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-15" yWindow="45" windowWidth="12600" windowHeight="12345" tabRatio="788" firstSheet="1" activeTab="1"/>
  </bookViews>
  <sheets>
    <sheet name="Feuil2" sheetId="14" state="hidden" r:id="rId1"/>
    <sheet name="Logt" sheetId="1" r:id="rId2"/>
    <sheet name="RP" sheetId="9" r:id="rId3"/>
    <sheet name="Parc privé" sheetId="6" r:id="rId4"/>
    <sheet name="RP achevement construction" sheetId="26" r:id="rId5"/>
    <sheet name="vacants" sheetId="7" r:id="rId6"/>
    <sheet name="tx vacants" sheetId="25" r:id="rId7"/>
    <sheet name="ménages" sheetId="3" r:id="rId8"/>
    <sheet name="pop" sheetId="2" r:id="rId9"/>
    <sheet name="selon taille ménage" sheetId="15" r:id="rId10"/>
    <sheet name="REVENU" sheetId="17" r:id="rId11"/>
    <sheet name="nb moy pers" sheetId="16" r:id="rId12"/>
    <sheet name="selon statut d'occ (2)" sheetId="10" state="hidden" r:id="rId13"/>
    <sheet name="65 ans et +" sheetId="4" state="hidden" r:id="rId14"/>
    <sheet name="moins de 25 ans" sheetId="5" state="hidden" r:id="rId15"/>
    <sheet name="-25ans" sheetId="20" r:id="rId16"/>
    <sheet name="65ans+" sheetId="21" r:id="rId17"/>
    <sheet name="Parc HLM" sheetId="27" r:id="rId18"/>
  </sheets>
  <definedNames>
    <definedName name="_xlnm._FilterDatabase" localSheetId="15" hidden="1">'-25ans'!$L$2:$L$52</definedName>
    <definedName name="_xlnm._FilterDatabase" localSheetId="7" hidden="1">ménages!$O$3:$BD$48</definedName>
    <definedName name="_xlnm._FilterDatabase" localSheetId="6" hidden="1">'tx vacants'!$G$3:$G$47</definedName>
    <definedName name="_xlnm._FilterDatabase" localSheetId="5" hidden="1">vacants!$D$1:$D$59</definedName>
    <definedName name="donnees">#REF!</definedName>
    <definedName name="rev">#REF!</definedName>
    <definedName name="_xlnm.Print_Area" localSheetId="13">'65 ans et +'!$B$1:$CV$47</definedName>
    <definedName name="_xlnm.Print_Area" localSheetId="1">Logt!$B$1:$AQ$47</definedName>
    <definedName name="_xlnm.Print_Area" localSheetId="7">ménages!$B$3:$M$70</definedName>
    <definedName name="_xlnm.Print_Area" localSheetId="14">'moins de 25 ans'!$B$1:$CC$47</definedName>
    <definedName name="_xlnm.Print_Area" localSheetId="11">'nb moy pers'!$B$4:$X$48</definedName>
    <definedName name="_xlnm.Print_Area" localSheetId="3">'Parc privé'!$A$1:$CV$47</definedName>
    <definedName name="_xlnm.Print_Area" localSheetId="8">pop!$H$51:$AA$80,pop!$BO$53:$CB$80,pop!$C$5:$M$50,pop!$V$5:$AQ$50,pop!$BO$5:$CB$50,pop!#REF!</definedName>
    <definedName name="_xlnm.Print_Area" localSheetId="10">REVENU!#REF!</definedName>
    <definedName name="_xlnm.Print_Area" localSheetId="2">RP!$B$1:$AP$47</definedName>
    <definedName name="_xlnm.Print_Area" localSheetId="9">'selon taille ménage'!$B$2:$N$47</definedName>
    <definedName name="_xlnm.Print_Area" localSheetId="6">'tx vacants'!$B$1:$AL$79</definedName>
    <definedName name="_xlnm.Print_Area" localSheetId="5">vacants!$B$1:$AH$79</definedName>
  </definedNames>
  <calcPr calcId="145621" iterate="1"/>
  <pivotCaches>
    <pivotCache cacheId="172" r:id="rId19"/>
  </pivotCaches>
</workbook>
</file>

<file path=xl/calcChain.xml><?xml version="1.0" encoding="utf-8"?>
<calcChain xmlns="http://schemas.openxmlformats.org/spreadsheetml/2006/main">
  <c r="BA8" i="5" l="1"/>
  <c r="BA13" i="5"/>
  <c r="BA20" i="5"/>
  <c r="BA29" i="5"/>
  <c r="BA36" i="5"/>
  <c r="BX44" i="5"/>
  <c r="BX36" i="5"/>
  <c r="BX29" i="5"/>
  <c r="BX20" i="5"/>
  <c r="BX13" i="5"/>
  <c r="BX8" i="5"/>
  <c r="BV44" i="5"/>
  <c r="BV36" i="5"/>
  <c r="BV29" i="5"/>
  <c r="BV20" i="5"/>
  <c r="BV13" i="5"/>
  <c r="BV8" i="5"/>
  <c r="BT44" i="5"/>
  <c r="BT36" i="5"/>
  <c r="BT29" i="5"/>
  <c r="BT20" i="5"/>
  <c r="BT13" i="5"/>
  <c r="BT8" i="5"/>
  <c r="BR44" i="5"/>
  <c r="BR36" i="5"/>
  <c r="BR29" i="5"/>
  <c r="BR20" i="5"/>
  <c r="BR13" i="5"/>
  <c r="BR8" i="5"/>
  <c r="BP44" i="5"/>
  <c r="BP36" i="5"/>
  <c r="BP45" i="5" s="1"/>
  <c r="BP29" i="5"/>
  <c r="BP30" i="5" s="1"/>
  <c r="BP20" i="5"/>
  <c r="BP13" i="5"/>
  <c r="BP8" i="5"/>
  <c r="BN44" i="5"/>
  <c r="BN36" i="5"/>
  <c r="BN29" i="5"/>
  <c r="BN20" i="5"/>
  <c r="BN13" i="5"/>
  <c r="BN8" i="5"/>
  <c r="BL44" i="5"/>
  <c r="BL36" i="5"/>
  <c r="BL29" i="5"/>
  <c r="BL20" i="5"/>
  <c r="BL13" i="5"/>
  <c r="BL8" i="5"/>
  <c r="BG44" i="5"/>
  <c r="BG36" i="5"/>
  <c r="BG29" i="5"/>
  <c r="BG20" i="5"/>
  <c r="BG13" i="5"/>
  <c r="BG8" i="5"/>
  <c r="BE44" i="5"/>
  <c r="BE36" i="5"/>
  <c r="BE45" i="5" s="1"/>
  <c r="BE29" i="5"/>
  <c r="BE30" i="5" s="1"/>
  <c r="BE20" i="5"/>
  <c r="BE13" i="5"/>
  <c r="BE8" i="5"/>
  <c r="BC44" i="5"/>
  <c r="BC36" i="5"/>
  <c r="BC29" i="5"/>
  <c r="BC20" i="5"/>
  <c r="BC13" i="5"/>
  <c r="BC8" i="5"/>
  <c r="BA44" i="5"/>
  <c r="AY44" i="5"/>
  <c r="AY36" i="5"/>
  <c r="BI36" i="5" s="1"/>
  <c r="AX36" i="5" s="1"/>
  <c r="AY29" i="5"/>
  <c r="AY20" i="5"/>
  <c r="AY13" i="5"/>
  <c r="AY8" i="5"/>
  <c r="BI8" i="5" s="1"/>
  <c r="AW44" i="5"/>
  <c r="AW36" i="5"/>
  <c r="AW29" i="5"/>
  <c r="AW20" i="5"/>
  <c r="AW13" i="5"/>
  <c r="AW8" i="5"/>
  <c r="AR44" i="5"/>
  <c r="AR36" i="5"/>
  <c r="AR29" i="5"/>
  <c r="AR20" i="5"/>
  <c r="AR13" i="5"/>
  <c r="AR8" i="5"/>
  <c r="AR46" i="5" s="1"/>
  <c r="AP44" i="5"/>
  <c r="AP36" i="5"/>
  <c r="AP29" i="5"/>
  <c r="AP20" i="5"/>
  <c r="AP13" i="5"/>
  <c r="AP8" i="5"/>
  <c r="AN44" i="5"/>
  <c r="AN36" i="5"/>
  <c r="AN45" i="5" s="1"/>
  <c r="AN29" i="5"/>
  <c r="AN20" i="5"/>
  <c r="AN13" i="5"/>
  <c r="AN8" i="5"/>
  <c r="AL44" i="5"/>
  <c r="AL36" i="5"/>
  <c r="AL29" i="5"/>
  <c r="AL20" i="5"/>
  <c r="AL30" i="5" s="1"/>
  <c r="AL13" i="5"/>
  <c r="AL8" i="5"/>
  <c r="AJ44" i="5"/>
  <c r="AJ36" i="5"/>
  <c r="AJ29" i="5"/>
  <c r="AJ20" i="5"/>
  <c r="AJ13" i="5"/>
  <c r="AJ8" i="5"/>
  <c r="AT8" i="5" s="1"/>
  <c r="AH44" i="5"/>
  <c r="AH36" i="5"/>
  <c r="AH29" i="5"/>
  <c r="AH20" i="5"/>
  <c r="AH13" i="5"/>
  <c r="AH8" i="5"/>
  <c r="AC44" i="5"/>
  <c r="AC36" i="5"/>
  <c r="AC45" i="5" s="1"/>
  <c r="AC29" i="5"/>
  <c r="AC20" i="5"/>
  <c r="AC13" i="5"/>
  <c r="AC8" i="5"/>
  <c r="AA44" i="5"/>
  <c r="AA36" i="5"/>
  <c r="AA29" i="5"/>
  <c r="AA20" i="5"/>
  <c r="AA30" i="5" s="1"/>
  <c r="AA46" i="5" s="1"/>
  <c r="AA13" i="5"/>
  <c r="AA8" i="5"/>
  <c r="Y44" i="5"/>
  <c r="Y36" i="5"/>
  <c r="Y29" i="5"/>
  <c r="Y20" i="5"/>
  <c r="Y13" i="5"/>
  <c r="Y8" i="5"/>
  <c r="AE8" i="5" s="1"/>
  <c r="AD8" i="5" s="1"/>
  <c r="W44" i="5"/>
  <c r="W36" i="5"/>
  <c r="W29" i="5"/>
  <c r="W20" i="5"/>
  <c r="W13" i="5"/>
  <c r="W8" i="5"/>
  <c r="S44" i="5"/>
  <c r="S36" i="5"/>
  <c r="S29" i="5"/>
  <c r="S20" i="5"/>
  <c r="S13" i="5"/>
  <c r="S8" i="5"/>
  <c r="Q44" i="5"/>
  <c r="Q36" i="5"/>
  <c r="Q29" i="5"/>
  <c r="Q20" i="5"/>
  <c r="U20" i="5" s="1"/>
  <c r="Q13" i="5"/>
  <c r="Q8" i="5"/>
  <c r="K44" i="5"/>
  <c r="K36" i="5"/>
  <c r="K29" i="5"/>
  <c r="K20" i="5"/>
  <c r="K13" i="5"/>
  <c r="K8" i="5"/>
  <c r="K46" i="5" s="1"/>
  <c r="I44" i="5"/>
  <c r="G44" i="5"/>
  <c r="G45" i="5"/>
  <c r="G46" i="5" s="1"/>
  <c r="E44" i="5"/>
  <c r="E45" i="5"/>
  <c r="E46" i="5" s="1"/>
  <c r="C44" i="5"/>
  <c r="C36" i="5"/>
  <c r="C29" i="5"/>
  <c r="C20" i="5"/>
  <c r="C13" i="5"/>
  <c r="C8" i="5"/>
  <c r="CT44" i="4"/>
  <c r="CT36" i="4"/>
  <c r="CT29" i="4"/>
  <c r="CT20" i="4"/>
  <c r="CT13" i="4"/>
  <c r="CT8" i="4"/>
  <c r="CR44" i="4"/>
  <c r="CR36" i="4"/>
  <c r="CR29" i="4"/>
  <c r="CR20" i="4"/>
  <c r="CR13" i="4"/>
  <c r="CR30" i="4" s="1"/>
  <c r="CR8" i="4"/>
  <c r="CP44" i="4"/>
  <c r="CP36" i="4"/>
  <c r="CP29" i="4"/>
  <c r="CP20" i="4"/>
  <c r="CP13" i="4"/>
  <c r="CP8" i="4"/>
  <c r="CN44" i="4"/>
  <c r="CN36" i="4"/>
  <c r="CN29" i="4"/>
  <c r="CN20" i="4"/>
  <c r="CN13" i="4"/>
  <c r="CN8" i="4"/>
  <c r="CL44" i="4"/>
  <c r="CL36" i="4"/>
  <c r="CL29" i="4"/>
  <c r="CL20" i="4"/>
  <c r="CL13" i="4"/>
  <c r="CL8" i="4"/>
  <c r="CJ44" i="4"/>
  <c r="CJ36" i="4"/>
  <c r="CJ29" i="4"/>
  <c r="CJ20" i="4"/>
  <c r="CJ13" i="4"/>
  <c r="CJ30" i="4" s="1"/>
  <c r="CJ8" i="4"/>
  <c r="CH44" i="4"/>
  <c r="CH36" i="4"/>
  <c r="CH45" i="4" s="1"/>
  <c r="CH29" i="4"/>
  <c r="CH20" i="4"/>
  <c r="CH13" i="4"/>
  <c r="CH8" i="4"/>
  <c r="CB44" i="4"/>
  <c r="CB36" i="4"/>
  <c r="CB29" i="4"/>
  <c r="CB20" i="4"/>
  <c r="CB13" i="4"/>
  <c r="CB8" i="4"/>
  <c r="BZ44" i="4"/>
  <c r="BZ36" i="4"/>
  <c r="BZ29" i="4"/>
  <c r="BZ20" i="4"/>
  <c r="BZ13" i="4"/>
  <c r="BZ8" i="4"/>
  <c r="BX44" i="4"/>
  <c r="BX36" i="4"/>
  <c r="BX29" i="4"/>
  <c r="BX20" i="4"/>
  <c r="BX13" i="4"/>
  <c r="BX30" i="4" s="1"/>
  <c r="BX8" i="4"/>
  <c r="BV44" i="4"/>
  <c r="BV36" i="4"/>
  <c r="BV29" i="4"/>
  <c r="BV20" i="4"/>
  <c r="BV13" i="4"/>
  <c r="BV8" i="4"/>
  <c r="BT44" i="4"/>
  <c r="BT36" i="4"/>
  <c r="BT29" i="4"/>
  <c r="BT20" i="4"/>
  <c r="BT13" i="4"/>
  <c r="BT8" i="4"/>
  <c r="BR44" i="4"/>
  <c r="BR36" i="4"/>
  <c r="BR29" i="4"/>
  <c r="BR20" i="4"/>
  <c r="BR13" i="4"/>
  <c r="BR8" i="4"/>
  <c r="BP44" i="4"/>
  <c r="BP36" i="4"/>
  <c r="BP29" i="4"/>
  <c r="BP20" i="4"/>
  <c r="BP13" i="4"/>
  <c r="BP8" i="4"/>
  <c r="BN44" i="4"/>
  <c r="BN36" i="4"/>
  <c r="BN29" i="4"/>
  <c r="BN30" i="4" s="1"/>
  <c r="BN20" i="4"/>
  <c r="BN13" i="4"/>
  <c r="BN8" i="4"/>
  <c r="BL44" i="4"/>
  <c r="BL45" i="4" s="1"/>
  <c r="BL36" i="4"/>
  <c r="BL29" i="4"/>
  <c r="BL20" i="4"/>
  <c r="BL13" i="4"/>
  <c r="BL8" i="4"/>
  <c r="BJ44" i="4"/>
  <c r="BJ36" i="4"/>
  <c r="BJ29" i="4"/>
  <c r="BJ20" i="4"/>
  <c r="BJ13" i="4"/>
  <c r="BJ8" i="4"/>
  <c r="C36" i="4"/>
  <c r="K36" i="4"/>
  <c r="K29" i="4"/>
  <c r="K20" i="4"/>
  <c r="K13" i="4"/>
  <c r="K8" i="4"/>
  <c r="I36" i="4"/>
  <c r="I29" i="4"/>
  <c r="I20" i="4"/>
  <c r="M20" i="4" s="1"/>
  <c r="L20" i="4" s="1"/>
  <c r="I13" i="4"/>
  <c r="I8" i="4"/>
  <c r="G36" i="4"/>
  <c r="G29" i="4"/>
  <c r="G20" i="4"/>
  <c r="G13" i="4"/>
  <c r="G8" i="4"/>
  <c r="AA49" i="10"/>
  <c r="Z49" i="10"/>
  <c r="Y49" i="10"/>
  <c r="X49" i="10"/>
  <c r="W49" i="10"/>
  <c r="V49" i="10"/>
  <c r="U49" i="10"/>
  <c r="T49" i="10"/>
  <c r="S49" i="10"/>
  <c r="R49" i="10"/>
  <c r="Q49" i="10"/>
  <c r="P49" i="10"/>
  <c r="U5" i="5"/>
  <c r="U6" i="5"/>
  <c r="U7" i="5"/>
  <c r="U9" i="5"/>
  <c r="U10" i="5"/>
  <c r="U11" i="5"/>
  <c r="U12" i="5"/>
  <c r="U14" i="5"/>
  <c r="U15" i="5"/>
  <c r="U16" i="5"/>
  <c r="U17" i="5"/>
  <c r="U18" i="5"/>
  <c r="U19" i="5"/>
  <c r="U21" i="5"/>
  <c r="U22" i="5"/>
  <c r="U23" i="5"/>
  <c r="U24" i="5"/>
  <c r="U25" i="5"/>
  <c r="U26" i="5"/>
  <c r="U27" i="5"/>
  <c r="U28" i="5"/>
  <c r="U31" i="5"/>
  <c r="U32" i="5"/>
  <c r="U33" i="5"/>
  <c r="U34" i="5"/>
  <c r="U35" i="5"/>
  <c r="U37" i="5"/>
  <c r="U38" i="5"/>
  <c r="U39" i="5"/>
  <c r="U40" i="5"/>
  <c r="U41" i="5"/>
  <c r="U42" i="5"/>
  <c r="U43" i="5"/>
  <c r="U4" i="5"/>
  <c r="M4" i="5"/>
  <c r="L4" i="5"/>
  <c r="AE4" i="5"/>
  <c r="AD4" i="5" s="1"/>
  <c r="AT4" i="5"/>
  <c r="AS4" i="5"/>
  <c r="BI4" i="5"/>
  <c r="AX4" i="5"/>
  <c r="BZ4" i="5"/>
  <c r="BY4" i="5"/>
  <c r="M5" i="5"/>
  <c r="L5" i="5" s="1"/>
  <c r="AE5" i="5"/>
  <c r="AD5" i="5"/>
  <c r="AT5" i="5"/>
  <c r="AS5" i="5"/>
  <c r="BI5" i="5"/>
  <c r="BZ5" i="5"/>
  <c r="M6" i="5"/>
  <c r="L6" i="5" s="1"/>
  <c r="AE6" i="5"/>
  <c r="AD6" i="5"/>
  <c r="AT6" i="5"/>
  <c r="AS6" i="5"/>
  <c r="BI6" i="5"/>
  <c r="AX6" i="5"/>
  <c r="BZ6" i="5"/>
  <c r="M7" i="5"/>
  <c r="L7" i="5" s="1"/>
  <c r="AE7" i="5"/>
  <c r="AD7" i="5" s="1"/>
  <c r="AT7" i="5"/>
  <c r="AS7" i="5" s="1"/>
  <c r="BI7" i="5"/>
  <c r="BZ7" i="5"/>
  <c r="M9" i="5"/>
  <c r="L9" i="5" s="1"/>
  <c r="AE9" i="5"/>
  <c r="AD9" i="5" s="1"/>
  <c r="AT9" i="5"/>
  <c r="AS9" i="5"/>
  <c r="BI9" i="5"/>
  <c r="AX9" i="5" s="1"/>
  <c r="BZ9" i="5"/>
  <c r="M10" i="5"/>
  <c r="L10" i="5" s="1"/>
  <c r="AE10" i="5"/>
  <c r="AD10" i="5" s="1"/>
  <c r="AT10" i="5"/>
  <c r="AS10" i="5" s="1"/>
  <c r="BI10" i="5"/>
  <c r="AX10" i="5" s="1"/>
  <c r="BZ10" i="5"/>
  <c r="M11" i="5"/>
  <c r="L11" i="5" s="1"/>
  <c r="AE11" i="5"/>
  <c r="AD11" i="5" s="1"/>
  <c r="AT11" i="5"/>
  <c r="AS11" i="5" s="1"/>
  <c r="BI11" i="5"/>
  <c r="AX11" i="5" s="1"/>
  <c r="BZ11" i="5"/>
  <c r="M12" i="5"/>
  <c r="L12" i="5" s="1"/>
  <c r="AE12" i="5"/>
  <c r="AD12" i="5" s="1"/>
  <c r="AT12" i="5"/>
  <c r="AS12" i="5" s="1"/>
  <c r="BI12" i="5"/>
  <c r="AX12" i="5"/>
  <c r="BZ12" i="5"/>
  <c r="M14" i="5"/>
  <c r="L14" i="5" s="1"/>
  <c r="AE14" i="5"/>
  <c r="AD14" i="5" s="1"/>
  <c r="AT14" i="5"/>
  <c r="AS14" i="5"/>
  <c r="BI14" i="5"/>
  <c r="AX14" i="5" s="1"/>
  <c r="BZ14" i="5"/>
  <c r="BY14" i="5" s="1"/>
  <c r="M15" i="5"/>
  <c r="L15" i="5" s="1"/>
  <c r="AE15" i="5"/>
  <c r="AD15" i="5" s="1"/>
  <c r="AT15" i="5"/>
  <c r="AS15" i="5" s="1"/>
  <c r="BI15" i="5"/>
  <c r="AX15" i="5" s="1"/>
  <c r="BZ15" i="5"/>
  <c r="M16" i="5"/>
  <c r="L16" i="5" s="1"/>
  <c r="AE16" i="5"/>
  <c r="AD16" i="5" s="1"/>
  <c r="AT16" i="5"/>
  <c r="AS16" i="5" s="1"/>
  <c r="BI16" i="5"/>
  <c r="BZ16" i="5"/>
  <c r="BY16" i="5"/>
  <c r="M17" i="5"/>
  <c r="L17" i="5" s="1"/>
  <c r="AE17" i="5"/>
  <c r="AD17" i="5" s="1"/>
  <c r="AT17" i="5"/>
  <c r="AS17" i="5" s="1"/>
  <c r="BI17" i="5"/>
  <c r="BH17" i="5" s="1"/>
  <c r="AX17" i="5"/>
  <c r="BZ17" i="5"/>
  <c r="M18" i="5"/>
  <c r="L18" i="5" s="1"/>
  <c r="AE18" i="5"/>
  <c r="AD18" i="5" s="1"/>
  <c r="AT18" i="5"/>
  <c r="AS18" i="5"/>
  <c r="BI18" i="5"/>
  <c r="AX18" i="5" s="1"/>
  <c r="BZ18" i="5"/>
  <c r="M19" i="5"/>
  <c r="L19" i="5" s="1"/>
  <c r="AE19" i="5"/>
  <c r="AD19" i="5" s="1"/>
  <c r="AT19" i="5"/>
  <c r="AS19" i="5" s="1"/>
  <c r="BI19" i="5"/>
  <c r="AX19" i="5" s="1"/>
  <c r="BZ19" i="5"/>
  <c r="M21" i="5"/>
  <c r="L21" i="5"/>
  <c r="AE21" i="5"/>
  <c r="AD21" i="5" s="1"/>
  <c r="AT21" i="5"/>
  <c r="AS21" i="5" s="1"/>
  <c r="BI21" i="5"/>
  <c r="AX21" i="5" s="1"/>
  <c r="BZ21" i="5"/>
  <c r="BQ21" i="5" s="1"/>
  <c r="BY21" i="5"/>
  <c r="M22" i="5"/>
  <c r="L22" i="5" s="1"/>
  <c r="AE22" i="5"/>
  <c r="AD22" i="5" s="1"/>
  <c r="AT22" i="5"/>
  <c r="AS22" i="5" s="1"/>
  <c r="BI22" i="5"/>
  <c r="BH22" i="5" s="1"/>
  <c r="AX22" i="5"/>
  <c r="BZ22" i="5"/>
  <c r="BY22" i="5" s="1"/>
  <c r="M23" i="5"/>
  <c r="L23" i="5" s="1"/>
  <c r="AE23" i="5"/>
  <c r="AD23" i="5" s="1"/>
  <c r="AT23" i="5"/>
  <c r="AS23" i="5" s="1"/>
  <c r="BI23" i="5"/>
  <c r="AX23" i="5" s="1"/>
  <c r="BZ23" i="5"/>
  <c r="M24" i="5"/>
  <c r="L24" i="5" s="1"/>
  <c r="AE24" i="5"/>
  <c r="AD24" i="5"/>
  <c r="AT24" i="5"/>
  <c r="AS24" i="5" s="1"/>
  <c r="BI24" i="5"/>
  <c r="AX24" i="5" s="1"/>
  <c r="BZ24" i="5"/>
  <c r="BY24" i="5" s="1"/>
  <c r="M25" i="5"/>
  <c r="L25" i="5"/>
  <c r="AE25" i="5"/>
  <c r="AD25" i="5" s="1"/>
  <c r="AT25" i="5"/>
  <c r="AS25" i="5" s="1"/>
  <c r="BI25" i="5"/>
  <c r="AX25" i="5" s="1"/>
  <c r="BZ25" i="5"/>
  <c r="BQ25" i="5" s="1"/>
  <c r="BY25" i="5"/>
  <c r="M26" i="5"/>
  <c r="L26" i="5" s="1"/>
  <c r="AE26" i="5"/>
  <c r="AD26" i="5" s="1"/>
  <c r="AT26" i="5"/>
  <c r="AS26" i="5" s="1"/>
  <c r="BI26" i="5"/>
  <c r="AX26" i="5" s="1"/>
  <c r="BZ26" i="5"/>
  <c r="M27" i="5"/>
  <c r="L27" i="5" s="1"/>
  <c r="AE27" i="5"/>
  <c r="AD27" i="5" s="1"/>
  <c r="AT27" i="5"/>
  <c r="AS27" i="5"/>
  <c r="BI27" i="5"/>
  <c r="AX27" i="5" s="1"/>
  <c r="BZ27" i="5"/>
  <c r="M28" i="5"/>
  <c r="L28" i="5" s="1"/>
  <c r="AE28" i="5"/>
  <c r="AD28" i="5"/>
  <c r="AT28" i="5"/>
  <c r="AS28" i="5" s="1"/>
  <c r="BI28" i="5"/>
  <c r="AX28" i="5" s="1"/>
  <c r="BZ28" i="5"/>
  <c r="M31" i="5"/>
  <c r="L31" i="5"/>
  <c r="AE31" i="5"/>
  <c r="AD31" i="5" s="1"/>
  <c r="AT31" i="5"/>
  <c r="AS31" i="5" s="1"/>
  <c r="BI31" i="5"/>
  <c r="BZ31" i="5"/>
  <c r="M32" i="5"/>
  <c r="L32" i="5" s="1"/>
  <c r="AE32" i="5"/>
  <c r="AD32" i="5" s="1"/>
  <c r="AT32" i="5"/>
  <c r="AS32" i="5" s="1"/>
  <c r="BI32" i="5"/>
  <c r="AX32" i="5"/>
  <c r="BZ32" i="5"/>
  <c r="M33" i="5"/>
  <c r="L33" i="5" s="1"/>
  <c r="AE33" i="5"/>
  <c r="AD33" i="5" s="1"/>
  <c r="AT33" i="5"/>
  <c r="AS33" i="5" s="1"/>
  <c r="BI33" i="5"/>
  <c r="BZ33" i="5"/>
  <c r="BY33" i="5" s="1"/>
  <c r="M34" i="5"/>
  <c r="L34" i="5" s="1"/>
  <c r="AE34" i="5"/>
  <c r="AD34" i="5"/>
  <c r="AT34" i="5"/>
  <c r="AS34" i="5" s="1"/>
  <c r="BI34" i="5"/>
  <c r="AX34" i="5" s="1"/>
  <c r="BZ34" i="5"/>
  <c r="M35" i="5"/>
  <c r="L35" i="5" s="1"/>
  <c r="AE35" i="5"/>
  <c r="AD35" i="5" s="1"/>
  <c r="AT35" i="5"/>
  <c r="AS35" i="5" s="1"/>
  <c r="BI35" i="5"/>
  <c r="AX35" i="5" s="1"/>
  <c r="BZ35" i="5"/>
  <c r="BY35" i="5"/>
  <c r="M37" i="5"/>
  <c r="L37" i="5" s="1"/>
  <c r="AE37" i="5"/>
  <c r="AD37" i="5" s="1"/>
  <c r="AT37" i="5"/>
  <c r="AS37" i="5" s="1"/>
  <c r="BI37" i="5"/>
  <c r="BZ37" i="5"/>
  <c r="BW37" i="5" s="1"/>
  <c r="M38" i="5"/>
  <c r="L38" i="5" s="1"/>
  <c r="AE38" i="5"/>
  <c r="AD38" i="5" s="1"/>
  <c r="AT38" i="5"/>
  <c r="AS38" i="5" s="1"/>
  <c r="BI38" i="5"/>
  <c r="AX38" i="5" s="1"/>
  <c r="BZ38" i="5"/>
  <c r="M39" i="5"/>
  <c r="L39" i="5" s="1"/>
  <c r="AE39" i="5"/>
  <c r="AD39" i="5" s="1"/>
  <c r="AT39" i="5"/>
  <c r="AS39" i="5" s="1"/>
  <c r="BI39" i="5"/>
  <c r="AX39" i="5" s="1"/>
  <c r="BZ39" i="5"/>
  <c r="M40" i="5"/>
  <c r="L40" i="5"/>
  <c r="AE40" i="5"/>
  <c r="AD40" i="5" s="1"/>
  <c r="AT40" i="5"/>
  <c r="AS40" i="5" s="1"/>
  <c r="BI40" i="5"/>
  <c r="AX40" i="5" s="1"/>
  <c r="BZ40" i="5"/>
  <c r="M41" i="5"/>
  <c r="L41" i="5" s="1"/>
  <c r="AE41" i="5"/>
  <c r="AD41" i="5" s="1"/>
  <c r="AT41" i="5"/>
  <c r="AS41" i="5"/>
  <c r="BI41" i="5"/>
  <c r="AX41" i="5" s="1"/>
  <c r="BZ41" i="5"/>
  <c r="M42" i="5"/>
  <c r="L42" i="5" s="1"/>
  <c r="AE42" i="5"/>
  <c r="AD42" i="5" s="1"/>
  <c r="AT42" i="5"/>
  <c r="AS42" i="5" s="1"/>
  <c r="BI42" i="5"/>
  <c r="AX42" i="5" s="1"/>
  <c r="BZ42" i="5"/>
  <c r="BY42" i="5" s="1"/>
  <c r="M43" i="5"/>
  <c r="L43" i="5"/>
  <c r="AE43" i="5"/>
  <c r="AD43" i="5" s="1"/>
  <c r="AT43" i="5"/>
  <c r="AS43" i="5" s="1"/>
  <c r="BI43" i="5"/>
  <c r="AX43" i="5" s="1"/>
  <c r="BZ43" i="5"/>
  <c r="M4" i="4"/>
  <c r="D4" i="4"/>
  <c r="CD4" i="4"/>
  <c r="CV4" i="4"/>
  <c r="CU4" i="4" s="1"/>
  <c r="M5" i="4"/>
  <c r="CD5" i="4"/>
  <c r="BM5" i="4" s="1"/>
  <c r="CV5" i="4"/>
  <c r="CU5" i="4" s="1"/>
  <c r="M6" i="4"/>
  <c r="CD6" i="4"/>
  <c r="CV6" i="4"/>
  <c r="CU6" i="4"/>
  <c r="M7" i="4"/>
  <c r="CD7" i="4"/>
  <c r="BM7" i="4" s="1"/>
  <c r="CV7" i="4"/>
  <c r="CU7" i="4" s="1"/>
  <c r="C8" i="4"/>
  <c r="E8" i="4"/>
  <c r="M9" i="4"/>
  <c r="CD9" i="4"/>
  <c r="CV9" i="4"/>
  <c r="CU9" i="4" s="1"/>
  <c r="M10" i="4"/>
  <c r="H10" i="4" s="1"/>
  <c r="CD10" i="4"/>
  <c r="BK10" i="4" s="1"/>
  <c r="CV10" i="4"/>
  <c r="CU10" i="4"/>
  <c r="M11" i="4"/>
  <c r="D11" i="4"/>
  <c r="CD11" i="4"/>
  <c r="BY11" i="4"/>
  <c r="CV11" i="4"/>
  <c r="CU11" i="4" s="1"/>
  <c r="M12" i="4"/>
  <c r="F12" i="4"/>
  <c r="CD12" i="4"/>
  <c r="BQ12" i="4"/>
  <c r="CV12" i="4"/>
  <c r="CU12" i="4"/>
  <c r="C13" i="4"/>
  <c r="E13" i="4"/>
  <c r="M14" i="4"/>
  <c r="F14" i="4"/>
  <c r="CD14" i="4"/>
  <c r="BK14" i="4"/>
  <c r="CV14" i="4"/>
  <c r="CU14" i="4"/>
  <c r="M15" i="4"/>
  <c r="H15" i="4" s="1"/>
  <c r="CD15" i="4"/>
  <c r="BK15" i="4"/>
  <c r="CV15" i="4"/>
  <c r="CU15" i="4"/>
  <c r="M16" i="4"/>
  <c r="F16" i="4"/>
  <c r="CD16" i="4"/>
  <c r="BU16" i="4" s="1"/>
  <c r="CV16" i="4"/>
  <c r="CU16" i="4"/>
  <c r="M17" i="4"/>
  <c r="D17" i="4"/>
  <c r="CD17" i="4"/>
  <c r="BM17" i="4"/>
  <c r="CV17" i="4"/>
  <c r="CU17" i="4" s="1"/>
  <c r="M18" i="4"/>
  <c r="F18" i="4"/>
  <c r="CD18" i="4"/>
  <c r="BK18" i="4"/>
  <c r="CV18" i="4"/>
  <c r="CU18" i="4"/>
  <c r="M19" i="4"/>
  <c r="L19" i="4" s="1"/>
  <c r="CD19" i="4"/>
  <c r="BK19" i="4"/>
  <c r="CV19" i="4"/>
  <c r="CU19" i="4"/>
  <c r="C20" i="4"/>
  <c r="E20" i="4"/>
  <c r="M21" i="4"/>
  <c r="CD21" i="4"/>
  <c r="CV21" i="4"/>
  <c r="CU21" i="4" s="1"/>
  <c r="M22" i="4"/>
  <c r="CD22" i="4"/>
  <c r="CC22" i="4" s="1"/>
  <c r="CV22" i="4"/>
  <c r="CU22" i="4" s="1"/>
  <c r="M23" i="4"/>
  <c r="CD23" i="4"/>
  <c r="CV23" i="4"/>
  <c r="CU23" i="4"/>
  <c r="M24" i="4"/>
  <c r="CD24" i="4"/>
  <c r="CC24" i="4" s="1"/>
  <c r="CV24" i="4"/>
  <c r="CU24" i="4" s="1"/>
  <c r="M25" i="4"/>
  <c r="CD25" i="4"/>
  <c r="CV25" i="4"/>
  <c r="CU25" i="4" s="1"/>
  <c r="M26" i="4"/>
  <c r="CD26" i="4"/>
  <c r="BQ26" i="4"/>
  <c r="CV26" i="4"/>
  <c r="CU26" i="4" s="1"/>
  <c r="M27" i="4"/>
  <c r="D27" i="4"/>
  <c r="CD27" i="4"/>
  <c r="BM27" i="4"/>
  <c r="CV27" i="4"/>
  <c r="CU27" i="4"/>
  <c r="M28" i="4"/>
  <c r="CD28" i="4"/>
  <c r="BW28" i="4"/>
  <c r="CV28" i="4"/>
  <c r="CU28" i="4"/>
  <c r="C29" i="4"/>
  <c r="E29" i="4"/>
  <c r="M31" i="4"/>
  <c r="CD31" i="4"/>
  <c r="BY31" i="4"/>
  <c r="CV31" i="4"/>
  <c r="CU31" i="4"/>
  <c r="M32" i="4"/>
  <c r="J32" i="4"/>
  <c r="CD32" i="4"/>
  <c r="CV32" i="4"/>
  <c r="CU32" i="4"/>
  <c r="M33" i="4"/>
  <c r="J33" i="4"/>
  <c r="CD33" i="4"/>
  <c r="BM33" i="4"/>
  <c r="CV33" i="4"/>
  <c r="CU33" i="4" s="1"/>
  <c r="M34" i="4"/>
  <c r="F34" i="4"/>
  <c r="CD34" i="4"/>
  <c r="BO34" i="4"/>
  <c r="CV34" i="4"/>
  <c r="CU34" i="4"/>
  <c r="M35" i="4"/>
  <c r="CD35" i="4"/>
  <c r="BU35" i="4"/>
  <c r="CV35" i="4"/>
  <c r="CU35" i="4"/>
  <c r="E36" i="4"/>
  <c r="M37" i="4"/>
  <c r="L37" i="4" s="1"/>
  <c r="D37" i="4"/>
  <c r="CD37" i="4"/>
  <c r="CV37" i="4"/>
  <c r="CU37" i="4" s="1"/>
  <c r="M38" i="4"/>
  <c r="F38" i="4" s="1"/>
  <c r="CD38" i="4"/>
  <c r="BK38" i="4"/>
  <c r="CV38" i="4"/>
  <c r="CU38" i="4"/>
  <c r="M39" i="4"/>
  <c r="F39" i="4" s="1"/>
  <c r="CD39" i="4"/>
  <c r="BU39" i="4"/>
  <c r="CV39" i="4"/>
  <c r="CU39" i="4" s="1"/>
  <c r="M40" i="4"/>
  <c r="CD40" i="4"/>
  <c r="CV40" i="4"/>
  <c r="CU40" i="4"/>
  <c r="M41" i="4"/>
  <c r="D41" i="4"/>
  <c r="CD41" i="4"/>
  <c r="BM41" i="4"/>
  <c r="CV41" i="4"/>
  <c r="CU41" i="4" s="1"/>
  <c r="M42" i="4"/>
  <c r="CD42" i="4"/>
  <c r="BK42" i="4"/>
  <c r="CV42" i="4"/>
  <c r="CU42" i="4" s="1"/>
  <c r="M43" i="4"/>
  <c r="CD43" i="4"/>
  <c r="BK43" i="4"/>
  <c r="CV43" i="4"/>
  <c r="CU43" i="4"/>
  <c r="C44" i="4"/>
  <c r="C45" i="4" s="1"/>
  <c r="E44" i="4"/>
  <c r="G44" i="4"/>
  <c r="I44" i="4"/>
  <c r="I45" i="4" s="1"/>
  <c r="K44" i="4"/>
  <c r="AY4" i="10"/>
  <c r="AY5" i="10"/>
  <c r="AY6" i="10"/>
  <c r="AY7" i="10"/>
  <c r="AY8" i="10"/>
  <c r="AY9" i="10"/>
  <c r="AY10" i="10"/>
  <c r="AY11" i="10"/>
  <c r="AY12" i="10"/>
  <c r="AY13" i="10"/>
  <c r="AY15" i="10"/>
  <c r="AY16" i="10"/>
  <c r="AY17" i="10"/>
  <c r="AY18" i="10"/>
  <c r="AY19" i="10"/>
  <c r="AY20" i="10"/>
  <c r="AY21" i="10"/>
  <c r="AY22" i="10"/>
  <c r="AY23" i="10"/>
  <c r="AY24" i="10"/>
  <c r="AY25" i="10"/>
  <c r="AY26" i="10"/>
  <c r="AY27" i="10"/>
  <c r="AY28" i="10"/>
  <c r="AY29" i="10"/>
  <c r="AY30" i="10"/>
  <c r="AY31" i="10"/>
  <c r="AY32" i="10"/>
  <c r="AY33" i="10"/>
  <c r="AY34" i="10"/>
  <c r="AY35" i="10"/>
  <c r="AY36" i="10"/>
  <c r="AY37" i="10"/>
  <c r="AY38" i="10"/>
  <c r="AY39" i="10"/>
  <c r="AY40" i="10"/>
  <c r="AY41" i="10"/>
  <c r="AY42" i="10"/>
  <c r="AY43" i="10"/>
  <c r="P44" i="10"/>
  <c r="Q44" i="10" s="1"/>
  <c r="R44" i="10"/>
  <c r="S44" i="10" s="1"/>
  <c r="T44" i="10"/>
  <c r="U44" i="10" s="1"/>
  <c r="V44" i="10"/>
  <c r="W44" i="10" s="1"/>
  <c r="X44" i="10"/>
  <c r="X45" i="10" s="1"/>
  <c r="Z44" i="10"/>
  <c r="AA44" i="10"/>
  <c r="AB44" i="10"/>
  <c r="AC44" i="10"/>
  <c r="AD44" i="10"/>
  <c r="AF44" i="10"/>
  <c r="AG44" i="10"/>
  <c r="AH44" i="10"/>
  <c r="AI44" i="10"/>
  <c r="AJ44" i="10"/>
  <c r="AK44" i="10"/>
  <c r="AL44" i="10"/>
  <c r="AN44" i="10"/>
  <c r="AP44" i="10"/>
  <c r="AR44" i="10"/>
  <c r="AS44" i="10" s="1"/>
  <c r="AT44" i="10"/>
  <c r="AU44" i="10"/>
  <c r="AV44" i="10"/>
  <c r="AV45" i="10" s="1"/>
  <c r="AW45" i="10" s="1"/>
  <c r="AX44" i="10"/>
  <c r="AY44" i="10"/>
  <c r="CC7" i="4"/>
  <c r="G45" i="4"/>
  <c r="M13" i="5"/>
  <c r="L13" i="5" s="1"/>
  <c r="BY17" i="4"/>
  <c r="J9" i="4"/>
  <c r="F41" i="4"/>
  <c r="CA17" i="4"/>
  <c r="BM24" i="4"/>
  <c r="J6" i="4"/>
  <c r="D16" i="4"/>
  <c r="BW7" i="4"/>
  <c r="BY28" i="4"/>
  <c r="H27" i="4"/>
  <c r="H41" i="4"/>
  <c r="BW24" i="4"/>
  <c r="BY38" i="4"/>
  <c r="F27" i="4"/>
  <c r="BO42" i="4"/>
  <c r="F6" i="4"/>
  <c r="F9" i="4"/>
  <c r="J23" i="4"/>
  <c r="J37" i="4"/>
  <c r="L16" i="4"/>
  <c r="BY7" i="4"/>
  <c r="BW17" i="4"/>
  <c r="BS7" i="4"/>
  <c r="BQ17" i="4"/>
  <c r="BS24" i="4"/>
  <c r="CA28" i="4"/>
  <c r="BU28" i="4"/>
  <c r="CC38" i="4"/>
  <c r="BM38" i="4"/>
  <c r="H6" i="4"/>
  <c r="J16" i="4"/>
  <c r="L27" i="4"/>
  <c r="J27" i="4"/>
  <c r="L41" i="4"/>
  <c r="J41" i="4"/>
  <c r="BQ7" i="4"/>
  <c r="BO10" i="4"/>
  <c r="BO17" i="4"/>
  <c r="BK7" i="4"/>
  <c r="CA7" i="4"/>
  <c r="CC17" i="4"/>
  <c r="BO28" i="4"/>
  <c r="BY24" i="4"/>
  <c r="BO38" i="4"/>
  <c r="BU38" i="4"/>
  <c r="CC32" i="4"/>
  <c r="BQ10" i="4"/>
  <c r="BS38" i="4"/>
  <c r="L9" i="4"/>
  <c r="H23" i="4"/>
  <c r="F23" i="4"/>
  <c r="L31" i="4"/>
  <c r="H37" i="4"/>
  <c r="F37" i="4"/>
  <c r="H16" i="4"/>
  <c r="BU7" i="4"/>
  <c r="BS10" i="4"/>
  <c r="BS17" i="4"/>
  <c r="BO7" i="4"/>
  <c r="BO24" i="4"/>
  <c r="BW38" i="4"/>
  <c r="BQ38" i="4"/>
  <c r="CC10" i="4"/>
  <c r="CA38" i="4"/>
  <c r="M20" i="5"/>
  <c r="L20" i="5"/>
  <c r="CC27" i="4"/>
  <c r="D12" i="4"/>
  <c r="D34" i="4"/>
  <c r="CA35" i="4"/>
  <c r="J12" i="4"/>
  <c r="F15" i="4"/>
  <c r="BK23" i="4"/>
  <c r="BO27" i="4"/>
  <c r="CA31" i="4"/>
  <c r="CA41" i="4"/>
  <c r="CC41" i="4"/>
  <c r="BQ41" i="4"/>
  <c r="H12" i="4"/>
  <c r="BW35" i="4"/>
  <c r="BM31" i="4"/>
  <c r="BS31" i="4"/>
  <c r="L34" i="4"/>
  <c r="L12" i="4"/>
  <c r="CC6" i="4"/>
  <c r="CC31" i="4"/>
  <c r="BY37" i="4"/>
  <c r="BY35" i="4"/>
  <c r="BM9" i="4"/>
  <c r="J34" i="4"/>
  <c r="H34" i="4"/>
  <c r="L5" i="4"/>
  <c r="BQ6" i="4"/>
  <c r="CC9" i="4"/>
  <c r="AS8" i="5"/>
  <c r="L17" i="4"/>
  <c r="BW25" i="4"/>
  <c r="BW43" i="4"/>
  <c r="BO18" i="4"/>
  <c r="BY18" i="4"/>
  <c r="CC43" i="4"/>
  <c r="CA21" i="4"/>
  <c r="L7" i="4"/>
  <c r="BS39" i="4"/>
  <c r="D42" i="4"/>
  <c r="L28" i="4"/>
  <c r="BO14" i="4"/>
  <c r="BU14" i="4"/>
  <c r="BM21" i="4"/>
  <c r="BM25" i="4"/>
  <c r="H17" i="4"/>
  <c r="J17" i="4"/>
  <c r="BW11" i="4"/>
  <c r="CA14" i="4"/>
  <c r="CA18" i="4"/>
  <c r="BQ14" i="4"/>
  <c r="BU18" i="4"/>
  <c r="BS25" i="4"/>
  <c r="BW21" i="4"/>
  <c r="BY25" i="4"/>
  <c r="BK39" i="4"/>
  <c r="BQ39" i="4"/>
  <c r="BY14" i="4"/>
  <c r="BU43" i="4"/>
  <c r="BY39" i="4"/>
  <c r="J28" i="4"/>
  <c r="D38" i="4"/>
  <c r="H42" i="4"/>
  <c r="D24" i="4"/>
  <c r="BS14" i="4"/>
  <c r="BS18" i="4"/>
  <c r="BM18" i="4"/>
  <c r="CC18" i="4"/>
  <c r="CA25" i="4"/>
  <c r="BQ25" i="4"/>
  <c r="BS33" i="4"/>
  <c r="BW39" i="4"/>
  <c r="CC39" i="4"/>
  <c r="BQ43" i="4"/>
  <c r="CC14" i="4"/>
  <c r="F17" i="4"/>
  <c r="J38" i="4"/>
  <c r="J42" i="4"/>
  <c r="H28" i="4"/>
  <c r="BY4" i="4"/>
  <c r="BW14" i="4"/>
  <c r="BW18" i="4"/>
  <c r="BM14" i="4"/>
  <c r="BQ18" i="4"/>
  <c r="BO21" i="4"/>
  <c r="BU21" i="4"/>
  <c r="BU25" i="4"/>
  <c r="BO43" i="4"/>
  <c r="BM43" i="4"/>
  <c r="BO39" i="4"/>
  <c r="AF45" i="10"/>
  <c r="AF46" i="10" s="1"/>
  <c r="AG45" i="10"/>
  <c r="V45" i="10"/>
  <c r="V46" i="10" s="1"/>
  <c r="V50" i="10" s="1"/>
  <c r="W45" i="10"/>
  <c r="BT45" i="4"/>
  <c r="U8" i="5"/>
  <c r="BX45" i="4"/>
  <c r="BQ15" i="4"/>
  <c r="H18" i="4"/>
  <c r="J11" i="4"/>
  <c r="CA15" i="4"/>
  <c r="CA12" i="4"/>
  <c r="BW26" i="4"/>
  <c r="BQ5" i="4"/>
  <c r="CA19" i="4"/>
  <c r="D18" i="4"/>
  <c r="BW5" i="4"/>
  <c r="BY19" i="4"/>
  <c r="L11" i="4"/>
  <c r="F11" i="4"/>
  <c r="L33" i="4"/>
  <c r="H14" i="4"/>
  <c r="CC5" i="4"/>
  <c r="BW12" i="4"/>
  <c r="BW15" i="4"/>
  <c r="BW19" i="4"/>
  <c r="BS5" i="4"/>
  <c r="BM15" i="4"/>
  <c r="CC15" i="4"/>
  <c r="BU19" i="4"/>
  <c r="J14" i="4"/>
  <c r="J18" i="4"/>
  <c r="D14" i="4"/>
  <c r="L18" i="4"/>
  <c r="BU5" i="4"/>
  <c r="BO12" i="4"/>
  <c r="BO15" i="4"/>
  <c r="BO19" i="4"/>
  <c r="BK5" i="4"/>
  <c r="CA5" i="4"/>
  <c r="BU15" i="4"/>
  <c r="BM19" i="4"/>
  <c r="CC19" i="4"/>
  <c r="CC12" i="4"/>
  <c r="BY34" i="4"/>
  <c r="H11" i="4"/>
  <c r="L14" i="4"/>
  <c r="BY5" i="4"/>
  <c r="BS12" i="4"/>
  <c r="BS15" i="4"/>
  <c r="BS19" i="4"/>
  <c r="BO5" i="4"/>
  <c r="BY15" i="4"/>
  <c r="BQ19" i="4"/>
  <c r="M36" i="5"/>
  <c r="L36" i="5" s="1"/>
  <c r="CD29" i="4"/>
  <c r="CD44" i="4"/>
  <c r="BK44" i="4" s="1"/>
  <c r="CV29" i="4"/>
  <c r="CV13" i="4"/>
  <c r="CU13" i="4" s="1"/>
  <c r="K45" i="4"/>
  <c r="C30" i="4"/>
  <c r="BW16" i="4"/>
  <c r="CC23" i="4"/>
  <c r="BK28" i="4"/>
  <c r="BQ28" i="4"/>
  <c r="CC28" i="4"/>
  <c r="BM28" i="4"/>
  <c r="BS28" i="4"/>
  <c r="BK24" i="4"/>
  <c r="BU24" i="4"/>
  <c r="BQ24" i="4"/>
  <c r="CA24" i="4"/>
  <c r="BK17" i="4"/>
  <c r="BU17" i="4"/>
  <c r="CD13" i="4"/>
  <c r="BU13" i="4" s="1"/>
  <c r="BM12" i="4"/>
  <c r="BY12" i="4"/>
  <c r="BW41" i="4"/>
  <c r="BY41" i="4"/>
  <c r="BS41" i="4"/>
  <c r="CA37" i="4"/>
  <c r="CC37" i="4"/>
  <c r="BW37" i="4"/>
  <c r="BK35" i="4"/>
  <c r="BM35" i="4"/>
  <c r="BQ35" i="4"/>
  <c r="BS35" i="4"/>
  <c r="CC35" i="4"/>
  <c r="BO35" i="4"/>
  <c r="BK31" i="4"/>
  <c r="BQ31" i="4"/>
  <c r="BW31" i="4"/>
  <c r="BU31" i="4"/>
  <c r="BO31" i="4"/>
  <c r="U13" i="5"/>
  <c r="U44" i="5"/>
  <c r="U29" i="5"/>
  <c r="AE44" i="5"/>
  <c r="T44" i="5" s="1"/>
  <c r="Z44" i="5"/>
  <c r="BI13" i="5"/>
  <c r="AX13" i="5" s="1"/>
  <c r="J43" i="4"/>
  <c r="H43" i="4"/>
  <c r="BK40" i="4"/>
  <c r="BM40" i="4"/>
  <c r="BU40" i="4"/>
  <c r="BY40" i="4"/>
  <c r="CC40" i="4"/>
  <c r="BO40" i="4"/>
  <c r="D39" i="4"/>
  <c r="L39" i="4"/>
  <c r="J39" i="4"/>
  <c r="H39" i="4"/>
  <c r="BK34" i="4"/>
  <c r="BU34" i="4"/>
  <c r="BW34" i="4"/>
  <c r="BM34" i="4"/>
  <c r="BS34" i="4"/>
  <c r="BQ34" i="4"/>
  <c r="CC34" i="4"/>
  <c r="CA34" i="4"/>
  <c r="F33" i="4"/>
  <c r="D33" i="4"/>
  <c r="H33" i="4"/>
  <c r="BK27" i="4"/>
  <c r="BU27" i="4"/>
  <c r="BW27" i="4"/>
  <c r="BQ27" i="4"/>
  <c r="BS27" i="4"/>
  <c r="BY27" i="4"/>
  <c r="CA27" i="4"/>
  <c r="F26" i="4"/>
  <c r="D26" i="4"/>
  <c r="BO23" i="4"/>
  <c r="BM23" i="4"/>
  <c r="BQ23" i="4"/>
  <c r="BS23" i="4"/>
  <c r="BW23" i="4"/>
  <c r="L22" i="4"/>
  <c r="D19" i="4"/>
  <c r="H19" i="4"/>
  <c r="J19" i="4"/>
  <c r="BK16" i="4"/>
  <c r="CC16" i="4"/>
  <c r="BM16" i="4"/>
  <c r="BY16" i="4"/>
  <c r="CA16" i="4"/>
  <c r="BQ16" i="4"/>
  <c r="D15" i="4"/>
  <c r="J15" i="4"/>
  <c r="L15" i="4"/>
  <c r="BM11" i="4"/>
  <c r="BU11" i="4"/>
  <c r="BO11" i="4"/>
  <c r="CA11" i="4"/>
  <c r="BQ11" i="4"/>
  <c r="BS11" i="4"/>
  <c r="F10" i="4"/>
  <c r="D10" i="4"/>
  <c r="L10" i="4"/>
  <c r="J10" i="4"/>
  <c r="F7" i="4"/>
  <c r="BM4" i="4"/>
  <c r="CA4" i="4"/>
  <c r="BQ4" i="4"/>
  <c r="BW4" i="4"/>
  <c r="CC4" i="4"/>
  <c r="BU4" i="4"/>
  <c r="M36" i="4"/>
  <c r="AT45" i="10"/>
  <c r="AT46" i="10" s="1"/>
  <c r="AU46" i="10" s="1"/>
  <c r="AU45" i="10"/>
  <c r="BL45" i="5"/>
  <c r="AX45" i="10"/>
  <c r="AX46" i="10" s="1"/>
  <c r="AY45" i="10"/>
  <c r="AH45" i="10"/>
  <c r="AJ45" i="5"/>
  <c r="M29" i="5"/>
  <c r="L29" i="5"/>
  <c r="Z45" i="10"/>
  <c r="BH8" i="5"/>
  <c r="BH36" i="5"/>
  <c r="BI20" i="5"/>
  <c r="BH20" i="5" s="1"/>
  <c r="BZ20" i="5"/>
  <c r="BK33" i="4"/>
  <c r="BQ33" i="4"/>
  <c r="CA33" i="4"/>
  <c r="CC33" i="4"/>
  <c r="BY33" i="4"/>
  <c r="BW33" i="4"/>
  <c r="BU33" i="4"/>
  <c r="BO33" i="4"/>
  <c r="F32" i="4"/>
  <c r="D32" i="4"/>
  <c r="H32" i="4"/>
  <c r="BK26" i="4"/>
  <c r="BY26" i="4"/>
  <c r="BO26" i="4"/>
  <c r="BU26" i="4"/>
  <c r="CA26" i="4"/>
  <c r="CC26" i="4"/>
  <c r="BM26" i="4"/>
  <c r="BS26" i="4"/>
  <c r="F25" i="4"/>
  <c r="L25" i="4"/>
  <c r="J25" i="4"/>
  <c r="F21" i="4"/>
  <c r="H21" i="4"/>
  <c r="J21" i="4"/>
  <c r="CD36" i="4"/>
  <c r="CD20" i="4"/>
  <c r="CV36" i="4"/>
  <c r="CU36" i="4" s="1"/>
  <c r="CV20" i="4"/>
  <c r="CU20" i="4" s="1"/>
  <c r="I45" i="5"/>
  <c r="I46" i="5" s="1"/>
  <c r="M44" i="5"/>
  <c r="AE29" i="5"/>
  <c r="AD29" i="5" s="1"/>
  <c r="AE13" i="5"/>
  <c r="AT29" i="5"/>
  <c r="AS29" i="5"/>
  <c r="AT13" i="5"/>
  <c r="AS13" i="5" s="1"/>
  <c r="AT44" i="5"/>
  <c r="AO44" i="5" s="1"/>
  <c r="AQ44" i="5"/>
  <c r="BZ36" i="5"/>
  <c r="AW44" i="10"/>
  <c r="AO44" i="10"/>
  <c r="AN45" i="10"/>
  <c r="AO45" i="10" s="1"/>
  <c r="Y44" i="10"/>
  <c r="P45" i="10"/>
  <c r="Q45" i="10"/>
  <c r="BK41" i="4"/>
  <c r="BU41" i="4"/>
  <c r="BO41" i="4"/>
  <c r="BK12" i="4"/>
  <c r="BU12" i="4"/>
  <c r="H20" i="4"/>
  <c r="CB45" i="4"/>
  <c r="BZ45" i="4"/>
  <c r="CN45" i="4"/>
  <c r="CR45" i="4"/>
  <c r="CB30" i="4"/>
  <c r="CL30" i="4"/>
  <c r="AR45" i="10"/>
  <c r="AS45" i="10" s="1"/>
  <c r="AJ45" i="10"/>
  <c r="AK45" i="10" s="1"/>
  <c r="AB45" i="10"/>
  <c r="T45" i="10"/>
  <c r="BH6" i="5"/>
  <c r="AH30" i="5"/>
  <c r="BN45" i="4"/>
  <c r="AA45" i="5"/>
  <c r="CV8" i="4"/>
  <c r="CU8" i="4" s="1"/>
  <c r="Q45" i="5"/>
  <c r="Y30" i="5"/>
  <c r="AR45" i="5"/>
  <c r="BH24" i="5"/>
  <c r="BJ45" i="4"/>
  <c r="BZ30" i="4"/>
  <c r="K30" i="5"/>
  <c r="K45" i="5"/>
  <c r="Q30" i="5"/>
  <c r="AP45" i="5"/>
  <c r="AR30" i="5"/>
  <c r="AW45" i="5"/>
  <c r="BT45" i="5"/>
  <c r="BR30" i="4"/>
  <c r="C30" i="5"/>
  <c r="M30" i="5" s="1"/>
  <c r="L30" i="5" s="1"/>
  <c r="BK11" i="4"/>
  <c r="CC11" i="4"/>
  <c r="M29" i="4"/>
  <c r="D29" i="4" s="1"/>
  <c r="AX5" i="5"/>
  <c r="BH5" i="5"/>
  <c r="K30" i="4"/>
  <c r="BP45" i="4"/>
  <c r="BV45" i="4"/>
  <c r="CH30" i="4"/>
  <c r="CH46" i="4" s="1"/>
  <c r="CJ45" i="4"/>
  <c r="CP45" i="4"/>
  <c r="CT45" i="4"/>
  <c r="S30" i="5"/>
  <c r="W45" i="5"/>
  <c r="AL45" i="5"/>
  <c r="AN30" i="5"/>
  <c r="BG45" i="5"/>
  <c r="M13" i="4"/>
  <c r="CV44" i="4"/>
  <c r="CI44" i="4"/>
  <c r="BJ30" i="4"/>
  <c r="BP30" i="4"/>
  <c r="BV30" i="4"/>
  <c r="CP30" i="4"/>
  <c r="CP46" i="4" s="1"/>
  <c r="CT30" i="4"/>
  <c r="W30" i="5"/>
  <c r="AY30" i="5"/>
  <c r="BA45" i="5"/>
  <c r="BC30" i="5"/>
  <c r="BH4" i="5"/>
  <c r="G30" i="4"/>
  <c r="I30" i="4"/>
  <c r="I46" i="4" s="1"/>
  <c r="BL30" i="4"/>
  <c r="BL46" i="4" s="1"/>
  <c r="BR45" i="4"/>
  <c r="BT30" i="4"/>
  <c r="CL45" i="4"/>
  <c r="C45" i="5"/>
  <c r="Y45" i="5"/>
  <c r="Y46" i="5" s="1"/>
  <c r="AH45" i="5"/>
  <c r="AJ30" i="5"/>
  <c r="BX30" i="5"/>
  <c r="L32" i="4"/>
  <c r="BH42" i="5"/>
  <c r="BM41" i="5"/>
  <c r="BQ41" i="5"/>
  <c r="BS41" i="5"/>
  <c r="BU41" i="5"/>
  <c r="BH40" i="5"/>
  <c r="BH38" i="5"/>
  <c r="BM35" i="5"/>
  <c r="BO35" i="5"/>
  <c r="BQ35" i="5"/>
  <c r="BS35" i="5"/>
  <c r="BU35" i="5"/>
  <c r="BW35" i="5"/>
  <c r="BH34" i="5"/>
  <c r="BM33" i="5"/>
  <c r="BO33" i="5"/>
  <c r="BQ33" i="5"/>
  <c r="BS33" i="5"/>
  <c r="BU33" i="5"/>
  <c r="BW33" i="5"/>
  <c r="BH32" i="5"/>
  <c r="BH27" i="5"/>
  <c r="BH25" i="5"/>
  <c r="BM24" i="5"/>
  <c r="BO24" i="5"/>
  <c r="BQ24" i="5"/>
  <c r="BS24" i="5"/>
  <c r="BU24" i="5"/>
  <c r="BW24" i="5"/>
  <c r="BH23" i="5"/>
  <c r="BH21" i="5"/>
  <c r="BH19" i="5"/>
  <c r="BH15" i="5"/>
  <c r="BH11" i="5"/>
  <c r="BH9" i="5"/>
  <c r="BO6" i="5"/>
  <c r="BQ6" i="5"/>
  <c r="BS6" i="5"/>
  <c r="BW6" i="5"/>
  <c r="BM43" i="5"/>
  <c r="BO43" i="5"/>
  <c r="BQ43" i="5"/>
  <c r="BU43" i="5"/>
  <c r="BW43" i="5"/>
  <c r="BM39" i="5"/>
  <c r="BQ39" i="5"/>
  <c r="BS39" i="5"/>
  <c r="BU39" i="5"/>
  <c r="BM31" i="5"/>
  <c r="BQ31" i="5"/>
  <c r="BS31" i="5"/>
  <c r="BU31" i="5"/>
  <c r="BM28" i="5"/>
  <c r="BO28" i="5"/>
  <c r="BQ28" i="5"/>
  <c r="BU28" i="5"/>
  <c r="BW28" i="5"/>
  <c r="BM26" i="5"/>
  <c r="BQ26" i="5"/>
  <c r="BS26" i="5"/>
  <c r="BM22" i="5"/>
  <c r="BO22" i="5"/>
  <c r="BQ22" i="5"/>
  <c r="BS22" i="5"/>
  <c r="BU22" i="5"/>
  <c r="BW22" i="5"/>
  <c r="BM18" i="5"/>
  <c r="BQ18" i="5"/>
  <c r="BS18" i="5"/>
  <c r="BU18" i="5"/>
  <c r="BM16" i="5"/>
  <c r="BO16" i="5"/>
  <c r="BQ16" i="5"/>
  <c r="BS16" i="5"/>
  <c r="BU16" i="5"/>
  <c r="BW16" i="5"/>
  <c r="BM14" i="5"/>
  <c r="BO14" i="5"/>
  <c r="BQ14" i="5"/>
  <c r="BS14" i="5"/>
  <c r="BU14" i="5"/>
  <c r="BW14" i="5"/>
  <c r="BM12" i="5"/>
  <c r="BM10" i="5"/>
  <c r="BQ10" i="5"/>
  <c r="BS10" i="5"/>
  <c r="BU10" i="5"/>
  <c r="BY6" i="5"/>
  <c r="BM4" i="5"/>
  <c r="BO4" i="5"/>
  <c r="BQ4" i="5"/>
  <c r="BS4" i="5"/>
  <c r="BU4" i="5"/>
  <c r="BW4" i="5"/>
  <c r="BH43" i="5"/>
  <c r="BH41" i="5"/>
  <c r="BH39" i="5"/>
  <c r="BH35" i="5"/>
  <c r="BM34" i="5"/>
  <c r="BO34" i="5"/>
  <c r="BS34" i="5"/>
  <c r="BU34" i="5"/>
  <c r="BW34" i="5"/>
  <c r="BH28" i="5"/>
  <c r="BH26" i="5"/>
  <c r="BH18" i="5"/>
  <c r="BH14" i="5"/>
  <c r="BH12" i="5"/>
  <c r="BH10" i="5"/>
  <c r="BM5" i="5"/>
  <c r="BO5" i="5"/>
  <c r="BS5" i="5"/>
  <c r="BU5" i="5"/>
  <c r="BW5" i="5"/>
  <c r="BM42" i="5"/>
  <c r="BO42" i="5"/>
  <c r="BQ42" i="5"/>
  <c r="BS42" i="5"/>
  <c r="BU42" i="5"/>
  <c r="BW42" i="5"/>
  <c r="BS40" i="5"/>
  <c r="BO38" i="5"/>
  <c r="BQ38" i="5"/>
  <c r="BS38" i="5"/>
  <c r="BW38" i="5"/>
  <c r="BO32" i="5"/>
  <c r="BS32" i="5"/>
  <c r="BU32" i="5"/>
  <c r="BM25" i="5"/>
  <c r="BO25" i="5"/>
  <c r="BS25" i="5"/>
  <c r="BU25" i="5"/>
  <c r="BW25" i="5"/>
  <c r="BQ23" i="5"/>
  <c r="BM21" i="5"/>
  <c r="BO21" i="5"/>
  <c r="BS21" i="5"/>
  <c r="BU21" i="5"/>
  <c r="BW21" i="5"/>
  <c r="BO19" i="5"/>
  <c r="BQ19" i="5"/>
  <c r="BS19" i="5"/>
  <c r="BW19" i="5"/>
  <c r="BM17" i="5"/>
  <c r="BW17" i="5"/>
  <c r="BO15" i="5"/>
  <c r="BQ15" i="5"/>
  <c r="BS15" i="5"/>
  <c r="BW15" i="5"/>
  <c r="BM11" i="5"/>
  <c r="BO11" i="5"/>
  <c r="BS11" i="5"/>
  <c r="BU11" i="5"/>
  <c r="BW11" i="5"/>
  <c r="BO9" i="5"/>
  <c r="BQ9" i="5"/>
  <c r="BS9" i="5"/>
  <c r="BW9" i="5"/>
  <c r="BM7" i="5"/>
  <c r="BO7" i="5"/>
  <c r="BS7" i="5"/>
  <c r="BU7" i="5"/>
  <c r="BW7" i="5"/>
  <c r="BN30" i="5"/>
  <c r="BV30" i="5"/>
  <c r="BR45" i="5"/>
  <c r="BL30" i="5"/>
  <c r="BN45" i="5"/>
  <c r="BV45" i="5"/>
  <c r="Z52" i="10"/>
  <c r="G46" i="4"/>
  <c r="BX46" i="4"/>
  <c r="BM36" i="5"/>
  <c r="BU36" i="5"/>
  <c r="BS36" i="5"/>
  <c r="AD44" i="5"/>
  <c r="AV46" i="10"/>
  <c r="X52" i="10" s="1"/>
  <c r="BO29" i="4"/>
  <c r="BK29" i="4"/>
  <c r="BM29" i="4"/>
  <c r="AX8" i="5"/>
  <c r="BQ20" i="5"/>
  <c r="BO44" i="4"/>
  <c r="CC44" i="4"/>
  <c r="BU44" i="4"/>
  <c r="BM44" i="4"/>
  <c r="BY44" i="4"/>
  <c r="CA44" i="4"/>
  <c r="X44" i="5"/>
  <c r="C46" i="5"/>
  <c r="R44" i="5"/>
  <c r="AB44" i="5"/>
  <c r="J36" i="4"/>
  <c r="BU29" i="4"/>
  <c r="BW29" i="4"/>
  <c r="CR46" i="4"/>
  <c r="CC29" i="4"/>
  <c r="BO20" i="5"/>
  <c r="BW20" i="5"/>
  <c r="H36" i="4"/>
  <c r="V52" i="10"/>
  <c r="P46" i="10"/>
  <c r="Q46" i="10" s="1"/>
  <c r="Q50" i="10"/>
  <c r="BS20" i="4"/>
  <c r="AI45" i="10"/>
  <c r="AH46" i="10"/>
  <c r="AI46" i="10" s="1"/>
  <c r="W51" i="10" s="1"/>
  <c r="AN46" i="10"/>
  <c r="P52" i="10" s="1"/>
  <c r="AO46" i="10"/>
  <c r="Q52" i="10" s="1"/>
  <c r="BM20" i="4"/>
  <c r="CC20" i="4"/>
  <c r="BQ20" i="4"/>
  <c r="BW20" i="4"/>
  <c r="BU20" i="4"/>
  <c r="BK20" i="4"/>
  <c r="AI44" i="5"/>
  <c r="AS44" i="5"/>
  <c r="AK44" i="5"/>
  <c r="AM44" i="5"/>
  <c r="BS36" i="4"/>
  <c r="F20" i="4"/>
  <c r="D20" i="4"/>
  <c r="J20" i="4"/>
  <c r="CC36" i="4"/>
  <c r="BV46" i="4"/>
  <c r="BR46" i="4"/>
  <c r="BE46" i="5"/>
  <c r="AR46" i="10"/>
  <c r="U45" i="10"/>
  <c r="T46" i="10"/>
  <c r="U46" i="10" s="1"/>
  <c r="AC45" i="10"/>
  <c r="AB46" i="10"/>
  <c r="AJ46" i="10"/>
  <c r="X51" i="10" s="1"/>
  <c r="M45" i="5"/>
  <c r="J45" i="5" s="1"/>
  <c r="D45" i="5"/>
  <c r="BP46" i="4"/>
  <c r="CM44" i="4"/>
  <c r="CK44" i="4"/>
  <c r="CO44" i="4"/>
  <c r="L29" i="4"/>
  <c r="H29" i="4"/>
  <c r="J29" i="4"/>
  <c r="W46" i="5"/>
  <c r="BT46" i="4"/>
  <c r="D13" i="4"/>
  <c r="H13" i="4"/>
  <c r="J13" i="4"/>
  <c r="L13" i="4"/>
  <c r="K46" i="4"/>
  <c r="BP46" i="5"/>
  <c r="BN46" i="5"/>
  <c r="AY46" i="10"/>
  <c r="AA52" i="10"/>
  <c r="W46" i="10"/>
  <c r="W50" i="10" s="1"/>
  <c r="AW46" i="10"/>
  <c r="Y52" i="10" s="1"/>
  <c r="P50" i="10"/>
  <c r="W52" i="10"/>
  <c r="V51" i="10"/>
  <c r="P51" i="10"/>
  <c r="AC46" i="10"/>
  <c r="Q51" i="10" s="1"/>
  <c r="AK46" i="10"/>
  <c r="Y51" i="10" s="1"/>
  <c r="T50" i="10"/>
  <c r="U50" i="10"/>
  <c r="H45" i="5"/>
  <c r="F45" i="5"/>
  <c r="D8" i="4" l="1"/>
  <c r="BO32" i="4"/>
  <c r="BY32" i="4"/>
  <c r="BQ32" i="4"/>
  <c r="BW32" i="4"/>
  <c r="BS32" i="4"/>
  <c r="BK32" i="4"/>
  <c r="BU32" i="4"/>
  <c r="CA32" i="4"/>
  <c r="BY27" i="5"/>
  <c r="BU27" i="5"/>
  <c r="BM27" i="5"/>
  <c r="BO27" i="5"/>
  <c r="BQ27" i="5"/>
  <c r="BW27" i="5"/>
  <c r="AT45" i="5"/>
  <c r="BM29" i="5"/>
  <c r="BY13" i="4"/>
  <c r="BZ45" i="5"/>
  <c r="BW45" i="5" s="1"/>
  <c r="AH46" i="5"/>
  <c r="BO36" i="5"/>
  <c r="BW36" i="5"/>
  <c r="F44" i="5"/>
  <c r="J44" i="5"/>
  <c r="D44" i="5"/>
  <c r="H44" i="5"/>
  <c r="L44" i="5"/>
  <c r="L35" i="4"/>
  <c r="H35" i="4"/>
  <c r="J35" i="4"/>
  <c r="F35" i="4"/>
  <c r="BI30" i="5"/>
  <c r="BY12" i="5"/>
  <c r="BS12" i="5"/>
  <c r="BO12" i="5"/>
  <c r="BQ12" i="5"/>
  <c r="BU12" i="5"/>
  <c r="BQ36" i="5"/>
  <c r="U30" i="5"/>
  <c r="AG46" i="10"/>
  <c r="U51" i="10" s="1"/>
  <c r="T51" i="10"/>
  <c r="D35" i="4"/>
  <c r="Y45" i="10"/>
  <c r="X46" i="10"/>
  <c r="C46" i="4"/>
  <c r="BQ42" i="4"/>
  <c r="CA42" i="4"/>
  <c r="BW42" i="4"/>
  <c r="BS42" i="4"/>
  <c r="BM42" i="4"/>
  <c r="BY42" i="4"/>
  <c r="BU42" i="4"/>
  <c r="CC42" i="4"/>
  <c r="H22" i="4"/>
  <c r="F22" i="4"/>
  <c r="J22" i="4"/>
  <c r="D22" i="4"/>
  <c r="BK9" i="4"/>
  <c r="BW9" i="4"/>
  <c r="BQ9" i="4"/>
  <c r="BO9" i="4"/>
  <c r="BU9" i="4"/>
  <c r="BY9" i="4"/>
  <c r="CA9" i="4"/>
  <c r="BS9" i="4"/>
  <c r="AX31" i="5"/>
  <c r="BH31" i="5"/>
  <c r="BY17" i="5"/>
  <c r="BQ17" i="5"/>
  <c r="BO17" i="5"/>
  <c r="BS17" i="5"/>
  <c r="BU17" i="5"/>
  <c r="AX16" i="5"/>
  <c r="BH16" i="5"/>
  <c r="BO13" i="4"/>
  <c r="BS13" i="4"/>
  <c r="BK13" i="4"/>
  <c r="BW13" i="4"/>
  <c r="CA13" i="4"/>
  <c r="BQ40" i="5"/>
  <c r="BY40" i="5"/>
  <c r="BO40" i="5"/>
  <c r="BY23" i="5"/>
  <c r="BM23" i="5"/>
  <c r="BU23" i="5"/>
  <c r="BO23" i="5"/>
  <c r="BS23" i="5"/>
  <c r="M46" i="5"/>
  <c r="AX20" i="5"/>
  <c r="BM32" i="4"/>
  <c r="R45" i="10"/>
  <c r="BO22" i="4"/>
  <c r="BK22" i="4"/>
  <c r="BS22" i="4"/>
  <c r="CA22" i="4"/>
  <c r="BU22" i="4"/>
  <c r="BQ22" i="4"/>
  <c r="BW22" i="4"/>
  <c r="BY22" i="4"/>
  <c r="AS46" i="10"/>
  <c r="U52" i="10" s="1"/>
  <c r="T52" i="10"/>
  <c r="BV46" i="5"/>
  <c r="BS27" i="5"/>
  <c r="BW40" i="5"/>
  <c r="BX46" i="5"/>
  <c r="CQ44" i="4"/>
  <c r="CU44" i="4"/>
  <c r="CS44" i="4"/>
  <c r="BN46" i="4"/>
  <c r="CD45" i="4"/>
  <c r="BM22" i="4"/>
  <c r="D28" i="4"/>
  <c r="F28" i="4"/>
  <c r="F24" i="4"/>
  <c r="H24" i="4"/>
  <c r="L24" i="4"/>
  <c r="J24" i="4"/>
  <c r="BY6" i="4"/>
  <c r="BK6" i="4"/>
  <c r="BM6" i="4"/>
  <c r="BS6" i="4"/>
  <c r="BU6" i="4"/>
  <c r="BW6" i="4"/>
  <c r="BO6" i="4"/>
  <c r="CA6" i="4"/>
  <c r="J4" i="4"/>
  <c r="H4" i="4"/>
  <c r="L4" i="4"/>
  <c r="F4" i="4"/>
  <c r="BY32" i="5"/>
  <c r="BQ32" i="5"/>
  <c r="BW32" i="5"/>
  <c r="BM32" i="5"/>
  <c r="BY26" i="5"/>
  <c r="BO26" i="5"/>
  <c r="BW26" i="5"/>
  <c r="BU26" i="5"/>
  <c r="AD45" i="10"/>
  <c r="AE44" i="10"/>
  <c r="BY37" i="5"/>
  <c r="BS37" i="5"/>
  <c r="BO37" i="5"/>
  <c r="BQ37" i="5"/>
  <c r="BU37" i="5"/>
  <c r="BM40" i="5"/>
  <c r="BM13" i="4"/>
  <c r="BM37" i="5"/>
  <c r="E45" i="4"/>
  <c r="M44" i="4"/>
  <c r="F44" i="4"/>
  <c r="CC13" i="4"/>
  <c r="BW23" i="5"/>
  <c r="BU40" i="5"/>
  <c r="BW12" i="5"/>
  <c r="CA36" i="4"/>
  <c r="BQ36" i="4"/>
  <c r="BM36" i="4"/>
  <c r="BO36" i="4"/>
  <c r="BK36" i="4"/>
  <c r="BU36" i="4"/>
  <c r="BW36" i="4"/>
  <c r="BY36" i="4"/>
  <c r="BM20" i="5"/>
  <c r="BY20" i="5"/>
  <c r="BU20" i="5"/>
  <c r="BS20" i="5"/>
  <c r="AA45" i="10"/>
  <c r="Z46" i="10"/>
  <c r="D40" i="4"/>
  <c r="J40" i="4"/>
  <c r="H40" i="4"/>
  <c r="L40" i="4"/>
  <c r="F40" i="4"/>
  <c r="H31" i="4"/>
  <c r="J31" i="4"/>
  <c r="D31" i="4"/>
  <c r="F31" i="4"/>
  <c r="AP45" i="10"/>
  <c r="AQ44" i="10"/>
  <c r="L26" i="4"/>
  <c r="H26" i="4"/>
  <c r="J26" i="4"/>
  <c r="D6" i="4"/>
  <c r="L6" i="4"/>
  <c r="BY10" i="5"/>
  <c r="BW10" i="5"/>
  <c r="BO10" i="5"/>
  <c r="L8" i="5"/>
  <c r="BH13" i="5"/>
  <c r="BG30" i="5"/>
  <c r="BR30" i="5"/>
  <c r="BZ13" i="5"/>
  <c r="BU13" i="5" s="1"/>
  <c r="BA30" i="5"/>
  <c r="BA46" i="5" s="1"/>
  <c r="BI29" i="5"/>
  <c r="BC45" i="5"/>
  <c r="L45" i="5"/>
  <c r="AT20" i="5"/>
  <c r="AS20" i="5" s="1"/>
  <c r="M8" i="5"/>
  <c r="AL45" i="10"/>
  <c r="AM44" i="10"/>
  <c r="BH37" i="5"/>
  <c r="AX37" i="5"/>
  <c r="BY15" i="5"/>
  <c r="BM15" i="5"/>
  <c r="BU15" i="5"/>
  <c r="S45" i="5"/>
  <c r="U36" i="5"/>
  <c r="BT30" i="5"/>
  <c r="BZ29" i="5"/>
  <c r="CD30" i="4"/>
  <c r="BW30" i="4" s="1"/>
  <c r="AW30" i="5"/>
  <c r="CB46" i="4"/>
  <c r="BI44" i="5"/>
  <c r="F5" i="4"/>
  <c r="D5" i="4"/>
  <c r="H5" i="4"/>
  <c r="J5" i="4"/>
  <c r="BY41" i="5"/>
  <c r="BW41" i="5"/>
  <c r="BO41" i="5"/>
  <c r="AX33" i="5"/>
  <c r="BH33" i="5"/>
  <c r="BY7" i="5"/>
  <c r="BQ7" i="5"/>
  <c r="AE20" i="5"/>
  <c r="AD20" i="5" s="1"/>
  <c r="BW44" i="5"/>
  <c r="AJ46" i="5"/>
  <c r="AY45" i="5"/>
  <c r="BS44" i="4"/>
  <c r="BW44" i="4"/>
  <c r="BO37" i="4"/>
  <c r="BS37" i="4"/>
  <c r="BU37" i="4"/>
  <c r="BK37" i="4"/>
  <c r="BM37" i="4"/>
  <c r="BQ37" i="4"/>
  <c r="J7" i="4"/>
  <c r="H7" i="4"/>
  <c r="D7" i="4"/>
  <c r="BY38" i="5"/>
  <c r="BM38" i="5"/>
  <c r="BU38" i="5"/>
  <c r="AX7" i="5"/>
  <c r="BH7" i="5"/>
  <c r="CV45" i="4"/>
  <c r="L42" i="4"/>
  <c r="F42" i="4"/>
  <c r="BQ40" i="4"/>
  <c r="BS40" i="4"/>
  <c r="BW40" i="4"/>
  <c r="CA40" i="4"/>
  <c r="F29" i="4"/>
  <c r="D9" i="4"/>
  <c r="H9" i="4"/>
  <c r="BS4" i="4"/>
  <c r="BK4" i="4"/>
  <c r="BO4" i="4"/>
  <c r="BY18" i="5"/>
  <c r="BW18" i="5"/>
  <c r="BO18" i="5"/>
  <c r="BY9" i="5"/>
  <c r="BU9" i="5"/>
  <c r="BM9" i="5"/>
  <c r="BQ13" i="4"/>
  <c r="BS29" i="4"/>
  <c r="CA29" i="4"/>
  <c r="CJ46" i="4"/>
  <c r="CU29" i="4"/>
  <c r="L36" i="4"/>
  <c r="F36" i="4"/>
  <c r="BQ29" i="4"/>
  <c r="BY29" i="4"/>
  <c r="BS43" i="4"/>
  <c r="CA43" i="4"/>
  <c r="BY43" i="4"/>
  <c r="BS21" i="4"/>
  <c r="CC21" i="4"/>
  <c r="BY21" i="4"/>
  <c r="BQ21" i="4"/>
  <c r="BK21" i="4"/>
  <c r="F19" i="4"/>
  <c r="F13" i="4"/>
  <c r="BY43" i="5"/>
  <c r="BS43" i="5"/>
  <c r="BY34" i="5"/>
  <c r="BQ34" i="5"/>
  <c r="BY28" i="5"/>
  <c r="BS28" i="5"/>
  <c r="BY19" i="5"/>
  <c r="BU19" i="5"/>
  <c r="BM19" i="5"/>
  <c r="BM6" i="5"/>
  <c r="BU6" i="5"/>
  <c r="BQ5" i="5"/>
  <c r="BY5" i="5"/>
  <c r="AE36" i="5"/>
  <c r="AD36" i="5" s="1"/>
  <c r="AN46" i="5"/>
  <c r="AP30" i="5"/>
  <c r="BO13" i="5"/>
  <c r="BZ44" i="5"/>
  <c r="BY29" i="5"/>
  <c r="F43" i="4"/>
  <c r="D43" i="4"/>
  <c r="L43" i="4"/>
  <c r="H38" i="4"/>
  <c r="L38" i="4"/>
  <c r="BK25" i="4"/>
  <c r="CC25" i="4"/>
  <c r="BO25" i="4"/>
  <c r="CA23" i="4"/>
  <c r="BU23" i="4"/>
  <c r="BY23" i="4"/>
  <c r="D21" i="4"/>
  <c r="L21" i="4"/>
  <c r="BO16" i="4"/>
  <c r="BS16" i="4"/>
  <c r="BM10" i="4"/>
  <c r="BU10" i="4"/>
  <c r="BY10" i="4"/>
  <c r="CA10" i="4"/>
  <c r="BW10" i="4"/>
  <c r="BY39" i="5"/>
  <c r="BO39" i="5"/>
  <c r="BW39" i="5"/>
  <c r="BQ11" i="5"/>
  <c r="BY11" i="5"/>
  <c r="D36" i="4"/>
  <c r="BQ44" i="4"/>
  <c r="AD13" i="5"/>
  <c r="BL46" i="5"/>
  <c r="BZ8" i="5"/>
  <c r="BU8" i="5"/>
  <c r="BY36" i="5"/>
  <c r="BX45" i="5"/>
  <c r="CA20" i="4"/>
  <c r="BO20" i="4"/>
  <c r="BY20" i="4"/>
  <c r="BM39" i="4"/>
  <c r="CA39" i="4"/>
  <c r="H25" i="4"/>
  <c r="D25" i="4"/>
  <c r="D23" i="4"/>
  <c r="L23" i="4"/>
  <c r="E30" i="4"/>
  <c r="BY31" i="5"/>
  <c r="BW31" i="5"/>
  <c r="BO31" i="5"/>
  <c r="M8" i="4"/>
  <c r="BJ46" i="4"/>
  <c r="CD8" i="4"/>
  <c r="BZ46" i="4"/>
  <c r="CL46" i="4"/>
  <c r="CN30" i="4"/>
  <c r="CT46" i="4"/>
  <c r="Q46" i="5"/>
  <c r="AC30" i="5"/>
  <c r="AE30" i="5" s="1"/>
  <c r="AL46" i="5"/>
  <c r="AT36" i="5"/>
  <c r="AS36" i="5" s="1"/>
  <c r="BW29" i="5"/>
  <c r="R46" i="10" l="1"/>
  <c r="S45" i="10"/>
  <c r="F46" i="5"/>
  <c r="H46" i="5"/>
  <c r="J46" i="5"/>
  <c r="BD45" i="5"/>
  <c r="BI45" i="5"/>
  <c r="BC46" i="5"/>
  <c r="E46" i="4"/>
  <c r="CN46" i="4"/>
  <c r="CV30" i="4"/>
  <c r="CU30" i="4" s="1"/>
  <c r="BY45" i="5"/>
  <c r="CI45" i="4"/>
  <c r="CK45" i="4"/>
  <c r="CO45" i="4"/>
  <c r="CU45" i="4"/>
  <c r="CQ45" i="4"/>
  <c r="BB44" i="5"/>
  <c r="AZ44" i="5"/>
  <c r="AX44" i="5"/>
  <c r="BH44" i="5"/>
  <c r="AX29" i="5"/>
  <c r="BH29" i="5"/>
  <c r="CA45" i="4"/>
  <c r="BK45" i="4"/>
  <c r="BW45" i="4"/>
  <c r="BU45" i="4"/>
  <c r="BY45" i="4"/>
  <c r="BO45" i="4"/>
  <c r="BM45" i="4"/>
  <c r="M45" i="4"/>
  <c r="D46" i="5"/>
  <c r="AM45" i="5"/>
  <c r="AS45" i="5"/>
  <c r="AQ45" i="5"/>
  <c r="AI45" i="5"/>
  <c r="BQ44" i="5"/>
  <c r="BU44" i="5"/>
  <c r="BM44" i="5"/>
  <c r="BS44" i="5"/>
  <c r="BY44" i="5"/>
  <c r="CC46" i="4"/>
  <c r="AM45" i="10"/>
  <c r="AL46" i="10"/>
  <c r="BO44" i="5"/>
  <c r="AE45" i="10"/>
  <c r="AD46" i="10"/>
  <c r="BO46" i="4"/>
  <c r="CM45" i="4"/>
  <c r="CC45" i="4"/>
  <c r="AO45" i="5"/>
  <c r="BK46" i="4"/>
  <c r="BQ30" i="4"/>
  <c r="BO30" i="4"/>
  <c r="BS30" i="4"/>
  <c r="BU30" i="4"/>
  <c r="BM30" i="4"/>
  <c r="BK30" i="4"/>
  <c r="BY30" i="4"/>
  <c r="CC30" i="4"/>
  <c r="T45" i="5"/>
  <c r="U45" i="5"/>
  <c r="AA46" i="10"/>
  <c r="AA50" i="10" s="1"/>
  <c r="Z50" i="10"/>
  <c r="BS45" i="5"/>
  <c r="BM45" i="5"/>
  <c r="BQ45" i="5"/>
  <c r="H44" i="4"/>
  <c r="L44" i="4"/>
  <c r="J44" i="4"/>
  <c r="D44" i="4"/>
  <c r="L46" i="5"/>
  <c r="CA46" i="4"/>
  <c r="BQ45" i="4"/>
  <c r="BO29" i="5"/>
  <c r="BQ29" i="5"/>
  <c r="BU29" i="5"/>
  <c r="BS29" i="5"/>
  <c r="BQ13" i="5"/>
  <c r="BW13" i="5"/>
  <c r="BY13" i="5"/>
  <c r="BM13" i="5"/>
  <c r="BS13" i="5"/>
  <c r="AE45" i="5"/>
  <c r="CC8" i="4"/>
  <c r="BK8" i="4"/>
  <c r="BW8" i="4"/>
  <c r="CA8" i="4"/>
  <c r="BY8" i="4"/>
  <c r="BQ8" i="4"/>
  <c r="BM8" i="4"/>
  <c r="BO8" i="4"/>
  <c r="BU8" i="4"/>
  <c r="M30" i="4"/>
  <c r="F30" i="4" s="1"/>
  <c r="BW8" i="5"/>
  <c r="BO8" i="5"/>
  <c r="BQ8" i="5"/>
  <c r="BY8" i="5"/>
  <c r="BM8" i="5"/>
  <c r="BS8" i="5"/>
  <c r="AP46" i="5"/>
  <c r="AT30" i="5"/>
  <c r="AS30" i="5" s="1"/>
  <c r="AZ45" i="5"/>
  <c r="AY46" i="5"/>
  <c r="BS45" i="4"/>
  <c r="BZ30" i="5"/>
  <c r="BT46" i="5"/>
  <c r="BU30" i="5"/>
  <c r="BS30" i="5"/>
  <c r="BR46" i="5"/>
  <c r="CS45" i="4"/>
  <c r="BO45" i="5"/>
  <c r="AK45" i="5"/>
  <c r="CA30" i="4"/>
  <c r="AD30" i="5"/>
  <c r="AC46" i="5"/>
  <c r="CD46" i="4"/>
  <c r="L8" i="4"/>
  <c r="F8" i="4"/>
  <c r="H8" i="4"/>
  <c r="J8" i="4"/>
  <c r="S46" i="5"/>
  <c r="X50" i="10"/>
  <c r="Y46" i="10"/>
  <c r="Y50" i="10" s="1"/>
  <c r="BF44" i="5"/>
  <c r="BD44" i="5"/>
  <c r="BS8" i="4"/>
  <c r="AX30" i="5"/>
  <c r="AW46" i="5"/>
  <c r="BH30" i="5"/>
  <c r="BG46" i="5"/>
  <c r="AP46" i="10"/>
  <c r="AQ45" i="10"/>
  <c r="BU45" i="5"/>
  <c r="D45" i="4" l="1"/>
  <c r="J45" i="4"/>
  <c r="H45" i="4"/>
  <c r="L45" i="4"/>
  <c r="BI46" i="5"/>
  <c r="BF45" i="5"/>
  <c r="BB45" i="5"/>
  <c r="AX45" i="5"/>
  <c r="BH45" i="5"/>
  <c r="AQ46" i="10"/>
  <c r="S52" i="10" s="1"/>
  <c r="R52" i="10"/>
  <c r="AB45" i="5"/>
  <c r="R45" i="5"/>
  <c r="X45" i="5"/>
  <c r="Z45" i="5"/>
  <c r="AD45" i="5"/>
  <c r="AE46" i="10"/>
  <c r="S51" i="10" s="1"/>
  <c r="R51" i="10"/>
  <c r="CV46" i="4"/>
  <c r="R50" i="10"/>
  <c r="S46" i="10"/>
  <c r="S50" i="10" s="1"/>
  <c r="S48" i="5"/>
  <c r="U46" i="5"/>
  <c r="AE46" i="5"/>
  <c r="T46" i="5" s="1"/>
  <c r="BY46" i="4"/>
  <c r="BM46" i="4"/>
  <c r="BS46" i="4"/>
  <c r="BQ46" i="4"/>
  <c r="BW46" i="4"/>
  <c r="BU46" i="4"/>
  <c r="BZ46" i="5"/>
  <c r="F45" i="4"/>
  <c r="AT46" i="5"/>
  <c r="AQ46" i="5"/>
  <c r="J30" i="4"/>
  <c r="L30" i="4"/>
  <c r="D30" i="4"/>
  <c r="H30" i="4"/>
  <c r="BQ30" i="5"/>
  <c r="BW30" i="5"/>
  <c r="BO30" i="5"/>
  <c r="BM30" i="5"/>
  <c r="BY30" i="5"/>
  <c r="Z51" i="10"/>
  <c r="AM46" i="10"/>
  <c r="AA51" i="10" s="1"/>
  <c r="M46" i="4"/>
  <c r="J46" i="4" l="1"/>
  <c r="L46" i="4"/>
  <c r="H46" i="4"/>
  <c r="D46" i="4"/>
  <c r="BF46" i="5"/>
  <c r="BB46" i="5"/>
  <c r="BD46" i="5"/>
  <c r="F46" i="4"/>
  <c r="AS46" i="5"/>
  <c r="AK46" i="5"/>
  <c r="AM46" i="5"/>
  <c r="AI46" i="5"/>
  <c r="AO46" i="5"/>
  <c r="BH46" i="5"/>
  <c r="AZ46" i="5"/>
  <c r="AX46" i="5"/>
  <c r="BQ46" i="5"/>
  <c r="BO46" i="5"/>
  <c r="BY46" i="5"/>
  <c r="BM46" i="5"/>
  <c r="BW46" i="5"/>
  <c r="CQ46" i="4"/>
  <c r="CI46" i="4"/>
  <c r="CS46" i="4"/>
  <c r="CM46" i="4"/>
  <c r="CU46" i="4"/>
  <c r="CK46" i="4"/>
  <c r="X46" i="5"/>
  <c r="AB46" i="5"/>
  <c r="Z46" i="5"/>
  <c r="R46" i="5"/>
  <c r="CO46" i="4"/>
  <c r="AD46" i="5"/>
  <c r="BU46" i="5"/>
  <c r="BS46" i="5"/>
</calcChain>
</file>

<file path=xl/sharedStrings.xml><?xml version="1.0" encoding="utf-8"?>
<sst xmlns="http://schemas.openxmlformats.org/spreadsheetml/2006/main" count="4058" uniqueCount="340">
  <si>
    <t>Les Anses-d'Arlet</t>
  </si>
  <si>
    <t>Basse-Pointe</t>
  </si>
  <si>
    <t>Bellefontaine</t>
  </si>
  <si>
    <t>Le Carbet</t>
  </si>
  <si>
    <t>Case-Pilote</t>
  </si>
  <si>
    <t>Le Diamant</t>
  </si>
  <si>
    <t>Ducos</t>
  </si>
  <si>
    <t>Fonds-Saint-Denis</t>
  </si>
  <si>
    <t>Fort-de-France</t>
  </si>
  <si>
    <t>Gros-Morne</t>
  </si>
  <si>
    <t>Le Lamentin</t>
  </si>
  <si>
    <t>Le Lorrain</t>
  </si>
  <si>
    <t>Macouba</t>
  </si>
  <si>
    <t>Le Marigot</t>
  </si>
  <si>
    <t>Le Marin</t>
  </si>
  <si>
    <t>Le Morne-Rouge</t>
  </si>
  <si>
    <t>Le Morne-Vert</t>
  </si>
  <si>
    <t>Le Robert</t>
  </si>
  <si>
    <t>Saint-Esprit</t>
  </si>
  <si>
    <t>Saint-Joseph</t>
  </si>
  <si>
    <t>Saint-Pierre</t>
  </si>
  <si>
    <t>Sainte-Anne</t>
  </si>
  <si>
    <t>Sainte-Luce</t>
  </si>
  <si>
    <t>Sainte-Marie</t>
  </si>
  <si>
    <t>Schoelcher</t>
  </si>
  <si>
    <t>La Trinité</t>
  </si>
  <si>
    <t>Le Vauclin</t>
  </si>
  <si>
    <t>Riviere-Salee</t>
  </si>
  <si>
    <t>Riviere-Pilote</t>
  </si>
  <si>
    <t>Les Trois-Ilets</t>
  </si>
  <si>
    <t>Grand'Riviere</t>
  </si>
  <si>
    <t>Le Precheur</t>
  </si>
  <si>
    <t>L'Ajoupa-Bouillon</t>
  </si>
  <si>
    <t>Le Francois</t>
  </si>
  <si>
    <t>CACEM</t>
  </si>
  <si>
    <t>Centre-Atlantique</t>
  </si>
  <si>
    <t>Nord-Atlantique</t>
  </si>
  <si>
    <t>Nord-Caraïbe</t>
  </si>
  <si>
    <t>Sud-Atlantique</t>
  </si>
  <si>
    <t>CCNM</t>
  </si>
  <si>
    <t>Sud-Caraïbe</t>
  </si>
  <si>
    <t>CAESM</t>
  </si>
  <si>
    <t>Martinique</t>
  </si>
  <si>
    <t>Moins de 3 ans</t>
  </si>
  <si>
    <t>3 à 5 ans</t>
  </si>
  <si>
    <t>6 à 10 ans</t>
  </si>
  <si>
    <t>11 à 17 ans</t>
  </si>
  <si>
    <t>18 à 24 ans</t>
  </si>
  <si>
    <t>25 à 39 ans</t>
  </si>
  <si>
    <t>40 à 54 ans</t>
  </si>
  <si>
    <t>55 à 64 ans</t>
  </si>
  <si>
    <t>65 à 79 ans</t>
  </si>
  <si>
    <t>80 ans ou plus</t>
  </si>
  <si>
    <t>total</t>
  </si>
  <si>
    <t>Population selon l'âge</t>
  </si>
  <si>
    <t>%</t>
  </si>
  <si>
    <t>Résidences principales</t>
  </si>
  <si>
    <t>Logements</t>
  </si>
  <si>
    <t>Logts vacants</t>
  </si>
  <si>
    <t>Rés secondaires et logts occas.</t>
  </si>
  <si>
    <t>1 pièce</t>
  </si>
  <si>
    <t>2 pièces</t>
  </si>
  <si>
    <t>3 pièces</t>
  </si>
  <si>
    <t>4 pièces</t>
  </si>
  <si>
    <t>5 pièces ou plus</t>
  </si>
  <si>
    <t>Total</t>
  </si>
  <si>
    <t>Résidences principales selon leur type d'occupation</t>
  </si>
  <si>
    <t>Propriétaires</t>
  </si>
  <si>
    <t>HLM louée vide</t>
  </si>
  <si>
    <t>Logé gratuit</t>
  </si>
  <si>
    <t>Locataires non HLM louée vide</t>
  </si>
  <si>
    <t>Habitations de fortune</t>
  </si>
  <si>
    <t>Cases traditionnelles</t>
  </si>
  <si>
    <t>Maisons ou Immeubles en bois</t>
  </si>
  <si>
    <t>Maisons ou Immeubles en dur</t>
  </si>
  <si>
    <t>Sources : Insee, Recensements de la population.</t>
  </si>
  <si>
    <t>Isolé</t>
  </si>
  <si>
    <t>Couple sans enfant</t>
  </si>
  <si>
    <t>Couple avec enfant(s)</t>
  </si>
  <si>
    <t>Famille mono</t>
  </si>
  <si>
    <t>Sources : Insee, Recensement de la population. Exploitation complémentaire 2008</t>
  </si>
  <si>
    <t>Propriétaire</t>
  </si>
  <si>
    <t>Locataire d'un logement vide HLM</t>
  </si>
  <si>
    <t>Logé gratuitement</t>
  </si>
  <si>
    <t>Locataire d'un logt loué meublé</t>
  </si>
  <si>
    <t>Locataire d'un logt vide non HLM</t>
  </si>
  <si>
    <t>Actifs ayant un emploi</t>
  </si>
  <si>
    <t>Chômeurs</t>
  </si>
  <si>
    <t>Retraités ou pré-retraités</t>
  </si>
  <si>
    <t>Au foyer</t>
  </si>
  <si>
    <t>Autres inactifs</t>
  </si>
  <si>
    <t>Maison</t>
  </si>
  <si>
    <t>Appartement</t>
  </si>
  <si>
    <t>Logement-Foyer</t>
  </si>
  <si>
    <t>Chambre d'hôtel</t>
  </si>
  <si>
    <t>Habitation de fortune</t>
  </si>
  <si>
    <t>Pièce indépendante</t>
  </si>
  <si>
    <t>5 pièces</t>
  </si>
  <si>
    <t>6 pièces et +</t>
  </si>
  <si>
    <t>2 à 4 ans</t>
  </si>
  <si>
    <t>5 à 9 ans</t>
  </si>
  <si>
    <t>10 à 19 ans</t>
  </si>
  <si>
    <t>20 à 29 ans</t>
  </si>
  <si>
    <t>30 à 39 ans</t>
  </si>
  <si>
    <t>40 à 49 ans</t>
  </si>
  <si>
    <t>50 à 59 ans</t>
  </si>
  <si>
    <t>60 à 69 ans</t>
  </si>
  <si>
    <t>70 ans ou plus</t>
  </si>
  <si>
    <t>Moins de 
2 ans</t>
  </si>
  <si>
    <t>1 personne</t>
  </si>
  <si>
    <t>2 personnes</t>
  </si>
  <si>
    <t>3 personnes</t>
  </si>
  <si>
    <t>4 personnes</t>
  </si>
  <si>
    <t>5 personnes</t>
  </si>
  <si>
    <t>Les ménages dont la personne de référence a moins de 25 ans selon l'ancienneté d'emménagement en 2008</t>
  </si>
  <si>
    <t>7 personnes et +</t>
  </si>
  <si>
    <t>6 personnes</t>
  </si>
  <si>
    <t>Elèves, étudiants, stagiaires non rénumérés</t>
  </si>
  <si>
    <t>6 pièces
et +</t>
  </si>
  <si>
    <t>données pas fiables</t>
  </si>
  <si>
    <t>Evolution de la population</t>
  </si>
  <si>
    <t>Le François</t>
  </si>
  <si>
    <t>Résidences principales - parc privé</t>
  </si>
  <si>
    <t>En accession ou locatif</t>
  </si>
  <si>
    <t>Propriétaires occupants</t>
  </si>
  <si>
    <t>Source : Insee, RP2008 exploitation principale</t>
  </si>
  <si>
    <t>Résidences principales -parc privé- selon le type d'habitat</t>
  </si>
  <si>
    <t>Maisons</t>
  </si>
  <si>
    <t>Appartements</t>
  </si>
  <si>
    <t>Autres</t>
  </si>
  <si>
    <t>Les propriétaires occupants</t>
  </si>
  <si>
    <t>Résidences principales -parc privé- selon le nombre de pièces</t>
  </si>
  <si>
    <t>Résidences principales -parc privé- selon l'époque d'achèvement de la construction</t>
  </si>
  <si>
    <t>Logements vacants</t>
  </si>
  <si>
    <t>6 pièces</t>
  </si>
  <si>
    <t>Loc d'un logt loué meublé ou chambre d'hôtel</t>
  </si>
  <si>
    <t>Les logements vacants selon l'époque d'achèvement de la construction</t>
  </si>
  <si>
    <t>Les logements vacants selon le nombre de pièces</t>
  </si>
  <si>
    <t>Les logements vacants selon le type d'habitat</t>
  </si>
  <si>
    <t>La population de 65 ans ou plus</t>
  </si>
  <si>
    <t>Les propriétaires occupants selon la taille du ménage</t>
  </si>
  <si>
    <t>6 personnes et +</t>
  </si>
  <si>
    <t>Les locataires HLM louée vide selon la taille du ménage</t>
  </si>
  <si>
    <t>Les locataires non HLM louée vide selon la taille du ménage</t>
  </si>
  <si>
    <t>Les propriétaires occupants selon l'âge de la personne de référence</t>
  </si>
  <si>
    <t>Les locataires non HLM louée vide selon l'âge de la personne de référence</t>
  </si>
  <si>
    <t>Les locataires HLM louée vide selon l'âge de la personne de référence</t>
  </si>
  <si>
    <t>Moins de 25 ans</t>
  </si>
  <si>
    <t>Les propriétaires occupants selon la CSP de la personne de référence</t>
  </si>
  <si>
    <t>Agriculteurs exploitants</t>
  </si>
  <si>
    <t>Artisans, commerçants, chefs entreprise</t>
  </si>
  <si>
    <t>Cadres et professions intellectuelles supérieures</t>
  </si>
  <si>
    <t>Professions intermédiaires</t>
  </si>
  <si>
    <t>Employés</t>
  </si>
  <si>
    <t>Ouvriers</t>
  </si>
  <si>
    <t>Retraités</t>
  </si>
  <si>
    <t>Autres personnes sans activité professionnelle</t>
  </si>
  <si>
    <t>Les locataires non HLM louée selon la CSP de la personne de référence</t>
  </si>
  <si>
    <t>Les locataires HLM louée vide selon la CSP de la personne de référence</t>
  </si>
  <si>
    <t>Retraités ou préretraités</t>
  </si>
  <si>
    <t>Elèves, étudiants, stagiaires non rémunérés</t>
  </si>
  <si>
    <t>Femmes ou hommes au foyer</t>
  </si>
  <si>
    <t>Population de 15 ans et + selon le type d'activité</t>
  </si>
  <si>
    <t>Population de 15 ans et + selon la CSP de la personne de référence</t>
  </si>
  <si>
    <t>Autre sans famille</t>
  </si>
  <si>
    <t>6 pièces ou plus</t>
  </si>
  <si>
    <t>Source : Insee, Recensements de la population</t>
  </si>
  <si>
    <t>Loc. d'un logt loué meublé ou chambre d'hôtel</t>
  </si>
  <si>
    <t>La population de moins de 25 ans</t>
  </si>
  <si>
    <t>Locataires non HLM</t>
  </si>
  <si>
    <t>Locataires HLM</t>
  </si>
  <si>
    <t>Les ménages dont la personne de référence a moins de 25 ans selon le statut d'occupation en 2009</t>
  </si>
  <si>
    <t>Les ménages dont la personne de référence a moins de 25 ans selon le type d'activité en 2009</t>
  </si>
  <si>
    <t>Les ménages dont la personne de référence a moins de 25 ans selon le type d'habitat en 2009</t>
  </si>
  <si>
    <t>Les ménages dont la personne de référence a moins de 25 ans selon le nombre de pièces du logement en 2009</t>
  </si>
  <si>
    <t>Les ménages dont la personne de référence a moins de 25 ans selon le nombre de personnes du logement en 2009</t>
  </si>
  <si>
    <t>Les ménages dont la personne de référence a 65 ans ou plus selon le statut d'occupation en 2009</t>
  </si>
  <si>
    <t>Les ménages dont la personne de référence a 65 ans ou plus selon le type d'activité en 2009</t>
  </si>
  <si>
    <t>Les ménages dont la personne de référence a 65 ans ou plus selon le type d'habitat en 2009</t>
  </si>
  <si>
    <t>Les ménages dont la personne de référence a 65 ans ou plus selon le nombre de pièces du logement en 2009</t>
  </si>
  <si>
    <t>Les ménages dont la personne de référence a 65 ans ou plus selon l'ancienneté d'emménagement en 2009</t>
  </si>
  <si>
    <t>Les ménages dont la personne de référence a 65 ans ou plus selon le nombre de personnes du logement en 2009</t>
  </si>
  <si>
    <t>Source : Insee, RP2009 exploitation principale</t>
  </si>
  <si>
    <t>Code géographique</t>
  </si>
  <si>
    <t>Secteur</t>
  </si>
  <si>
    <t>(vide)</t>
  </si>
  <si>
    <t>Total général</t>
  </si>
  <si>
    <t>Total CACEM</t>
  </si>
  <si>
    <t>Total Centre-Atlantique</t>
  </si>
  <si>
    <t>Total Nord-Atlantique</t>
  </si>
  <si>
    <t>Total Nord-Caraïbe</t>
  </si>
  <si>
    <t>Total Sud-Atlantique</t>
  </si>
  <si>
    <t>Total Sud-Caraïbe</t>
  </si>
  <si>
    <t>Total (vide)</t>
  </si>
  <si>
    <t>Données</t>
  </si>
  <si>
    <t>Locataire ou sous-locataire d'un logement loué meublé ou d'une chambre d'hôtel</t>
  </si>
  <si>
    <t>Locataire d'un logement loué meublé</t>
  </si>
  <si>
    <t>Locataires non HLM louée meublé</t>
  </si>
  <si>
    <t>Exploitation complémentaire</t>
  </si>
  <si>
    <t>Solde naturel 99-09</t>
  </si>
  <si>
    <t>Taux variation naturel annuel 99-09</t>
  </si>
  <si>
    <t>Solde migratoire 99-09</t>
  </si>
  <si>
    <t>Taux variation migratoire annuel 99-09</t>
  </si>
  <si>
    <t>Taux variation annuel 99-09</t>
  </si>
  <si>
    <t>Max de Taux variation annuel 99-09</t>
  </si>
  <si>
    <t>Max de Solde naturel 99-09</t>
  </si>
  <si>
    <t>Max de Taux variation naturel annuel 99-09</t>
  </si>
  <si>
    <t>Max de Taux variation migratoire annuel 99-09</t>
  </si>
  <si>
    <t>Max de Solde migratoire 99-09</t>
  </si>
  <si>
    <t>moins de 25 ans</t>
  </si>
  <si>
    <t>65 ans+</t>
  </si>
  <si>
    <t>1 pers.</t>
  </si>
  <si>
    <t>2 pers.</t>
  </si>
  <si>
    <t>3 pers.</t>
  </si>
  <si>
    <t>4 pers</t>
  </si>
  <si>
    <t>5 pers.</t>
  </si>
  <si>
    <t>6 pers+</t>
  </si>
  <si>
    <t>Nombre de personnes par résidences principales</t>
  </si>
  <si>
    <t>Non actifs</t>
  </si>
  <si>
    <t>Actifs</t>
  </si>
  <si>
    <t>20 à 24 ans</t>
  </si>
  <si>
    <t>Moins de 20 ans</t>
  </si>
  <si>
    <t>Activité</t>
  </si>
  <si>
    <t>Les ménages selon la CSP de la personne de référence</t>
  </si>
  <si>
    <t>Les résidences principales selon le type d'habitat</t>
  </si>
  <si>
    <t>5 personnes et +</t>
  </si>
  <si>
    <t>3-4 personnes</t>
  </si>
  <si>
    <t>1-2 personnes</t>
  </si>
  <si>
    <t>nb moyen de personnes par ménage</t>
  </si>
  <si>
    <t>Pop 1999</t>
  </si>
  <si>
    <t>RP 1999</t>
  </si>
  <si>
    <t>Taux de chômage</t>
  </si>
  <si>
    <t>population des ménages</t>
  </si>
  <si>
    <t>- 25 ans - Résidences principales selon leur type d'occupation</t>
  </si>
  <si>
    <t>65 ans et + - Résidences principales selon leur type d'occupation</t>
  </si>
  <si>
    <t>Ménages</t>
  </si>
  <si>
    <t>pop</t>
  </si>
  <si>
    <t>Autre</t>
  </si>
  <si>
    <t>4 pers.</t>
  </si>
  <si>
    <t>Nombre de personnes par résidences principales - Propriétaires occupants</t>
  </si>
  <si>
    <t>Nombre de personnes par résidences principales - Locataire ou sous-locataire d'un logement loué vide non HLM</t>
  </si>
  <si>
    <t>Nombre de personnes par résidences principales -Locataire ou sous-locataire d'un logement loué vide HLM</t>
  </si>
  <si>
    <t>Nombre de personnes par résidences principales -Locataire ou sous-locataire d'un logement loué meublé ou d'une chambre d'hôtel</t>
  </si>
  <si>
    <t>Nombre de personnes par résidences principales - Logé gratuitement</t>
  </si>
  <si>
    <t>Locataire ou sous-locataire d'un logement loué vide non HLM</t>
  </si>
  <si>
    <t>Locataire ou sous-locataire d'un logement loué vide HLM</t>
  </si>
  <si>
    <t xml:space="preserve"> </t>
  </si>
  <si>
    <t>parmi RP</t>
  </si>
  <si>
    <t>20 à 25 ans</t>
  </si>
  <si>
    <t>Habitat précaire</t>
  </si>
  <si>
    <t>Nombre et part des plus de 65 ans selon le type d'activité</t>
  </si>
  <si>
    <t>5 pers. et +</t>
  </si>
  <si>
    <t>1-2 pers.</t>
  </si>
  <si>
    <t>3-4 pers.</t>
  </si>
  <si>
    <t>1-2 personne(s)</t>
  </si>
  <si>
    <t>5 personnes ou plus</t>
  </si>
  <si>
    <t>Nombre et part des plus de 65 ans selon l'ancienneté d'emménagement </t>
  </si>
  <si>
    <t>Moins de 2 ans</t>
  </si>
  <si>
    <t>30 ans ou plus</t>
  </si>
  <si>
    <t>Les logements selon le type d'habitat</t>
  </si>
  <si>
    <t>tot</t>
  </si>
  <si>
    <t xml:space="preserve">Sources : Insee, Recensements de la population </t>
  </si>
  <si>
    <t>moins de 20 ans</t>
  </si>
  <si>
    <t>60ans et +</t>
  </si>
  <si>
    <t>Indice de jeunesse (moins de20/60 et+)</t>
  </si>
  <si>
    <t>RP 2006</t>
  </si>
  <si>
    <t>variation 1999-2006</t>
  </si>
  <si>
    <t xml:space="preserve">  </t>
  </si>
  <si>
    <t>Sources : Insee, Recensements de la population 2011</t>
  </si>
  <si>
    <t>Les logements selon le nombre de pièces en 2011</t>
  </si>
  <si>
    <t>Résidences principales selon le nombre de pièces en 2011</t>
  </si>
  <si>
    <t>Les ménages dont la personne de référence a 65 ans et + selon le type d'habitat en 2011</t>
  </si>
  <si>
    <t>Les ménages dont la personne de référence a 65 ans et + selon le nombre de pièces en 2011</t>
  </si>
  <si>
    <t>Les ménages dont la personne de référence a 65 ans et + selon le nombre de pers. en 2011</t>
  </si>
  <si>
    <t>variation 1999-2011</t>
  </si>
  <si>
    <t>Sources : Insee, Recensement de la population. Exploitation complémentaire 2011</t>
  </si>
  <si>
    <t>Les ménages dont la personne de référence a moins de 25 ans selon le type d'activité en 2011</t>
  </si>
  <si>
    <t>Les ménages dont la personne de référence a moins de 25 ans selon le type d'habitat en 2011</t>
  </si>
  <si>
    <t>Les ménages dont la personne de référence a - de 25 ans selon le nombre de pièces en 2011</t>
  </si>
  <si>
    <t>Les ménages dont la personne de référence a - de 25 ans selon le nombre de personnes en 2011</t>
  </si>
  <si>
    <t>RP 2011</t>
  </si>
  <si>
    <t>tx d'accroiss. annuel moyen 2006-2011</t>
  </si>
  <si>
    <t>Taux d'accroissement annuel 2006-2011</t>
  </si>
  <si>
    <t>Logements construits avant 2009</t>
  </si>
  <si>
    <t>Avant 1946</t>
  </si>
  <si>
    <t>De 1946 à 1990</t>
  </si>
  <si>
    <t>De 1991 à 2008</t>
  </si>
  <si>
    <t>Résidences principales selon le type de bâti en 2011</t>
  </si>
  <si>
    <t>Source : Insee, RP2011 exploitation principale</t>
  </si>
  <si>
    <t>Taux de vacance selon le type d'habitat</t>
  </si>
  <si>
    <t>Taux de vacance selon le nombre de pièces</t>
  </si>
  <si>
    <t>Taux de vacance selon l'époque d'achèvement de la construction</t>
  </si>
  <si>
    <t>Ménages selon le type de famille en 2011</t>
  </si>
  <si>
    <t>Les ménages selon l'âge de la personne de référence en 2011</t>
  </si>
  <si>
    <t>Sources : Insee, Recensements de la population  - exploitation complementaire</t>
  </si>
  <si>
    <t>Source : Insee, RP exploitation principale</t>
  </si>
  <si>
    <t>Les résidences principales selon la taille du ménage en 2011</t>
  </si>
  <si>
    <t>Pop ménages 2006</t>
  </si>
  <si>
    <t>Pop ménages 2011</t>
  </si>
  <si>
    <t>Revenus fiscaux des ménages en 2011 : comparaisons régionales</t>
  </si>
  <si>
    <t>Nombre total de ménages fiscaux</t>
  </si>
  <si>
    <t>dont ménages imposés (en %)</t>
  </si>
  <si>
    <t>Revenu fiscal par unité de consommation (en euros)</t>
  </si>
  <si>
    <t>Source : Insee et DGFIP, dispositif Revenus fiscaux localisés des ménages.</t>
  </si>
  <si>
    <t>Médiane</t>
  </si>
  <si>
    <t>1er Décile</t>
  </si>
  <si>
    <t>9e Décile</t>
  </si>
  <si>
    <t>Locataires meublé</t>
  </si>
  <si>
    <t>variation 2006-2011</t>
  </si>
  <si>
    <t>Population de 15 à 25 ans selon le type d'activité</t>
  </si>
  <si>
    <t>POP</t>
  </si>
  <si>
    <t>attente fichier détail octobre 2014</t>
  </si>
  <si>
    <t>Résidences principales selon la date d'achèvement du logement en 2011</t>
  </si>
  <si>
    <t>Parc privé selon la date d'achèvement du logement en 2011</t>
  </si>
  <si>
    <t>Loc. meublé ou chambre d'hôtel</t>
  </si>
  <si>
    <t>Les locataires HLM louée vide selon l'époque d'achèvement de la construction</t>
  </si>
  <si>
    <t>CAP Nord Martinique</t>
  </si>
  <si>
    <t>CAP NM</t>
  </si>
  <si>
    <t>80 ans ou +</t>
  </si>
  <si>
    <t>Taux variation annuel 99-06</t>
  </si>
  <si>
    <t>France métropolitaine</t>
  </si>
  <si>
    <t>La Réunion</t>
  </si>
  <si>
    <t>Pour les DOM, les données ne sont disponibles que pour la Martinique et la Réunion.</t>
  </si>
  <si>
    <t>Desserrement annuel 1999-2006</t>
  </si>
  <si>
    <t>Desserrement annuel 2006-2011</t>
  </si>
  <si>
    <t>pop totale</t>
  </si>
  <si>
    <r>
      <t xml:space="preserve">Solde </t>
    </r>
    <r>
      <rPr>
        <b/>
        <sz val="10"/>
        <rFont val="Arial"/>
        <family val="2"/>
      </rPr>
      <t>naturel</t>
    </r>
    <r>
      <rPr>
        <sz val="10"/>
        <rFont val="Arial"/>
        <family val="2"/>
      </rPr>
      <t xml:space="preserve"> 06-11</t>
    </r>
  </si>
  <si>
    <r>
      <t xml:space="preserve">Taux variation </t>
    </r>
    <r>
      <rPr>
        <b/>
        <sz val="10"/>
        <rFont val="Arial"/>
        <family val="2"/>
      </rPr>
      <t>naturel</t>
    </r>
    <r>
      <rPr>
        <sz val="10"/>
        <rFont val="Arial"/>
        <family val="2"/>
      </rPr>
      <t xml:space="preserve"> annuel 06-11</t>
    </r>
  </si>
  <si>
    <r>
      <t xml:space="preserve">Solde </t>
    </r>
    <r>
      <rPr>
        <b/>
        <sz val="10"/>
        <rFont val="Arial"/>
        <family val="2"/>
      </rPr>
      <t>migratoire</t>
    </r>
    <r>
      <rPr>
        <sz val="10"/>
        <rFont val="Arial"/>
        <family val="2"/>
      </rPr>
      <t xml:space="preserve"> 06-11</t>
    </r>
  </si>
  <si>
    <r>
      <t xml:space="preserve">Taux variation </t>
    </r>
    <r>
      <rPr>
        <b/>
        <sz val="10"/>
        <rFont val="Arial"/>
        <family val="2"/>
      </rPr>
      <t>migratoire</t>
    </r>
    <r>
      <rPr>
        <sz val="10"/>
        <rFont val="Arial"/>
        <family val="2"/>
      </rPr>
      <t xml:space="preserve"> annuel 
06-11</t>
    </r>
  </si>
  <si>
    <r>
      <t xml:space="preserve">Solde </t>
    </r>
    <r>
      <rPr>
        <b/>
        <sz val="10"/>
        <rFont val="Arial"/>
        <family val="2"/>
      </rPr>
      <t>naturel</t>
    </r>
    <r>
      <rPr>
        <sz val="10"/>
        <rFont val="Arial"/>
        <family val="2"/>
      </rPr>
      <t xml:space="preserve"> 99-06</t>
    </r>
  </si>
  <si>
    <r>
      <t xml:space="preserve">Solde </t>
    </r>
    <r>
      <rPr>
        <b/>
        <sz val="10"/>
        <rFont val="Arial"/>
        <family val="2"/>
      </rPr>
      <t>migratoire</t>
    </r>
    <r>
      <rPr>
        <sz val="10"/>
        <rFont val="Arial"/>
        <family val="2"/>
      </rPr>
      <t xml:space="preserve"> 99-06</t>
    </r>
  </si>
  <si>
    <r>
      <t xml:space="preserve">Taux variation </t>
    </r>
    <r>
      <rPr>
        <b/>
        <sz val="10"/>
        <rFont val="Arial"/>
        <family val="2"/>
      </rPr>
      <t>naturel</t>
    </r>
    <r>
      <rPr>
        <sz val="10"/>
        <rFont val="Arial"/>
        <family val="2"/>
      </rPr>
      <t xml:space="preserve"> annuel 
99-06</t>
    </r>
  </si>
  <si>
    <r>
      <t xml:space="preserve">Taux variation </t>
    </r>
    <r>
      <rPr>
        <b/>
        <sz val="10"/>
        <rFont val="Arial"/>
        <family val="2"/>
      </rPr>
      <t>migratoire</t>
    </r>
    <r>
      <rPr>
        <sz val="10"/>
        <rFont val="Arial"/>
        <family val="2"/>
      </rPr>
      <t xml:space="preserve"> annuel 
99-06</t>
    </r>
  </si>
  <si>
    <t>Locataires parc privé</t>
  </si>
  <si>
    <t>Population de 15-64 ans selon le type d'activité</t>
  </si>
  <si>
    <t>Tot</t>
  </si>
  <si>
    <t>Logement-foyer</t>
  </si>
  <si>
    <t>Taux de mobilité des locataires HLM selon le nombre de pièces</t>
  </si>
  <si>
    <t>Evolution 2006-2011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</si>
</sst>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0.0"/>
    <numFmt numFmtId="165" formatCode="0.0%"/>
    <numFmt numFmtId="166" formatCode="0.0%&quot; par an&quot;"/>
  </numFmts>
  <fonts count="3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8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6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i/>
      <sz val="9"/>
      <color indexed="8"/>
      <name val="Arial"/>
      <family val="2"/>
    </font>
    <font>
      <sz val="8"/>
      <color theme="1"/>
      <name val="Arial"/>
      <family val="2"/>
    </font>
    <font>
      <i/>
      <sz val="10"/>
      <color indexed="8"/>
      <name val="Arial"/>
      <family val="2"/>
    </font>
    <font>
      <sz val="9"/>
      <color theme="0"/>
      <name val="Arial"/>
      <family val="2"/>
    </font>
    <font>
      <i/>
      <sz val="9"/>
      <name val="Arial"/>
      <family val="2"/>
    </font>
    <font>
      <b/>
      <sz val="8"/>
      <color rgb="FF000000"/>
      <name val="Verdana"/>
      <family val="2"/>
    </font>
    <font>
      <i/>
      <sz val="8"/>
      <color rgb="FF000000"/>
      <name val="Verdana"/>
      <family val="2"/>
    </font>
    <font>
      <sz val="10"/>
      <color rgb="FFFF0000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B0F0"/>
      <name val="Arial"/>
      <family val="2"/>
    </font>
    <font>
      <sz val="10"/>
      <color theme="8"/>
      <name val="Arial"/>
      <family val="2"/>
    </font>
    <font>
      <b/>
      <sz val="11"/>
      <color theme="8"/>
      <name val="Arial"/>
      <family val="2"/>
    </font>
    <font>
      <b/>
      <sz val="12"/>
      <color rgb="FFFF0000"/>
      <name val="Arial"/>
      <family val="2"/>
    </font>
    <font>
      <sz val="9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794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DE505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3" tint="0.79998168889431442"/>
        <bgColor indexed="64"/>
      </patternFill>
    </fill>
  </fills>
  <borders count="8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</cellStyleXfs>
  <cellXfs count="906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3" fillId="0" borderId="0" xfId="0" applyFont="1"/>
    <xf numFmtId="0" fontId="0" fillId="0" borderId="1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9" fontId="0" fillId="0" borderId="0" xfId="4" applyFont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3" fillId="0" borderId="7" xfId="0" applyFont="1" applyBorder="1"/>
    <xf numFmtId="0" fontId="0" fillId="0" borderId="8" xfId="0" applyBorder="1"/>
    <xf numFmtId="0" fontId="3" fillId="0" borderId="9" xfId="0" applyFont="1" applyBorder="1"/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0" fillId="0" borderId="14" xfId="0" applyNumberFormat="1" applyBorder="1" applyAlignment="1">
      <alignment horizontal="centerContinuous" vertical="center"/>
    </xf>
    <xf numFmtId="3" fontId="0" fillId="0" borderId="15" xfId="0" applyNumberFormat="1" applyBorder="1" applyAlignment="1">
      <alignment horizontal="center"/>
    </xf>
    <xf numFmtId="9" fontId="0" fillId="0" borderId="16" xfId="4" applyFon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9" fontId="0" fillId="0" borderId="18" xfId="4" applyFon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9" fontId="0" fillId="0" borderId="19" xfId="4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9" fontId="3" fillId="0" borderId="2" xfId="4" applyFont="1" applyBorder="1" applyAlignment="1">
      <alignment horizontal="center"/>
    </xf>
    <xf numFmtId="3" fontId="0" fillId="0" borderId="20" xfId="0" applyNumberFormat="1" applyBorder="1" applyAlignment="1">
      <alignment horizontal="centerContinuous" vertical="center"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3" fillId="0" borderId="27" xfId="0" applyFont="1" applyBorder="1"/>
    <xf numFmtId="0" fontId="3" fillId="0" borderId="28" xfId="0" applyFont="1" applyBorder="1"/>
    <xf numFmtId="0" fontId="0" fillId="0" borderId="29" xfId="0" applyBorder="1"/>
    <xf numFmtId="9" fontId="3" fillId="0" borderId="12" xfId="4" applyFont="1" applyBorder="1" applyAlignment="1">
      <alignment horizontal="center"/>
    </xf>
    <xf numFmtId="9" fontId="3" fillId="0" borderId="1" xfId="4" applyFont="1" applyBorder="1" applyAlignment="1">
      <alignment horizontal="center"/>
    </xf>
    <xf numFmtId="9" fontId="0" fillId="0" borderId="0" xfId="4" applyFont="1"/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3" fontId="0" fillId="0" borderId="40" xfId="0" applyNumberFormat="1" applyBorder="1" applyAlignment="1">
      <alignment horizontal="center"/>
    </xf>
    <xf numFmtId="3" fontId="3" fillId="0" borderId="41" xfId="0" applyNumberFormat="1" applyFont="1" applyBorder="1" applyAlignment="1">
      <alignment horizontal="center"/>
    </xf>
    <xf numFmtId="3" fontId="3" fillId="0" borderId="42" xfId="0" applyNumberFormat="1" applyFont="1" applyBorder="1" applyAlignment="1">
      <alignment horizontal="center"/>
    </xf>
    <xf numFmtId="3" fontId="3" fillId="0" borderId="43" xfId="0" applyNumberFormat="1" applyFont="1" applyBorder="1" applyAlignment="1">
      <alignment horizontal="center"/>
    </xf>
    <xf numFmtId="0" fontId="3" fillId="0" borderId="45" xfId="0" applyFont="1" applyBorder="1"/>
    <xf numFmtId="9" fontId="0" fillId="0" borderId="46" xfId="4" applyFont="1" applyBorder="1" applyAlignment="1">
      <alignment horizontal="center"/>
    </xf>
    <xf numFmtId="9" fontId="3" fillId="0" borderId="39" xfId="4" applyFont="1" applyBorder="1" applyAlignment="1">
      <alignment horizontal="center"/>
    </xf>
    <xf numFmtId="9" fontId="3" fillId="0" borderId="47" xfId="4" applyFont="1" applyBorder="1" applyAlignment="1">
      <alignment horizontal="center"/>
    </xf>
    <xf numFmtId="0" fontId="0" fillId="0" borderId="0" xfId="0" applyBorder="1"/>
    <xf numFmtId="3" fontId="3" fillId="0" borderId="48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Continuous" vertical="center"/>
    </xf>
    <xf numFmtId="0" fontId="3" fillId="0" borderId="1" xfId="0" applyFont="1" applyBorder="1" applyAlignment="1">
      <alignment horizontal="centerContinuous" vertical="center"/>
    </xf>
    <xf numFmtId="0" fontId="3" fillId="0" borderId="2" xfId="0" applyFont="1" applyBorder="1" applyAlignment="1">
      <alignment horizontal="centerContinuous" vertical="center"/>
    </xf>
    <xf numFmtId="0" fontId="0" fillId="0" borderId="41" xfId="0" applyBorder="1" applyAlignment="1">
      <alignment horizontal="center" vertical="center" wrapText="1"/>
    </xf>
    <xf numFmtId="3" fontId="0" fillId="0" borderId="0" xfId="0" applyNumberFormat="1"/>
    <xf numFmtId="3" fontId="3" fillId="0" borderId="14" xfId="0" applyNumberFormat="1" applyFont="1" applyBorder="1" applyAlignment="1">
      <alignment horizontal="centerContinuous" vertical="center"/>
    </xf>
    <xf numFmtId="3" fontId="0" fillId="0" borderId="38" xfId="0" applyNumberForma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Continuous" vertical="center"/>
    </xf>
    <xf numFmtId="49" fontId="6" fillId="0" borderId="0" xfId="0" applyNumberFormat="1" applyFont="1"/>
    <xf numFmtId="9" fontId="3" fillId="0" borderId="43" xfId="4" applyFont="1" applyBorder="1" applyAlignment="1">
      <alignment horizontal="center"/>
    </xf>
    <xf numFmtId="3" fontId="3" fillId="0" borderId="38" xfId="0" applyNumberFormat="1" applyFont="1" applyBorder="1" applyAlignment="1">
      <alignment horizontal="center"/>
    </xf>
    <xf numFmtId="3" fontId="0" fillId="0" borderId="50" xfId="0" applyNumberFormat="1" applyBorder="1" applyAlignment="1">
      <alignment horizontal="center"/>
    </xf>
    <xf numFmtId="3" fontId="3" fillId="0" borderId="51" xfId="0" applyNumberFormat="1" applyFont="1" applyBorder="1" applyAlignment="1">
      <alignment horizontal="center"/>
    </xf>
    <xf numFmtId="3" fontId="0" fillId="0" borderId="52" xfId="0" applyNumberFormat="1" applyBorder="1" applyAlignment="1">
      <alignment horizontal="center"/>
    </xf>
    <xf numFmtId="3" fontId="0" fillId="0" borderId="53" xfId="0" applyNumberFormat="1" applyBorder="1" applyAlignment="1">
      <alignment horizontal="center"/>
    </xf>
    <xf numFmtId="3" fontId="0" fillId="0" borderId="54" xfId="0" applyNumberFormat="1" applyBorder="1" applyAlignment="1">
      <alignment horizontal="center"/>
    </xf>
    <xf numFmtId="3" fontId="3" fillId="0" borderId="49" xfId="0" applyNumberFormat="1" applyFont="1" applyBorder="1" applyAlignment="1">
      <alignment horizontal="center"/>
    </xf>
    <xf numFmtId="3" fontId="3" fillId="0" borderId="55" xfId="0" applyNumberFormat="1" applyFont="1" applyBorder="1" applyAlignment="1">
      <alignment horizontal="center"/>
    </xf>
    <xf numFmtId="3" fontId="0" fillId="0" borderId="56" xfId="0" applyNumberFormat="1" applyBorder="1" applyAlignment="1">
      <alignment horizontal="center"/>
    </xf>
    <xf numFmtId="3" fontId="3" fillId="0" borderId="45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Continuous" vertical="center"/>
    </xf>
    <xf numFmtId="3" fontId="7" fillId="0" borderId="1" xfId="0" applyNumberFormat="1" applyFont="1" applyBorder="1" applyAlignment="1">
      <alignment horizontal="centerContinuous" vertical="center"/>
    </xf>
    <xf numFmtId="0" fontId="7" fillId="0" borderId="1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 vertical="center"/>
    </xf>
    <xf numFmtId="0" fontId="7" fillId="0" borderId="14" xfId="0" applyFont="1" applyBorder="1" applyAlignment="1">
      <alignment horizontal="centerContinuous" vertical="center"/>
    </xf>
    <xf numFmtId="9" fontId="1" fillId="0" borderId="18" xfId="4" applyBorder="1" applyAlignment="1">
      <alignment horizontal="center"/>
    </xf>
    <xf numFmtId="9" fontId="1" fillId="0" borderId="19" xfId="4" applyBorder="1" applyAlignment="1">
      <alignment horizontal="center"/>
    </xf>
    <xf numFmtId="9" fontId="1" fillId="0" borderId="46" xfId="4" applyBorder="1" applyAlignment="1">
      <alignment horizontal="center"/>
    </xf>
    <xf numFmtId="9" fontId="1" fillId="0" borderId="16" xfId="4" applyBorder="1" applyAlignment="1">
      <alignment horizontal="center"/>
    </xf>
    <xf numFmtId="0" fontId="3" fillId="0" borderId="51" xfId="0" applyFont="1" applyBorder="1"/>
    <xf numFmtId="0" fontId="0" fillId="0" borderId="21" xfId="0" applyBorder="1"/>
    <xf numFmtId="0" fontId="0" fillId="0" borderId="22" xfId="0" applyBorder="1"/>
    <xf numFmtId="0" fontId="0" fillId="0" borderId="22" xfId="0" applyBorder="1" applyAlignment="1">
      <alignment horizontal="center"/>
    </xf>
    <xf numFmtId="0" fontId="0" fillId="0" borderId="23" xfId="0" applyBorder="1"/>
    <xf numFmtId="0" fontId="7" fillId="0" borderId="14" xfId="0" applyFont="1" applyBorder="1" applyAlignment="1">
      <alignment horizontal="center" vertical="center" wrapText="1"/>
    </xf>
    <xf numFmtId="165" fontId="3" fillId="0" borderId="20" xfId="4" applyNumberFormat="1" applyFont="1" applyBorder="1" applyAlignment="1">
      <alignment horizontal="center"/>
    </xf>
    <xf numFmtId="0" fontId="9" fillId="0" borderId="0" xfId="0" applyFont="1"/>
    <xf numFmtId="3" fontId="9" fillId="0" borderId="0" xfId="0" applyNumberFormat="1" applyFont="1" applyAlignment="1">
      <alignment horizontal="center"/>
    </xf>
    <xf numFmtId="0" fontId="0" fillId="0" borderId="12" xfId="0" applyBorder="1" applyAlignment="1">
      <alignment horizontal="center" vertical="center" wrapText="1"/>
    </xf>
    <xf numFmtId="3" fontId="12" fillId="0" borderId="0" xfId="0" applyNumberFormat="1" applyFont="1" applyAlignment="1">
      <alignment horizontal="center"/>
    </xf>
    <xf numFmtId="0" fontId="4" fillId="0" borderId="58" xfId="0" applyFont="1" applyBorder="1" applyAlignment="1">
      <alignment horizontal="centerContinuous" vertical="center"/>
    </xf>
    <xf numFmtId="9" fontId="0" fillId="0" borderId="0" xfId="0" applyNumberFormat="1"/>
    <xf numFmtId="0" fontId="0" fillId="0" borderId="39" xfId="0" applyBorder="1" applyAlignment="1">
      <alignment horizontal="center" vertical="center"/>
    </xf>
    <xf numFmtId="3" fontId="0" fillId="0" borderId="41" xfId="0" applyNumberForma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9" fontId="9" fillId="0" borderId="0" xfId="4" applyFont="1" applyBorder="1" applyAlignment="1">
      <alignment horizontal="center"/>
    </xf>
    <xf numFmtId="9" fontId="11" fillId="0" borderId="0" xfId="4" applyFont="1" applyBorder="1" applyAlignment="1">
      <alignment horizontal="center"/>
    </xf>
    <xf numFmtId="3" fontId="12" fillId="0" borderId="38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Continuous" vertical="center"/>
    </xf>
    <xf numFmtId="0" fontId="0" fillId="0" borderId="0" xfId="0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0" fontId="0" fillId="0" borderId="1" xfId="0" applyBorder="1" applyAlignment="1">
      <alignment horizontal="centerContinuous"/>
    </xf>
    <xf numFmtId="0" fontId="0" fillId="0" borderId="0" xfId="0" applyFill="1"/>
    <xf numFmtId="3" fontId="0" fillId="0" borderId="0" xfId="0" applyNumberFormat="1" applyFill="1"/>
    <xf numFmtId="3" fontId="9" fillId="0" borderId="0" xfId="0" applyNumberFormat="1" applyFont="1" applyFill="1"/>
    <xf numFmtId="0" fontId="9" fillId="0" borderId="0" xfId="0" applyFont="1" applyFill="1"/>
    <xf numFmtId="3" fontId="3" fillId="0" borderId="14" xfId="0" applyNumberFormat="1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Continuous" vertical="center"/>
    </xf>
    <xf numFmtId="0" fontId="10" fillId="0" borderId="1" xfId="0" applyFont="1" applyFill="1" applyBorder="1" applyAlignment="1">
      <alignment horizontal="centerContinuous" vertical="center"/>
    </xf>
    <xf numFmtId="3" fontId="11" fillId="0" borderId="1" xfId="0" applyNumberFormat="1" applyFont="1" applyFill="1" applyBorder="1" applyAlignment="1">
      <alignment horizontal="centerContinuous" vertical="center"/>
    </xf>
    <xf numFmtId="0" fontId="10" fillId="0" borderId="2" xfId="0" applyFont="1" applyFill="1" applyBorder="1" applyAlignment="1">
      <alignment horizontal="centerContinuous" vertical="center"/>
    </xf>
    <xf numFmtId="3" fontId="11" fillId="0" borderId="14" xfId="0" applyNumberFormat="1" applyFont="1" applyFill="1" applyBorder="1" applyAlignment="1">
      <alignment horizontal="centerContinuous" vertical="center"/>
    </xf>
    <xf numFmtId="3" fontId="0" fillId="0" borderId="38" xfId="0" applyNumberFormat="1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3" fontId="9" fillId="0" borderId="38" xfId="0" applyNumberFormat="1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 horizontal="center"/>
    </xf>
    <xf numFmtId="0" fontId="0" fillId="0" borderId="24" xfId="0" applyFill="1" applyBorder="1"/>
    <xf numFmtId="3" fontId="0" fillId="0" borderId="0" xfId="0" applyNumberFormat="1" applyFill="1" applyAlignment="1">
      <alignment horizontal="center"/>
    </xf>
    <xf numFmtId="9" fontId="0" fillId="0" borderId="46" xfId="4" applyFont="1" applyFill="1" applyBorder="1" applyAlignment="1">
      <alignment horizontal="center"/>
    </xf>
    <xf numFmtId="3" fontId="9" fillId="0" borderId="0" xfId="0" applyNumberFormat="1" applyFont="1" applyFill="1" applyAlignment="1">
      <alignment horizontal="center"/>
    </xf>
    <xf numFmtId="9" fontId="9" fillId="0" borderId="46" xfId="4" applyFont="1" applyFill="1" applyBorder="1" applyAlignment="1">
      <alignment horizontal="center"/>
    </xf>
    <xf numFmtId="3" fontId="12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25" xfId="0" applyFill="1" applyBorder="1"/>
    <xf numFmtId="9" fontId="0" fillId="0" borderId="18" xfId="4" applyFont="1" applyFill="1" applyBorder="1" applyAlignment="1">
      <alignment horizontal="center"/>
    </xf>
    <xf numFmtId="9" fontId="9" fillId="0" borderId="18" xfId="4" applyFont="1" applyFill="1" applyBorder="1" applyAlignment="1">
      <alignment horizontal="center"/>
    </xf>
    <xf numFmtId="0" fontId="0" fillId="0" borderId="26" xfId="0" applyFill="1" applyBorder="1"/>
    <xf numFmtId="9" fontId="0" fillId="0" borderId="19" xfId="4" applyFont="1" applyFill="1" applyBorder="1" applyAlignment="1">
      <alignment horizontal="center"/>
    </xf>
    <xf numFmtId="9" fontId="9" fillId="0" borderId="19" xfId="4" applyFont="1" applyFill="1" applyBorder="1" applyAlignment="1">
      <alignment horizontal="center"/>
    </xf>
    <xf numFmtId="0" fontId="3" fillId="0" borderId="0" xfId="0" applyFont="1" applyFill="1"/>
    <xf numFmtId="0" fontId="3" fillId="0" borderId="27" xfId="0" applyFont="1" applyFill="1" applyBorder="1"/>
    <xf numFmtId="3" fontId="3" fillId="0" borderId="12" xfId="0" applyNumberFormat="1" applyFont="1" applyFill="1" applyBorder="1" applyAlignment="1">
      <alignment horizontal="center"/>
    </xf>
    <xf numFmtId="9" fontId="3" fillId="0" borderId="39" xfId="4" applyFont="1" applyFill="1" applyBorder="1" applyAlignment="1">
      <alignment horizontal="center"/>
    </xf>
    <xf numFmtId="3" fontId="11" fillId="0" borderId="12" xfId="0" applyNumberFormat="1" applyFont="1" applyFill="1" applyBorder="1" applyAlignment="1">
      <alignment horizontal="center"/>
    </xf>
    <xf numFmtId="9" fontId="11" fillId="0" borderId="39" xfId="4" applyFont="1" applyFill="1" applyBorder="1" applyAlignment="1">
      <alignment horizontal="center"/>
    </xf>
    <xf numFmtId="0" fontId="3" fillId="0" borderId="28" xfId="0" applyFont="1" applyFill="1" applyBorder="1"/>
    <xf numFmtId="3" fontId="3" fillId="0" borderId="1" xfId="0" applyNumberFormat="1" applyFont="1" applyFill="1" applyBorder="1" applyAlignment="1">
      <alignment horizontal="center"/>
    </xf>
    <xf numFmtId="9" fontId="3" fillId="0" borderId="2" xfId="4" applyFont="1" applyFill="1" applyBorder="1" applyAlignment="1">
      <alignment horizontal="center"/>
    </xf>
    <xf numFmtId="3" fontId="11" fillId="0" borderId="1" xfId="0" applyNumberFormat="1" applyFont="1" applyFill="1" applyBorder="1" applyAlignment="1">
      <alignment horizontal="center"/>
    </xf>
    <xf numFmtId="9" fontId="11" fillId="0" borderId="2" xfId="4" applyFont="1" applyFill="1" applyBorder="1" applyAlignment="1">
      <alignment horizontal="center"/>
    </xf>
    <xf numFmtId="0" fontId="0" fillId="0" borderId="29" xfId="0" applyFill="1" applyBorder="1"/>
    <xf numFmtId="9" fontId="0" fillId="0" borderId="16" xfId="4" applyFont="1" applyFill="1" applyBorder="1" applyAlignment="1">
      <alignment horizontal="center"/>
    </xf>
    <xf numFmtId="9" fontId="9" fillId="0" borderId="16" xfId="4" applyFont="1" applyFill="1" applyBorder="1" applyAlignment="1">
      <alignment horizontal="center"/>
    </xf>
    <xf numFmtId="0" fontId="3" fillId="0" borderId="45" xfId="0" applyFont="1" applyFill="1" applyBorder="1"/>
    <xf numFmtId="3" fontId="3" fillId="0" borderId="43" xfId="0" applyNumberFormat="1" applyFont="1" applyFill="1" applyBorder="1" applyAlignment="1">
      <alignment horizontal="center"/>
    </xf>
    <xf numFmtId="9" fontId="3" fillId="0" borderId="47" xfId="4" applyFont="1" applyFill="1" applyBorder="1" applyAlignment="1">
      <alignment horizontal="center"/>
    </xf>
    <xf numFmtId="3" fontId="11" fillId="0" borderId="43" xfId="0" applyNumberFormat="1" applyFont="1" applyFill="1" applyBorder="1" applyAlignment="1">
      <alignment horizontal="center"/>
    </xf>
    <xf numFmtId="9" fontId="11" fillId="0" borderId="47" xfId="4" applyFont="1" applyFill="1" applyBorder="1" applyAlignment="1">
      <alignment horizontal="center"/>
    </xf>
    <xf numFmtId="49" fontId="6" fillId="0" borderId="0" xfId="0" applyNumberFormat="1" applyFont="1" applyFill="1"/>
    <xf numFmtId="49" fontId="13" fillId="0" borderId="0" xfId="0" applyNumberFormat="1" applyFont="1"/>
    <xf numFmtId="0" fontId="5" fillId="0" borderId="2" xfId="0" applyFont="1" applyFill="1" applyBorder="1" applyAlignment="1">
      <alignment horizontal="centerContinuous" vertical="center"/>
    </xf>
    <xf numFmtId="166" fontId="0" fillId="0" borderId="0" xfId="4" applyNumberFormat="1" applyFont="1" applyBorder="1" applyAlignment="1">
      <alignment horizontal="center"/>
    </xf>
    <xf numFmtId="166" fontId="3" fillId="0" borderId="0" xfId="4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 wrapText="1"/>
    </xf>
    <xf numFmtId="9" fontId="1" fillId="0" borderId="0" xfId="4" applyBorder="1" applyAlignment="1">
      <alignment horizontal="center"/>
    </xf>
    <xf numFmtId="9" fontId="1" fillId="0" borderId="11" xfId="4" applyBorder="1" applyAlignment="1">
      <alignment horizontal="center"/>
    </xf>
    <xf numFmtId="9" fontId="1" fillId="0" borderId="10" xfId="4" applyBorder="1" applyAlignment="1">
      <alignment horizontal="center"/>
    </xf>
    <xf numFmtId="9" fontId="1" fillId="0" borderId="13" xfId="4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Border="1"/>
    <xf numFmtId="0" fontId="0" fillId="0" borderId="60" xfId="0" applyBorder="1"/>
    <xf numFmtId="0" fontId="0" fillId="0" borderId="61" xfId="0" applyBorder="1"/>
    <xf numFmtId="0" fontId="0" fillId="0" borderId="62" xfId="0" applyBorder="1"/>
    <xf numFmtId="0" fontId="0" fillId="0" borderId="63" xfId="0" applyBorder="1"/>
    <xf numFmtId="0" fontId="0" fillId="0" borderId="60" xfId="0" pivotButton="1" applyBorder="1"/>
    <xf numFmtId="0" fontId="0" fillId="0" borderId="64" xfId="0" applyBorder="1"/>
    <xf numFmtId="0" fontId="0" fillId="0" borderId="67" xfId="0" applyBorder="1"/>
    <xf numFmtId="0" fontId="0" fillId="0" borderId="60" xfId="0" applyNumberFormat="1" applyBorder="1"/>
    <xf numFmtId="0" fontId="0" fillId="0" borderId="67" xfId="0" applyNumberFormat="1" applyBorder="1"/>
    <xf numFmtId="0" fontId="0" fillId="0" borderId="68" xfId="0" applyNumberFormat="1" applyBorder="1"/>
    <xf numFmtId="0" fontId="0" fillId="0" borderId="70" xfId="0" applyBorder="1"/>
    <xf numFmtId="0" fontId="0" fillId="0" borderId="70" xfId="0" applyNumberFormat="1" applyBorder="1"/>
    <xf numFmtId="0" fontId="0" fillId="0" borderId="0" xfId="0" applyNumberFormat="1"/>
    <xf numFmtId="0" fontId="3" fillId="2" borderId="28" xfId="0" applyFont="1" applyFill="1" applyBorder="1"/>
    <xf numFmtId="0" fontId="10" fillId="0" borderId="0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horizontal="center" vertical="center" wrapText="1"/>
    </xf>
    <xf numFmtId="3" fontId="0" fillId="3" borderId="40" xfId="0" applyNumberFormat="1" applyFill="1" applyBorder="1" applyAlignment="1">
      <alignment horizontal="center"/>
    </xf>
    <xf numFmtId="3" fontId="9" fillId="0" borderId="49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/>
    </xf>
    <xf numFmtId="3" fontId="9" fillId="0" borderId="31" xfId="0" applyNumberFormat="1" applyFont="1" applyFill="1" applyBorder="1" applyAlignment="1">
      <alignment horizontal="center"/>
    </xf>
    <xf numFmtId="3" fontId="11" fillId="0" borderId="35" xfId="0" applyNumberFormat="1" applyFont="1" applyFill="1" applyBorder="1" applyAlignment="1">
      <alignment horizontal="centerContinuous" vertical="center"/>
    </xf>
    <xf numFmtId="0" fontId="10" fillId="0" borderId="36" xfId="0" applyFont="1" applyFill="1" applyBorder="1" applyAlignment="1">
      <alignment horizontal="centerContinuous" vertical="center"/>
    </xf>
    <xf numFmtId="0" fontId="10" fillId="0" borderId="37" xfId="0" applyFont="1" applyFill="1" applyBorder="1" applyAlignment="1">
      <alignment horizontal="centerContinuous" vertical="center"/>
    </xf>
    <xf numFmtId="3" fontId="9" fillId="0" borderId="9" xfId="0" applyNumberFormat="1" applyFont="1" applyFill="1" applyBorder="1" applyAlignment="1">
      <alignment horizontal="center" vertical="center" wrapText="1"/>
    </xf>
    <xf numFmtId="3" fontId="9" fillId="0" borderId="5" xfId="0" applyNumberFormat="1" applyFont="1" applyFill="1" applyBorder="1" applyAlignment="1">
      <alignment horizontal="center"/>
    </xf>
    <xf numFmtId="0" fontId="19" fillId="0" borderId="0" xfId="0" applyFont="1"/>
    <xf numFmtId="0" fontId="3" fillId="0" borderId="60" xfId="0" pivotButton="1" applyFont="1" applyBorder="1" applyAlignment="1">
      <alignment wrapText="1"/>
    </xf>
    <xf numFmtId="3" fontId="12" fillId="0" borderId="38" xfId="0" applyNumberFormat="1" applyFont="1" applyBorder="1" applyAlignment="1">
      <alignment horizontal="centerContinuous" vertical="center" wrapText="1"/>
    </xf>
    <xf numFmtId="0" fontId="0" fillId="4" borderId="60" xfId="0" applyFill="1" applyBorder="1"/>
    <xf numFmtId="0" fontId="0" fillId="4" borderId="61" xfId="0" applyFill="1" applyBorder="1"/>
    <xf numFmtId="0" fontId="0" fillId="4" borderId="60" xfId="0" applyNumberFormat="1" applyFill="1" applyBorder="1"/>
    <xf numFmtId="0" fontId="0" fillId="4" borderId="70" xfId="0" applyNumberFormat="1" applyFill="1" applyBorder="1"/>
    <xf numFmtId="0" fontId="0" fillId="4" borderId="67" xfId="0" applyNumberFormat="1" applyFill="1" applyBorder="1"/>
    <xf numFmtId="0" fontId="0" fillId="4" borderId="65" xfId="0" applyFill="1" applyBorder="1"/>
    <xf numFmtId="0" fontId="0" fillId="4" borderId="66" xfId="0" applyFill="1" applyBorder="1"/>
    <xf numFmtId="0" fontId="0" fillId="4" borderId="65" xfId="0" applyNumberFormat="1" applyFill="1" applyBorder="1"/>
    <xf numFmtId="0" fontId="0" fillId="4" borderId="71" xfId="0" applyNumberFormat="1" applyFill="1" applyBorder="1"/>
    <xf numFmtId="0" fontId="0" fillId="4" borderId="69" xfId="0" applyNumberFormat="1" applyFill="1" applyBorder="1"/>
    <xf numFmtId="3" fontId="0" fillId="0" borderId="0" xfId="0" applyNumberFormat="1" applyBorder="1" applyAlignment="1">
      <alignment horizontal="center" vertical="center"/>
    </xf>
    <xf numFmtId="10" fontId="0" fillId="0" borderId="60" xfId="0" applyNumberFormat="1" applyBorder="1" applyAlignment="1">
      <alignment horizontal="center"/>
    </xf>
    <xf numFmtId="10" fontId="0" fillId="0" borderId="64" xfId="0" applyNumberFormat="1" applyBorder="1" applyAlignment="1">
      <alignment horizontal="center"/>
    </xf>
    <xf numFmtId="10" fontId="0" fillId="4" borderId="60" xfId="0" applyNumberFormat="1" applyFill="1" applyBorder="1" applyAlignment="1">
      <alignment horizontal="center"/>
    </xf>
    <xf numFmtId="0" fontId="3" fillId="0" borderId="72" xfId="0" applyFont="1" applyBorder="1"/>
    <xf numFmtId="9" fontId="3" fillId="0" borderId="20" xfId="4" applyFont="1" applyBorder="1" applyAlignment="1">
      <alignment horizontal="center"/>
    </xf>
    <xf numFmtId="9" fontId="3" fillId="0" borderId="41" xfId="4" applyFont="1" applyBorder="1" applyAlignment="1">
      <alignment horizontal="center"/>
    </xf>
    <xf numFmtId="9" fontId="3" fillId="0" borderId="48" xfId="4" applyFont="1" applyBorder="1" applyAlignment="1">
      <alignment horizontal="center"/>
    </xf>
    <xf numFmtId="9" fontId="0" fillId="0" borderId="40" xfId="4" applyFont="1" applyBorder="1" applyAlignment="1">
      <alignment horizontal="center"/>
    </xf>
    <xf numFmtId="3" fontId="3" fillId="0" borderId="72" xfId="0" applyNumberFormat="1" applyFont="1" applyBorder="1" applyAlignment="1">
      <alignment horizontal="center"/>
    </xf>
    <xf numFmtId="3" fontId="4" fillId="0" borderId="35" xfId="0" applyNumberFormat="1" applyFont="1" applyBorder="1" applyAlignment="1">
      <alignment horizontal="centerContinuous" vertical="center"/>
    </xf>
    <xf numFmtId="3" fontId="4" fillId="0" borderId="36" xfId="0" applyNumberFormat="1" applyFont="1" applyBorder="1" applyAlignment="1">
      <alignment horizontal="centerContinuous" vertical="center"/>
    </xf>
    <xf numFmtId="3" fontId="0" fillId="0" borderId="9" xfId="0" applyNumberForma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wrapText="1"/>
    </xf>
    <xf numFmtId="3" fontId="0" fillId="0" borderId="73" xfId="0" applyNumberFormat="1" applyBorder="1" applyAlignment="1">
      <alignment horizontal="center" vertical="center" wrapText="1"/>
    </xf>
    <xf numFmtId="3" fontId="5" fillId="0" borderId="74" xfId="0" applyNumberFormat="1" applyFont="1" applyBorder="1" applyAlignment="1">
      <alignment horizontal="centerContinuous" vertical="center"/>
    </xf>
    <xf numFmtId="0" fontId="12" fillId="0" borderId="0" xfId="3"/>
    <xf numFmtId="3" fontId="12" fillId="0" borderId="0" xfId="3" applyNumberFormat="1"/>
    <xf numFmtId="49" fontId="6" fillId="0" borderId="0" xfId="3" applyNumberFormat="1" applyFont="1"/>
    <xf numFmtId="9" fontId="3" fillId="0" borderId="47" xfId="5" applyFont="1" applyBorder="1" applyAlignment="1">
      <alignment horizontal="center"/>
    </xf>
    <xf numFmtId="3" fontId="3" fillId="0" borderId="43" xfId="3" applyNumberFormat="1" applyFont="1" applyBorder="1" applyAlignment="1">
      <alignment horizontal="center"/>
    </xf>
    <xf numFmtId="0" fontId="3" fillId="0" borderId="45" xfId="3" applyFont="1" applyBorder="1"/>
    <xf numFmtId="1" fontId="12" fillId="0" borderId="0" xfId="3" applyNumberFormat="1"/>
    <xf numFmtId="9" fontId="3" fillId="0" borderId="39" xfId="5" applyFont="1" applyBorder="1" applyAlignment="1">
      <alignment horizontal="center"/>
    </xf>
    <xf numFmtId="3" fontId="3" fillId="0" borderId="12" xfId="3" applyNumberFormat="1" applyFont="1" applyBorder="1" applyAlignment="1">
      <alignment horizontal="center"/>
    </xf>
    <xf numFmtId="0" fontId="3" fillId="0" borderId="27" xfId="3" applyFont="1" applyBorder="1"/>
    <xf numFmtId="9" fontId="3" fillId="0" borderId="2" xfId="5" applyFont="1" applyBorder="1" applyAlignment="1">
      <alignment horizontal="center"/>
    </xf>
    <xf numFmtId="3" fontId="3" fillId="0" borderId="1" xfId="3" applyNumberFormat="1" applyFont="1" applyBorder="1" applyAlignment="1">
      <alignment horizontal="center"/>
    </xf>
    <xf numFmtId="0" fontId="3" fillId="0" borderId="28" xfId="3" applyFont="1" applyBorder="1"/>
    <xf numFmtId="9" fontId="12" fillId="0" borderId="19" xfId="5" applyBorder="1" applyAlignment="1">
      <alignment horizontal="center"/>
    </xf>
    <xf numFmtId="3" fontId="12" fillId="0" borderId="0" xfId="3" applyNumberFormat="1" applyFont="1" applyAlignment="1">
      <alignment horizontal="center"/>
    </xf>
    <xf numFmtId="0" fontId="12" fillId="0" borderId="26" xfId="3" applyBorder="1"/>
    <xf numFmtId="0" fontId="12" fillId="0" borderId="0" xfId="3" applyAlignment="1">
      <alignment horizontal="center"/>
    </xf>
    <xf numFmtId="9" fontId="12" fillId="0" borderId="18" xfId="5" applyBorder="1" applyAlignment="1">
      <alignment horizontal="center"/>
    </xf>
    <xf numFmtId="0" fontId="12" fillId="0" borderId="25" xfId="3" applyBorder="1"/>
    <xf numFmtId="3" fontId="12" fillId="0" borderId="0" xfId="3" applyNumberFormat="1" applyFont="1" applyBorder="1" applyAlignment="1">
      <alignment horizontal="center"/>
    </xf>
    <xf numFmtId="9" fontId="12" fillId="0" borderId="46" xfId="5" applyBorder="1" applyAlignment="1">
      <alignment horizontal="center"/>
    </xf>
    <xf numFmtId="0" fontId="12" fillId="0" borderId="24" xfId="3" applyBorder="1"/>
    <xf numFmtId="0" fontId="12" fillId="0" borderId="33" xfId="3" applyBorder="1" applyAlignment="1">
      <alignment horizontal="center" vertical="center" wrapText="1"/>
    </xf>
    <xf numFmtId="3" fontId="12" fillId="0" borderId="38" xfId="3" applyNumberFormat="1" applyBorder="1" applyAlignment="1">
      <alignment horizontal="center" vertical="center" wrapText="1"/>
    </xf>
    <xf numFmtId="0" fontId="12" fillId="0" borderId="39" xfId="3" applyBorder="1" applyAlignment="1">
      <alignment horizontal="center" vertical="center" wrapText="1"/>
    </xf>
    <xf numFmtId="3" fontId="12" fillId="0" borderId="9" xfId="3" applyNumberFormat="1" applyBorder="1" applyAlignment="1">
      <alignment horizontal="center" vertical="center" wrapText="1"/>
    </xf>
    <xf numFmtId="0" fontId="5" fillId="0" borderId="37" xfId="3" applyFont="1" applyBorder="1" applyAlignment="1">
      <alignment horizontal="centerContinuous" vertical="center"/>
    </xf>
    <xf numFmtId="0" fontId="5" fillId="0" borderId="36" xfId="3" applyFont="1" applyBorder="1" applyAlignment="1">
      <alignment horizontal="centerContinuous" vertical="center"/>
    </xf>
    <xf numFmtId="3" fontId="3" fillId="0" borderId="35" xfId="3" applyNumberFormat="1" applyFont="1" applyBorder="1" applyAlignment="1">
      <alignment horizontal="centerContinuous" vertical="center"/>
    </xf>
    <xf numFmtId="3" fontId="12" fillId="0" borderId="0" xfId="3" applyNumberFormat="1" applyAlignment="1">
      <alignment horizontal="center"/>
    </xf>
    <xf numFmtId="4" fontId="12" fillId="0" borderId="0" xfId="3" applyNumberFormat="1" applyAlignment="1">
      <alignment horizontal="center"/>
    </xf>
    <xf numFmtId="164" fontId="12" fillId="0" borderId="0" xfId="3" applyNumberFormat="1" applyAlignment="1">
      <alignment horizontal="center"/>
    </xf>
    <xf numFmtId="2" fontId="3" fillId="0" borderId="19" xfId="5" applyNumberFormat="1" applyFont="1" applyBorder="1" applyAlignment="1">
      <alignment horizontal="center"/>
    </xf>
    <xf numFmtId="3" fontId="3" fillId="0" borderId="11" xfId="3" applyNumberFormat="1" applyFont="1" applyBorder="1" applyAlignment="1">
      <alignment horizontal="center"/>
    </xf>
    <xf numFmtId="3" fontId="3" fillId="0" borderId="3" xfId="3" applyNumberFormat="1" applyFont="1" applyBorder="1" applyAlignment="1">
      <alignment horizontal="center"/>
    </xf>
    <xf numFmtId="3" fontId="3" fillId="0" borderId="0" xfId="3" applyNumberFormat="1" applyFont="1" applyAlignment="1">
      <alignment horizontal="center"/>
    </xf>
    <xf numFmtId="0" fontId="3" fillId="0" borderId="3" xfId="3" applyFont="1" applyBorder="1"/>
    <xf numFmtId="0" fontId="3" fillId="0" borderId="0" xfId="3" applyFont="1"/>
    <xf numFmtId="2" fontId="3" fillId="0" borderId="33" xfId="5" applyNumberFormat="1" applyFont="1" applyBorder="1" applyAlignment="1">
      <alignment horizontal="center"/>
    </xf>
    <xf numFmtId="3" fontId="3" fillId="0" borderId="38" xfId="3" applyNumberFormat="1" applyFont="1" applyBorder="1" applyAlignment="1">
      <alignment horizontal="center"/>
    </xf>
    <xf numFmtId="0" fontId="3" fillId="0" borderId="9" xfId="3" applyFont="1" applyBorder="1"/>
    <xf numFmtId="2" fontId="3" fillId="0" borderId="34" xfId="5" applyNumberFormat="1" applyFont="1" applyBorder="1" applyAlignment="1">
      <alignment horizontal="center"/>
    </xf>
    <xf numFmtId="3" fontId="3" fillId="0" borderId="14" xfId="3" applyNumberFormat="1" applyFont="1" applyBorder="1" applyAlignment="1">
      <alignment horizontal="center"/>
    </xf>
    <xf numFmtId="0" fontId="3" fillId="0" borderId="7" xfId="3" applyFont="1" applyBorder="1"/>
    <xf numFmtId="2" fontId="0" fillId="0" borderId="32" xfId="5" applyNumberFormat="1" applyFont="1" applyBorder="1" applyAlignment="1">
      <alignment horizontal="center"/>
    </xf>
    <xf numFmtId="3" fontId="12" fillId="0" borderId="11" xfId="3" applyNumberFormat="1" applyBorder="1" applyAlignment="1">
      <alignment horizontal="center"/>
    </xf>
    <xf numFmtId="3" fontId="12" fillId="0" borderId="3" xfId="3" applyNumberFormat="1" applyBorder="1" applyAlignment="1">
      <alignment horizontal="center"/>
    </xf>
    <xf numFmtId="0" fontId="12" fillId="0" borderId="6" xfId="3" applyBorder="1"/>
    <xf numFmtId="2" fontId="0" fillId="0" borderId="31" xfId="5" applyNumberFormat="1" applyFont="1" applyBorder="1" applyAlignment="1">
      <alignment horizontal="center"/>
    </xf>
    <xf numFmtId="3" fontId="12" fillId="0" borderId="0" xfId="3" applyNumberFormat="1" applyBorder="1" applyAlignment="1">
      <alignment horizontal="center"/>
    </xf>
    <xf numFmtId="3" fontId="12" fillId="0" borderId="17" xfId="3" applyNumberFormat="1" applyBorder="1" applyAlignment="1">
      <alignment horizontal="center"/>
    </xf>
    <xf numFmtId="0" fontId="12" fillId="0" borderId="5" xfId="3" applyBorder="1"/>
    <xf numFmtId="2" fontId="0" fillId="0" borderId="57" xfId="5" applyNumberFormat="1" applyFont="1" applyBorder="1" applyAlignment="1">
      <alignment horizontal="center"/>
    </xf>
    <xf numFmtId="3" fontId="12" fillId="0" borderId="13" xfId="3" applyNumberFormat="1" applyBorder="1" applyAlignment="1">
      <alignment horizontal="center"/>
    </xf>
    <xf numFmtId="3" fontId="12" fillId="0" borderId="15" xfId="3" applyNumberFormat="1" applyBorder="1" applyAlignment="1">
      <alignment horizontal="center"/>
    </xf>
    <xf numFmtId="0" fontId="12" fillId="0" borderId="8" xfId="3" applyBorder="1"/>
    <xf numFmtId="3" fontId="3" fillId="0" borderId="0" xfId="3" applyNumberFormat="1" applyFont="1"/>
    <xf numFmtId="2" fontId="0" fillId="0" borderId="30" xfId="5" applyNumberFormat="1" applyFont="1" applyBorder="1" applyAlignment="1">
      <alignment horizontal="center"/>
    </xf>
    <xf numFmtId="3" fontId="12" fillId="0" borderId="10" xfId="3" applyNumberFormat="1" applyBorder="1" applyAlignment="1">
      <alignment horizontal="center"/>
    </xf>
    <xf numFmtId="3" fontId="12" fillId="0" borderId="50" xfId="3" applyNumberFormat="1" applyBorder="1" applyAlignment="1">
      <alignment horizontal="center"/>
    </xf>
    <xf numFmtId="0" fontId="12" fillId="0" borderId="4" xfId="3" applyBorder="1"/>
    <xf numFmtId="1" fontId="12" fillId="0" borderId="0" xfId="3" applyNumberFormat="1" applyAlignment="1">
      <alignment horizontal="center"/>
    </xf>
    <xf numFmtId="3" fontId="12" fillId="0" borderId="16" xfId="3" applyNumberFormat="1" applyBorder="1" applyAlignment="1">
      <alignment horizontal="centerContinuous" vertical="center" wrapText="1"/>
    </xf>
    <xf numFmtId="3" fontId="12" fillId="0" borderId="38" xfId="3" applyNumberFormat="1" applyBorder="1" applyAlignment="1">
      <alignment horizontal="centerContinuous" vertical="center" wrapText="1"/>
    </xf>
    <xf numFmtId="0" fontId="12" fillId="0" borderId="0" xfId="3" applyAlignment="1">
      <alignment horizontal="center" vertical="center" wrapText="1"/>
    </xf>
    <xf numFmtId="3" fontId="12" fillId="0" borderId="13" xfId="3" applyNumberFormat="1" applyBorder="1" applyAlignment="1">
      <alignment horizontal="centerContinuous" vertical="center"/>
    </xf>
    <xf numFmtId="3" fontId="12" fillId="0" borderId="15" xfId="3" applyNumberFormat="1" applyBorder="1" applyAlignment="1">
      <alignment horizontal="centerContinuous" vertical="center"/>
    </xf>
    <xf numFmtId="0" fontId="16" fillId="0" borderId="0" xfId="3" applyFont="1"/>
    <xf numFmtId="0" fontId="16" fillId="0" borderId="0" xfId="3" applyFont="1" applyAlignment="1">
      <alignment horizont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0" fontId="12" fillId="0" borderId="0" xfId="3" applyFill="1"/>
    <xf numFmtId="0" fontId="12" fillId="0" borderId="0" xfId="3" applyFill="1" applyAlignment="1">
      <alignment horizontal="center"/>
    </xf>
    <xf numFmtId="0" fontId="12" fillId="0" borderId="0" xfId="3" applyAlignment="1">
      <alignment horizontal="right"/>
    </xf>
    <xf numFmtId="3" fontId="3" fillId="0" borderId="21" xfId="3" applyNumberFormat="1" applyFont="1" applyBorder="1" applyAlignment="1">
      <alignment horizontal="centerContinuous"/>
    </xf>
    <xf numFmtId="3" fontId="12" fillId="0" borderId="20" xfId="3" applyNumberFormat="1" applyBorder="1" applyAlignment="1">
      <alignment horizontal="centerContinuous" vertical="center"/>
    </xf>
    <xf numFmtId="165" fontId="12" fillId="0" borderId="21" xfId="4" applyNumberFormat="1" applyFont="1" applyBorder="1" applyAlignment="1">
      <alignment horizontal="center"/>
    </xf>
    <xf numFmtId="165" fontId="12" fillId="0" borderId="22" xfId="4" applyNumberFormat="1" applyFont="1" applyBorder="1" applyAlignment="1">
      <alignment horizontal="center"/>
    </xf>
    <xf numFmtId="165" fontId="12" fillId="0" borderId="23" xfId="4" applyNumberFormat="1" applyFont="1" applyBorder="1" applyAlignment="1">
      <alignment horizontal="center"/>
    </xf>
    <xf numFmtId="3" fontId="3" fillId="0" borderId="0" xfId="3" applyNumberFormat="1" applyFont="1" applyBorder="1" applyAlignment="1">
      <alignment horizontal="centerContinuous"/>
    </xf>
    <xf numFmtId="3" fontId="12" fillId="0" borderId="0" xfId="3" applyNumberFormat="1" applyBorder="1" applyAlignment="1">
      <alignment horizontal="centerContinuous" vertical="center"/>
    </xf>
    <xf numFmtId="165" fontId="12" fillId="0" borderId="0" xfId="4" applyNumberFormat="1" applyFont="1" applyBorder="1" applyAlignment="1">
      <alignment horizontal="center"/>
    </xf>
    <xf numFmtId="165" fontId="3" fillId="0" borderId="0" xfId="4" applyNumberFormat="1" applyFont="1" applyBorder="1" applyAlignment="1">
      <alignment horizontal="center"/>
    </xf>
    <xf numFmtId="9" fontId="12" fillId="0" borderId="0" xfId="3" applyNumberFormat="1"/>
    <xf numFmtId="0" fontId="0" fillId="3" borderId="0" xfId="0" applyFill="1"/>
    <xf numFmtId="9" fontId="0" fillId="0" borderId="22" xfId="4" applyFont="1" applyBorder="1" applyAlignment="1">
      <alignment horizontal="center"/>
    </xf>
    <xf numFmtId="9" fontId="0" fillId="0" borderId="23" xfId="4" applyFont="1" applyBorder="1" applyAlignment="1">
      <alignment horizontal="center"/>
    </xf>
    <xf numFmtId="9" fontId="0" fillId="0" borderId="21" xfId="4" applyFont="1" applyBorder="1" applyAlignment="1">
      <alignment horizontal="center"/>
    </xf>
    <xf numFmtId="2" fontId="0" fillId="0" borderId="0" xfId="0" applyNumberFormat="1"/>
    <xf numFmtId="2" fontId="0" fillId="0" borderId="0" xfId="0" applyNumberForma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 applyAlignment="1">
      <alignment horizontal="center"/>
    </xf>
    <xf numFmtId="9" fontId="3" fillId="0" borderId="47" xfId="5" applyFont="1" applyFill="1" applyBorder="1" applyAlignment="1">
      <alignment horizontal="center"/>
    </xf>
    <xf numFmtId="3" fontId="3" fillId="0" borderId="51" xfId="0" applyNumberFormat="1" applyFont="1" applyFill="1" applyBorder="1" applyAlignment="1">
      <alignment horizontal="center"/>
    </xf>
    <xf numFmtId="9" fontId="3" fillId="0" borderId="39" xfId="5" applyFont="1" applyFill="1" applyBorder="1" applyAlignment="1">
      <alignment horizontal="center"/>
    </xf>
    <xf numFmtId="3" fontId="3" fillId="0" borderId="38" xfId="0" applyNumberFormat="1" applyFont="1" applyFill="1" applyBorder="1" applyAlignment="1">
      <alignment horizontal="center"/>
    </xf>
    <xf numFmtId="9" fontId="3" fillId="0" borderId="2" xfId="5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center"/>
    </xf>
    <xf numFmtId="0" fontId="0" fillId="0" borderId="38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Continuous"/>
    </xf>
    <xf numFmtId="3" fontId="12" fillId="0" borderId="50" xfId="3" applyNumberFormat="1" applyFont="1" applyBorder="1" applyAlignment="1">
      <alignment horizontal="center"/>
    </xf>
    <xf numFmtId="3" fontId="12" fillId="0" borderId="17" xfId="3" applyNumberFormat="1" applyFont="1" applyBorder="1" applyAlignment="1">
      <alignment horizontal="center"/>
    </xf>
    <xf numFmtId="3" fontId="3" fillId="0" borderId="72" xfId="3" applyNumberFormat="1" applyFont="1" applyBorder="1" applyAlignment="1">
      <alignment horizontal="center"/>
    </xf>
    <xf numFmtId="9" fontId="12" fillId="0" borderId="0" xfId="3" applyNumberFormat="1" applyAlignment="1">
      <alignment horizontal="center"/>
    </xf>
    <xf numFmtId="9" fontId="9" fillId="0" borderId="0" xfId="4" applyFont="1" applyFill="1" applyBorder="1" applyAlignment="1">
      <alignment horizontal="center"/>
    </xf>
    <xf numFmtId="9" fontId="11" fillId="0" borderId="0" xfId="4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9" fontId="0" fillId="0" borderId="0" xfId="4" applyFont="1" applyFill="1" applyAlignment="1">
      <alignment horizontal="center"/>
    </xf>
    <xf numFmtId="0" fontId="12" fillId="0" borderId="0" xfId="0" applyFont="1" applyFill="1"/>
    <xf numFmtId="9" fontId="0" fillId="0" borderId="12" xfId="4" applyFont="1" applyBorder="1" applyAlignment="1">
      <alignment horizontal="centerContinuous" vertical="center" wrapText="1"/>
    </xf>
    <xf numFmtId="3" fontId="3" fillId="0" borderId="2" xfId="0" applyNumberFormat="1" applyFont="1" applyBorder="1" applyAlignment="1">
      <alignment horizontal="centerContinuous" vertical="center"/>
    </xf>
    <xf numFmtId="9" fontId="0" fillId="0" borderId="39" xfId="4" applyFont="1" applyBorder="1" applyAlignment="1">
      <alignment horizontal="centerContinuous" vertical="center" wrapText="1"/>
    </xf>
    <xf numFmtId="165" fontId="0" fillId="0" borderId="40" xfId="4" applyNumberFormat="1" applyFont="1" applyFill="1" applyBorder="1" applyAlignment="1">
      <alignment horizontal="center"/>
    </xf>
    <xf numFmtId="165" fontId="18" fillId="0" borderId="22" xfId="4" applyNumberFormat="1" applyFont="1" applyFill="1" applyBorder="1" applyAlignment="1">
      <alignment horizontal="center"/>
    </xf>
    <xf numFmtId="165" fontId="0" fillId="0" borderId="22" xfId="4" applyNumberFormat="1" applyFont="1" applyFill="1" applyBorder="1" applyAlignment="1">
      <alignment horizontal="center"/>
    </xf>
    <xf numFmtId="165" fontId="18" fillId="0" borderId="23" xfId="4" applyNumberFormat="1" applyFont="1" applyFill="1" applyBorder="1" applyAlignment="1">
      <alignment horizontal="center"/>
    </xf>
    <xf numFmtId="165" fontId="0" fillId="0" borderId="23" xfId="4" applyNumberFormat="1" applyFont="1" applyFill="1" applyBorder="1" applyAlignment="1">
      <alignment horizontal="center"/>
    </xf>
    <xf numFmtId="165" fontId="3" fillId="0" borderId="41" xfId="4" applyNumberFormat="1" applyFont="1" applyFill="1" applyBorder="1" applyAlignment="1">
      <alignment horizontal="center"/>
    </xf>
    <xf numFmtId="165" fontId="3" fillId="0" borderId="20" xfId="4" applyNumberFormat="1" applyFont="1" applyFill="1" applyBorder="1" applyAlignment="1">
      <alignment horizontal="center"/>
    </xf>
    <xf numFmtId="165" fontId="0" fillId="0" borderId="21" xfId="4" applyNumberFormat="1" applyFont="1" applyFill="1" applyBorder="1" applyAlignment="1">
      <alignment horizontal="center"/>
    </xf>
    <xf numFmtId="165" fontId="18" fillId="0" borderId="21" xfId="4" applyNumberFormat="1" applyFont="1" applyFill="1" applyBorder="1" applyAlignment="1">
      <alignment horizontal="center"/>
    </xf>
    <xf numFmtId="165" fontId="3" fillId="0" borderId="42" xfId="4" applyNumberFormat="1" applyFont="1" applyFill="1" applyBorder="1" applyAlignment="1">
      <alignment horizontal="center"/>
    </xf>
    <xf numFmtId="165" fontId="3" fillId="0" borderId="48" xfId="4" applyNumberFormat="1" applyFont="1" applyFill="1" applyBorder="1" applyAlignment="1">
      <alignment horizontal="center"/>
    </xf>
    <xf numFmtId="3" fontId="0" fillId="0" borderId="22" xfId="0" applyNumberFormat="1" applyFill="1" applyBorder="1" applyAlignment="1">
      <alignment horizontal="center"/>
    </xf>
    <xf numFmtId="3" fontId="0" fillId="0" borderId="40" xfId="0" applyNumberFormat="1" applyFill="1" applyBorder="1" applyAlignment="1">
      <alignment horizontal="center"/>
    </xf>
    <xf numFmtId="3" fontId="0" fillId="0" borderId="23" xfId="0" applyNumberFormat="1" applyFill="1" applyBorder="1" applyAlignment="1">
      <alignment horizontal="center"/>
    </xf>
    <xf numFmtId="3" fontId="3" fillId="0" borderId="41" xfId="0" applyNumberFormat="1" applyFont="1" applyFill="1" applyBorder="1" applyAlignment="1">
      <alignment horizontal="center"/>
    </xf>
    <xf numFmtId="3" fontId="3" fillId="0" borderId="20" xfId="0" applyNumberFormat="1" applyFont="1" applyFill="1" applyBorder="1" applyAlignment="1">
      <alignment horizontal="center"/>
    </xf>
    <xf numFmtId="3" fontId="0" fillId="0" borderId="21" xfId="0" applyNumberFormat="1" applyFill="1" applyBorder="1" applyAlignment="1">
      <alignment horizontal="center"/>
    </xf>
    <xf numFmtId="0" fontId="3" fillId="0" borderId="0" xfId="0" applyFont="1" applyBorder="1" applyAlignment="1">
      <alignment horizontal="centerContinuous" vertical="center"/>
    </xf>
    <xf numFmtId="9" fontId="0" fillId="0" borderId="0" xfId="0" applyNumberFormat="1" applyBorder="1" applyAlignment="1">
      <alignment horizontal="center"/>
    </xf>
    <xf numFmtId="3" fontId="0" fillId="0" borderId="1" xfId="0" applyNumberFormat="1" applyBorder="1" applyAlignment="1">
      <alignment horizontal="centerContinuous"/>
    </xf>
    <xf numFmtId="3" fontId="0" fillId="0" borderId="2" xfId="0" applyNumberFormat="1" applyBorder="1" applyAlignment="1">
      <alignment horizontal="centerContinuous"/>
    </xf>
    <xf numFmtId="0" fontId="20" fillId="0" borderId="0" xfId="3" applyFont="1" applyAlignment="1">
      <alignment horizontal="center"/>
    </xf>
    <xf numFmtId="1" fontId="20" fillId="0" borderId="0" xfId="3" applyNumberFormat="1" applyFont="1" applyAlignment="1">
      <alignment horizontal="center"/>
    </xf>
    <xf numFmtId="3" fontId="0" fillId="3" borderId="0" xfId="0" applyNumberFormat="1" applyFill="1"/>
    <xf numFmtId="3" fontId="0" fillId="5" borderId="0" xfId="0" applyNumberFormat="1" applyFill="1"/>
    <xf numFmtId="9" fontId="9" fillId="0" borderId="0" xfId="4" applyFont="1" applyFill="1"/>
    <xf numFmtId="9" fontId="11" fillId="0" borderId="36" xfId="4" applyFont="1" applyFill="1" applyBorder="1" applyAlignment="1">
      <alignment horizontal="centerContinuous" vertical="center"/>
    </xf>
    <xf numFmtId="9" fontId="9" fillId="0" borderId="12" xfId="4" applyFont="1" applyFill="1" applyBorder="1" applyAlignment="1">
      <alignment horizontal="centerContinuous" vertical="center" wrapText="1"/>
    </xf>
    <xf numFmtId="9" fontId="9" fillId="3" borderId="0" xfId="4" applyFont="1" applyFill="1" applyBorder="1" applyAlignment="1">
      <alignment horizontal="center"/>
    </xf>
    <xf numFmtId="9" fontId="3" fillId="0" borderId="42" xfId="4" applyFont="1" applyBorder="1" applyAlignment="1">
      <alignment horizontal="center"/>
    </xf>
    <xf numFmtId="9" fontId="10" fillId="0" borderId="36" xfId="4" applyFont="1" applyFill="1" applyBorder="1" applyAlignment="1">
      <alignment horizontal="centerContinuous" vertical="center"/>
    </xf>
    <xf numFmtId="9" fontId="9" fillId="0" borderId="38" xfId="4" applyFont="1" applyFill="1" applyBorder="1" applyAlignment="1">
      <alignment horizontal="centerContinuous" vertical="center" wrapText="1"/>
    </xf>
    <xf numFmtId="3" fontId="9" fillId="0" borderId="12" xfId="0" applyNumberFormat="1" applyFont="1" applyFill="1" applyBorder="1" applyAlignment="1">
      <alignment horizontal="center" vertical="center" wrapText="1"/>
    </xf>
    <xf numFmtId="9" fontId="0" fillId="0" borderId="0" xfId="4" applyFont="1" applyFill="1"/>
    <xf numFmtId="1" fontId="0" fillId="0" borderId="0" xfId="0" applyNumberFormat="1" applyFill="1"/>
    <xf numFmtId="9" fontId="5" fillId="0" borderId="36" xfId="4" applyFont="1" applyFill="1" applyBorder="1" applyAlignment="1">
      <alignment horizontal="centerContinuous" vertical="center"/>
    </xf>
    <xf numFmtId="1" fontId="5" fillId="0" borderId="76" xfId="0" applyNumberFormat="1" applyFont="1" applyFill="1" applyBorder="1" applyAlignment="1">
      <alignment horizontal="centerContinuous" vertical="center"/>
    </xf>
    <xf numFmtId="9" fontId="0" fillId="0" borderId="12" xfId="4" applyFont="1" applyFill="1" applyBorder="1" applyAlignment="1">
      <alignment horizontal="centerContinuous" vertical="center" wrapText="1"/>
    </xf>
    <xf numFmtId="1" fontId="1" fillId="0" borderId="77" xfId="0" applyNumberFormat="1" applyFont="1" applyFill="1" applyBorder="1" applyAlignment="1">
      <alignment horizontal="center" vertical="center" wrapText="1"/>
    </xf>
    <xf numFmtId="9" fontId="0" fillId="0" borderId="0" xfId="4" applyFont="1" applyFill="1" applyBorder="1" applyAlignment="1">
      <alignment horizontal="center"/>
    </xf>
    <xf numFmtId="1" fontId="0" fillId="0" borderId="78" xfId="4" applyNumberFormat="1" applyFont="1" applyFill="1" applyBorder="1" applyAlignment="1">
      <alignment horizontal="center"/>
    </xf>
    <xf numFmtId="1" fontId="0" fillId="0" borderId="79" xfId="4" applyNumberFormat="1" applyFont="1" applyFill="1" applyBorder="1" applyAlignment="1">
      <alignment horizontal="center"/>
    </xf>
    <xf numFmtId="1" fontId="0" fillId="0" borderId="80" xfId="4" applyNumberFormat="1" applyFont="1" applyFill="1" applyBorder="1" applyAlignment="1">
      <alignment horizontal="center"/>
    </xf>
    <xf numFmtId="9" fontId="11" fillId="0" borderId="12" xfId="4" applyFont="1" applyFill="1" applyBorder="1" applyAlignment="1">
      <alignment horizontal="center"/>
    </xf>
    <xf numFmtId="1" fontId="3" fillId="0" borderId="77" xfId="4" applyNumberFormat="1" applyFont="1" applyFill="1" applyBorder="1" applyAlignment="1">
      <alignment horizontal="center"/>
    </xf>
    <xf numFmtId="9" fontId="0" fillId="3" borderId="0" xfId="4" applyFont="1" applyFill="1" applyBorder="1" applyAlignment="1">
      <alignment horizontal="center"/>
    </xf>
    <xf numFmtId="1" fontId="0" fillId="3" borderId="78" xfId="4" applyNumberFormat="1" applyFont="1" applyFill="1" applyBorder="1" applyAlignment="1">
      <alignment horizontal="center"/>
    </xf>
    <xf numFmtId="9" fontId="11" fillId="0" borderId="1" xfId="4" applyFont="1" applyFill="1" applyBorder="1" applyAlignment="1">
      <alignment horizontal="center"/>
    </xf>
    <xf numFmtId="1" fontId="3" fillId="0" borderId="81" xfId="4" applyNumberFormat="1" applyFont="1" applyFill="1" applyBorder="1" applyAlignment="1">
      <alignment horizontal="center"/>
    </xf>
    <xf numFmtId="1" fontId="0" fillId="0" borderId="82" xfId="4" applyNumberFormat="1" applyFont="1" applyFill="1" applyBorder="1" applyAlignment="1">
      <alignment horizontal="center"/>
    </xf>
    <xf numFmtId="9" fontId="11" fillId="0" borderId="43" xfId="4" applyFont="1" applyFill="1" applyBorder="1" applyAlignment="1">
      <alignment horizontal="center"/>
    </xf>
    <xf numFmtId="1" fontId="3" fillId="0" borderId="45" xfId="4" applyNumberFormat="1" applyFont="1" applyFill="1" applyBorder="1" applyAlignment="1">
      <alignment horizontal="center"/>
    </xf>
    <xf numFmtId="3" fontId="11" fillId="0" borderId="36" xfId="0" applyNumberFormat="1" applyFont="1" applyFill="1" applyBorder="1" applyAlignment="1">
      <alignment horizontal="centerContinuous" vertical="center"/>
    </xf>
    <xf numFmtId="3" fontId="9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/>
    </xf>
    <xf numFmtId="0" fontId="1" fillId="0" borderId="0" xfId="0" applyFont="1"/>
    <xf numFmtId="3" fontId="1" fillId="0" borderId="16" xfId="0" applyNumberFormat="1" applyFont="1" applyBorder="1" applyAlignment="1">
      <alignment horizontal="centerContinuous" vertical="center" wrapText="1"/>
    </xf>
    <xf numFmtId="1" fontId="1" fillId="0" borderId="0" xfId="0" applyNumberFormat="1" applyFont="1"/>
    <xf numFmtId="165" fontId="3" fillId="0" borderId="39" xfId="4" applyNumberFormat="1" applyFont="1" applyFill="1" applyBorder="1" applyAlignment="1">
      <alignment horizontal="center"/>
    </xf>
    <xf numFmtId="165" fontId="3" fillId="0" borderId="2" xfId="4" applyNumberFormat="1" applyFont="1" applyFill="1" applyBorder="1" applyAlignment="1">
      <alignment horizontal="center"/>
    </xf>
    <xf numFmtId="165" fontId="3" fillId="0" borderId="47" xfId="4" applyNumberFormat="1" applyFont="1" applyBorder="1" applyAlignment="1">
      <alignment horizontal="center"/>
    </xf>
    <xf numFmtId="0" fontId="0" fillId="3" borderId="0" xfId="0" applyFill="1" applyAlignment="1">
      <alignment horizontal="center"/>
    </xf>
    <xf numFmtId="3" fontId="0" fillId="3" borderId="0" xfId="0" applyNumberFormat="1" applyFill="1" applyAlignment="1">
      <alignment horizontal="center"/>
    </xf>
    <xf numFmtId="3" fontId="0" fillId="3" borderId="14" xfId="0" applyNumberFormat="1" applyFill="1" applyBorder="1" applyAlignment="1">
      <alignment horizontal="centerContinuous" vertical="center"/>
    </xf>
    <xf numFmtId="3" fontId="1" fillId="3" borderId="38" xfId="0" applyNumberFormat="1" applyFont="1" applyFill="1" applyBorder="1" applyAlignment="1">
      <alignment horizontal="center" vertical="center" wrapText="1"/>
    </xf>
    <xf numFmtId="3" fontId="0" fillId="3" borderId="38" xfId="0" applyNumberFormat="1" applyFill="1" applyBorder="1" applyAlignment="1">
      <alignment horizontal="center" vertical="center" wrapText="1"/>
    </xf>
    <xf numFmtId="9" fontId="0" fillId="3" borderId="0" xfId="0" applyNumberFormat="1" applyFill="1"/>
    <xf numFmtId="3" fontId="0" fillId="3" borderId="22" xfId="0" applyNumberFormat="1" applyFill="1" applyBorder="1" applyAlignment="1">
      <alignment horizontal="center"/>
    </xf>
    <xf numFmtId="3" fontId="0" fillId="3" borderId="23" xfId="0" applyNumberFormat="1" applyFill="1" applyBorder="1" applyAlignment="1">
      <alignment horizontal="center"/>
    </xf>
    <xf numFmtId="3" fontId="3" fillId="3" borderId="41" xfId="0" applyNumberFormat="1" applyFont="1" applyFill="1" applyBorder="1" applyAlignment="1">
      <alignment horizontal="center"/>
    </xf>
    <xf numFmtId="3" fontId="3" fillId="3" borderId="20" xfId="0" applyNumberFormat="1" applyFont="1" applyFill="1" applyBorder="1" applyAlignment="1">
      <alignment horizontal="center"/>
    </xf>
    <xf numFmtId="3" fontId="3" fillId="3" borderId="12" xfId="0" applyNumberFormat="1" applyFont="1" applyFill="1" applyBorder="1" applyAlignment="1">
      <alignment horizontal="center"/>
    </xf>
    <xf numFmtId="3" fontId="3" fillId="3" borderId="43" xfId="0" applyNumberFormat="1" applyFont="1" applyFill="1" applyBorder="1" applyAlignment="1">
      <alignment horizontal="center"/>
    </xf>
    <xf numFmtId="3" fontId="12" fillId="3" borderId="0" xfId="3" applyNumberFormat="1" applyFill="1" applyAlignment="1">
      <alignment horizontal="center"/>
    </xf>
    <xf numFmtId="0" fontId="12" fillId="3" borderId="0" xfId="3" applyFill="1" applyAlignment="1">
      <alignment horizontal="center"/>
    </xf>
    <xf numFmtId="0" fontId="12" fillId="3" borderId="0" xfId="3" applyFill="1"/>
    <xf numFmtId="3" fontId="1" fillId="3" borderId="38" xfId="3" applyNumberFormat="1" applyFont="1" applyFill="1" applyBorder="1" applyAlignment="1">
      <alignment horizontal="centerContinuous" vertical="center" wrapText="1"/>
    </xf>
    <xf numFmtId="0" fontId="1" fillId="3" borderId="12" xfId="3" applyFont="1" applyFill="1" applyBorder="1" applyAlignment="1">
      <alignment horizontal="center" vertical="center" wrapText="1"/>
    </xf>
    <xf numFmtId="3" fontId="12" fillId="3" borderId="16" xfId="3" applyNumberFormat="1" applyFill="1" applyBorder="1" applyAlignment="1">
      <alignment horizontal="centerContinuous" vertical="center" wrapText="1"/>
    </xf>
    <xf numFmtId="3" fontId="12" fillId="3" borderId="50" xfId="3" applyNumberFormat="1" applyFill="1" applyBorder="1" applyAlignment="1">
      <alignment horizontal="center"/>
    </xf>
    <xf numFmtId="3" fontId="12" fillId="3" borderId="10" xfId="3" applyNumberFormat="1" applyFill="1" applyBorder="1" applyAlignment="1">
      <alignment horizontal="center"/>
    </xf>
    <xf numFmtId="2" fontId="0" fillId="3" borderId="30" xfId="5" applyNumberFormat="1" applyFont="1" applyFill="1" applyBorder="1" applyAlignment="1">
      <alignment horizontal="center"/>
    </xf>
    <xf numFmtId="3" fontId="12" fillId="3" borderId="17" xfId="3" applyNumberFormat="1" applyFill="1" applyBorder="1" applyAlignment="1">
      <alignment horizontal="center"/>
    </xf>
    <xf numFmtId="3" fontId="12" fillId="3" borderId="0" xfId="3" applyNumberFormat="1" applyFill="1" applyBorder="1" applyAlignment="1">
      <alignment horizontal="center"/>
    </xf>
    <xf numFmtId="2" fontId="0" fillId="3" borderId="31" xfId="5" applyNumberFormat="1" applyFont="1" applyFill="1" applyBorder="1" applyAlignment="1">
      <alignment horizontal="center"/>
    </xf>
    <xf numFmtId="3" fontId="12" fillId="3" borderId="3" xfId="3" applyNumberFormat="1" applyFill="1" applyBorder="1" applyAlignment="1">
      <alignment horizontal="center"/>
    </xf>
    <xf numFmtId="3" fontId="12" fillId="3" borderId="11" xfId="3" applyNumberFormat="1" applyFill="1" applyBorder="1" applyAlignment="1">
      <alignment horizontal="center"/>
    </xf>
    <xf numFmtId="2" fontId="0" fillId="3" borderId="32" xfId="5" applyNumberFormat="1" applyFont="1" applyFill="1" applyBorder="1" applyAlignment="1">
      <alignment horizontal="center"/>
    </xf>
    <xf numFmtId="3" fontId="3" fillId="3" borderId="38" xfId="3" applyNumberFormat="1" applyFont="1" applyFill="1" applyBorder="1" applyAlignment="1">
      <alignment horizontal="center"/>
    </xf>
    <xf numFmtId="3" fontId="3" fillId="3" borderId="12" xfId="3" applyNumberFormat="1" applyFont="1" applyFill="1" applyBorder="1" applyAlignment="1">
      <alignment horizontal="center"/>
    </xf>
    <xf numFmtId="2" fontId="3" fillId="3" borderId="33" xfId="5" applyNumberFormat="1" applyFont="1" applyFill="1" applyBorder="1" applyAlignment="1">
      <alignment horizontal="center"/>
    </xf>
    <xf numFmtId="3" fontId="3" fillId="3" borderId="14" xfId="3" applyNumberFormat="1" applyFont="1" applyFill="1" applyBorder="1" applyAlignment="1">
      <alignment horizontal="center"/>
    </xf>
    <xf numFmtId="3" fontId="3" fillId="3" borderId="1" xfId="3" applyNumberFormat="1" applyFont="1" applyFill="1" applyBorder="1" applyAlignment="1">
      <alignment horizontal="center"/>
    </xf>
    <xf numFmtId="2" fontId="3" fillId="3" borderId="34" xfId="5" applyNumberFormat="1" applyFont="1" applyFill="1" applyBorder="1" applyAlignment="1">
      <alignment horizontal="center"/>
    </xf>
    <xf numFmtId="3" fontId="12" fillId="3" borderId="15" xfId="3" applyNumberFormat="1" applyFill="1" applyBorder="1" applyAlignment="1">
      <alignment horizontal="center"/>
    </xf>
    <xf numFmtId="3" fontId="12" fillId="3" borderId="13" xfId="3" applyNumberFormat="1" applyFill="1" applyBorder="1" applyAlignment="1">
      <alignment horizontal="center"/>
    </xf>
    <xf numFmtId="2" fontId="0" fillId="3" borderId="57" xfId="5" applyNumberFormat="1" applyFont="1" applyFill="1" applyBorder="1" applyAlignment="1">
      <alignment horizontal="center"/>
    </xf>
    <xf numFmtId="3" fontId="3" fillId="3" borderId="3" xfId="3" applyNumberFormat="1" applyFont="1" applyFill="1" applyBorder="1" applyAlignment="1">
      <alignment horizontal="center"/>
    </xf>
    <xf numFmtId="3" fontId="3" fillId="3" borderId="11" xfId="3" applyNumberFormat="1" applyFont="1" applyFill="1" applyBorder="1" applyAlignment="1">
      <alignment horizontal="center"/>
    </xf>
    <xf numFmtId="2" fontId="3" fillId="3" borderId="19" xfId="5" applyNumberFormat="1" applyFont="1" applyFill="1" applyBorder="1" applyAlignment="1">
      <alignment horizontal="center"/>
    </xf>
    <xf numFmtId="9" fontId="0" fillId="3" borderId="18" xfId="4" applyFont="1" applyFill="1" applyBorder="1" applyAlignment="1">
      <alignment horizontal="center"/>
    </xf>
    <xf numFmtId="9" fontId="0" fillId="3" borderId="19" xfId="4" applyFont="1" applyFill="1" applyBorder="1" applyAlignment="1">
      <alignment horizontal="center"/>
    </xf>
    <xf numFmtId="9" fontId="3" fillId="3" borderId="39" xfId="4" applyFont="1" applyFill="1" applyBorder="1" applyAlignment="1">
      <alignment horizontal="center"/>
    </xf>
    <xf numFmtId="9" fontId="3" fillId="3" borderId="2" xfId="4" applyFont="1" applyFill="1" applyBorder="1" applyAlignment="1">
      <alignment horizontal="center"/>
    </xf>
    <xf numFmtId="9" fontId="0" fillId="3" borderId="16" xfId="4" applyFont="1" applyFill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3" fontId="1" fillId="0" borderId="38" xfId="0" applyNumberFormat="1" applyFont="1" applyFill="1" applyBorder="1" applyAlignment="1">
      <alignment horizontal="center" vertical="center" wrapText="1"/>
    </xf>
    <xf numFmtId="3" fontId="9" fillId="3" borderId="40" xfId="0" applyNumberFormat="1" applyFont="1" applyFill="1" applyBorder="1" applyAlignment="1">
      <alignment horizontal="center"/>
    </xf>
    <xf numFmtId="3" fontId="9" fillId="0" borderId="22" xfId="0" applyNumberFormat="1" applyFont="1" applyBorder="1" applyAlignment="1">
      <alignment horizontal="center"/>
    </xf>
    <xf numFmtId="3" fontId="9" fillId="0" borderId="23" xfId="0" applyNumberFormat="1" applyFont="1" applyBorder="1" applyAlignment="1">
      <alignment horizontal="center"/>
    </xf>
    <xf numFmtId="3" fontId="11" fillId="0" borderId="41" xfId="0" applyNumberFormat="1" applyFont="1" applyBorder="1" applyAlignment="1">
      <alignment horizontal="center"/>
    </xf>
    <xf numFmtId="3" fontId="9" fillId="0" borderId="40" xfId="0" applyNumberFormat="1" applyFont="1" applyBorder="1" applyAlignment="1">
      <alignment horizontal="center"/>
    </xf>
    <xf numFmtId="3" fontId="11" fillId="0" borderId="20" xfId="0" applyNumberFormat="1" applyFont="1" applyBorder="1" applyAlignment="1">
      <alignment horizontal="center"/>
    </xf>
    <xf numFmtId="3" fontId="11" fillId="0" borderId="42" xfId="0" applyNumberFormat="1" applyFont="1" applyBorder="1" applyAlignment="1">
      <alignment horizontal="center"/>
    </xf>
    <xf numFmtId="3" fontId="1" fillId="0" borderId="38" xfId="0" applyNumberFormat="1" applyFont="1" applyBorder="1" applyAlignment="1">
      <alignment horizontal="centerContinuous" vertical="center" wrapText="1"/>
    </xf>
    <xf numFmtId="0" fontId="21" fillId="0" borderId="0" xfId="0" applyFont="1"/>
    <xf numFmtId="0" fontId="22" fillId="0" borderId="0" xfId="0" applyFont="1"/>
    <xf numFmtId="0" fontId="21" fillId="0" borderId="59" xfId="0" applyFont="1" applyBorder="1" applyAlignment="1">
      <alignment horizontal="centerContinuous" vertical="center"/>
    </xf>
    <xf numFmtId="0" fontId="21" fillId="0" borderId="58" xfId="0" applyFont="1" applyBorder="1" applyAlignment="1">
      <alignment horizontal="centerContinuous" vertical="center"/>
    </xf>
    <xf numFmtId="0" fontId="21" fillId="0" borderId="35" xfId="0" applyFont="1" applyBorder="1" applyAlignment="1">
      <alignment horizontal="centerContinuous" vertical="center"/>
    </xf>
    <xf numFmtId="0" fontId="21" fillId="0" borderId="36" xfId="0" applyFont="1" applyBorder="1" applyAlignment="1">
      <alignment horizontal="centerContinuous" vertical="center"/>
    </xf>
    <xf numFmtId="3" fontId="23" fillId="0" borderId="14" xfId="0" applyNumberFormat="1" applyFont="1" applyBorder="1" applyAlignment="1">
      <alignment horizontal="centerContinuous" vertical="center"/>
    </xf>
    <xf numFmtId="0" fontId="23" fillId="0" borderId="1" xfId="0" applyFont="1" applyBorder="1" applyAlignment="1">
      <alignment horizontal="centerContinuous" vertical="center"/>
    </xf>
    <xf numFmtId="0" fontId="21" fillId="0" borderId="41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1" fontId="21" fillId="0" borderId="0" xfId="0" applyNumberFormat="1" applyFont="1" applyAlignment="1">
      <alignment horizontal="center"/>
    </xf>
    <xf numFmtId="0" fontId="21" fillId="0" borderId="24" xfId="0" applyFont="1" applyBorder="1"/>
    <xf numFmtId="3" fontId="21" fillId="0" borderId="40" xfId="0" applyNumberFormat="1" applyFont="1" applyBorder="1" applyAlignment="1">
      <alignment horizontal="center"/>
    </xf>
    <xf numFmtId="9" fontId="21" fillId="0" borderId="46" xfId="4" applyFont="1" applyBorder="1" applyAlignment="1">
      <alignment horizontal="center"/>
    </xf>
    <xf numFmtId="3" fontId="21" fillId="0" borderId="50" xfId="0" applyNumberFormat="1" applyFont="1" applyBorder="1" applyAlignment="1">
      <alignment horizontal="center"/>
    </xf>
    <xf numFmtId="9" fontId="21" fillId="0" borderId="0" xfId="0" applyNumberFormat="1" applyFont="1"/>
    <xf numFmtId="0" fontId="21" fillId="0" borderId="0" xfId="0" applyFont="1" applyAlignment="1">
      <alignment horizontal="center"/>
    </xf>
    <xf numFmtId="0" fontId="21" fillId="0" borderId="25" xfId="0" applyFont="1" applyBorder="1"/>
    <xf numFmtId="3" fontId="21" fillId="0" borderId="22" xfId="0" applyNumberFormat="1" applyFont="1" applyBorder="1" applyAlignment="1">
      <alignment horizontal="center"/>
    </xf>
    <xf numFmtId="9" fontId="21" fillId="0" borderId="18" xfId="4" applyFont="1" applyBorder="1" applyAlignment="1">
      <alignment horizontal="center"/>
    </xf>
    <xf numFmtId="3" fontId="21" fillId="0" borderId="17" xfId="0" applyNumberFormat="1" applyFont="1" applyBorder="1" applyAlignment="1">
      <alignment horizontal="center"/>
    </xf>
    <xf numFmtId="0" fontId="21" fillId="0" borderId="26" xfId="0" applyFont="1" applyBorder="1"/>
    <xf numFmtId="3" fontId="21" fillId="0" borderId="23" xfId="0" applyNumberFormat="1" applyFont="1" applyBorder="1" applyAlignment="1">
      <alignment horizontal="center"/>
    </xf>
    <xf numFmtId="9" fontId="21" fillId="0" borderId="19" xfId="4" applyFont="1" applyBorder="1" applyAlignment="1">
      <alignment horizontal="center"/>
    </xf>
    <xf numFmtId="3" fontId="21" fillId="0" borderId="3" xfId="0" applyNumberFormat="1" applyFont="1" applyBorder="1" applyAlignment="1">
      <alignment horizontal="center"/>
    </xf>
    <xf numFmtId="0" fontId="23" fillId="0" borderId="0" xfId="0" applyFont="1"/>
    <xf numFmtId="0" fontId="23" fillId="0" borderId="27" xfId="0" applyFont="1" applyBorder="1"/>
    <xf numFmtId="3" fontId="23" fillId="0" borderId="41" xfId="0" applyNumberFormat="1" applyFont="1" applyBorder="1" applyAlignment="1">
      <alignment horizontal="center"/>
    </xf>
    <xf numFmtId="9" fontId="23" fillId="0" borderId="39" xfId="4" applyFont="1" applyBorder="1" applyAlignment="1">
      <alignment horizontal="center"/>
    </xf>
    <xf numFmtId="3" fontId="23" fillId="0" borderId="38" xfId="0" applyNumberFormat="1" applyFont="1" applyBorder="1" applyAlignment="1">
      <alignment horizontal="center"/>
    </xf>
    <xf numFmtId="0" fontId="23" fillId="0" borderId="28" xfId="0" applyFont="1" applyBorder="1"/>
    <xf numFmtId="3" fontId="23" fillId="0" borderId="20" xfId="0" applyNumberFormat="1" applyFont="1" applyBorder="1" applyAlignment="1">
      <alignment horizontal="center"/>
    </xf>
    <xf numFmtId="9" fontId="23" fillId="0" borderId="2" xfId="4" applyFont="1" applyBorder="1" applyAlignment="1">
      <alignment horizontal="center"/>
    </xf>
    <xf numFmtId="3" fontId="23" fillId="0" borderId="14" xfId="0" applyNumberFormat="1" applyFont="1" applyBorder="1" applyAlignment="1">
      <alignment horizontal="center"/>
    </xf>
    <xf numFmtId="0" fontId="21" fillId="0" borderId="29" xfId="0" applyFont="1" applyBorder="1"/>
    <xf numFmtId="9" fontId="21" fillId="0" borderId="16" xfId="4" applyFont="1" applyBorder="1" applyAlignment="1">
      <alignment horizontal="center"/>
    </xf>
    <xf numFmtId="3" fontId="21" fillId="0" borderId="15" xfId="0" applyNumberFormat="1" applyFont="1" applyBorder="1" applyAlignment="1">
      <alignment horizontal="center"/>
    </xf>
    <xf numFmtId="3" fontId="23" fillId="0" borderId="12" xfId="0" applyNumberFormat="1" applyFont="1" applyBorder="1" applyAlignment="1">
      <alignment horizontal="center"/>
    </xf>
    <xf numFmtId="0" fontId="23" fillId="0" borderId="45" xfId="0" applyFont="1" applyBorder="1"/>
    <xf numFmtId="3" fontId="23" fillId="0" borderId="42" xfId="0" applyNumberFormat="1" applyFont="1" applyBorder="1" applyAlignment="1">
      <alignment horizontal="center"/>
    </xf>
    <xf numFmtId="9" fontId="23" fillId="0" borderId="47" xfId="4" applyFont="1" applyBorder="1" applyAlignment="1">
      <alignment horizontal="center"/>
    </xf>
    <xf numFmtId="3" fontId="23" fillId="0" borderId="51" xfId="0" applyNumberFormat="1" applyFont="1" applyBorder="1" applyAlignment="1">
      <alignment horizontal="center"/>
    </xf>
    <xf numFmtId="3" fontId="23" fillId="0" borderId="43" xfId="0" applyNumberFormat="1" applyFont="1" applyBorder="1" applyAlignment="1">
      <alignment horizontal="center"/>
    </xf>
    <xf numFmtId="49" fontId="24" fillId="0" borderId="0" xfId="0" applyNumberFormat="1" applyFont="1"/>
    <xf numFmtId="3" fontId="21" fillId="0" borderId="0" xfId="0" applyNumberFormat="1" applyFont="1" applyAlignment="1">
      <alignment horizontal="center"/>
    </xf>
    <xf numFmtId="3" fontId="21" fillId="0" borderId="0" xfId="0" applyNumberFormat="1" applyFont="1"/>
    <xf numFmtId="0" fontId="25" fillId="0" borderId="0" xfId="0" applyFont="1"/>
    <xf numFmtId="1" fontId="25" fillId="0" borderId="0" xfId="0" applyNumberFormat="1" applyFont="1" applyAlignment="1">
      <alignment horizontal="center"/>
    </xf>
    <xf numFmtId="0" fontId="23" fillId="0" borderId="2" xfId="0" applyFont="1" applyBorder="1" applyAlignment="1">
      <alignment horizontal="centerContinuous" vertical="center"/>
    </xf>
    <xf numFmtId="3" fontId="21" fillId="0" borderId="14" xfId="0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Continuous" vertical="center"/>
    </xf>
    <xf numFmtId="0" fontId="1" fillId="0" borderId="58" xfId="0" applyFont="1" applyBorder="1" applyAlignment="1">
      <alignment horizontal="centerContinuous" vertical="center"/>
    </xf>
    <xf numFmtId="0" fontId="1" fillId="0" borderId="35" xfId="0" applyFont="1" applyBorder="1" applyAlignment="1">
      <alignment horizontal="centerContinuous" vertical="center"/>
    </xf>
    <xf numFmtId="0" fontId="1" fillId="0" borderId="36" xfId="0" applyFont="1" applyBorder="1" applyAlignment="1">
      <alignment horizontal="centerContinuous"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3" fontId="1" fillId="0" borderId="38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center"/>
    </xf>
    <xf numFmtId="0" fontId="1" fillId="0" borderId="24" xfId="0" applyFont="1" applyBorder="1"/>
    <xf numFmtId="3" fontId="1" fillId="0" borderId="40" xfId="0" applyNumberFormat="1" applyFont="1" applyBorder="1" applyAlignment="1">
      <alignment horizontal="center"/>
    </xf>
    <xf numFmtId="9" fontId="1" fillId="0" borderId="46" xfId="4" applyFont="1" applyBorder="1" applyAlignment="1">
      <alignment horizontal="center"/>
    </xf>
    <xf numFmtId="165" fontId="1" fillId="0" borderId="46" xfId="4" applyNumberFormat="1" applyFont="1" applyBorder="1" applyAlignment="1">
      <alignment horizontal="center"/>
    </xf>
    <xf numFmtId="3" fontId="1" fillId="0" borderId="50" xfId="0" applyNumberFormat="1" applyFont="1" applyBorder="1" applyAlignment="1">
      <alignment horizontal="center"/>
    </xf>
    <xf numFmtId="9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25" xfId="0" applyFont="1" applyBorder="1"/>
    <xf numFmtId="3" fontId="1" fillId="0" borderId="22" xfId="0" applyNumberFormat="1" applyFont="1" applyBorder="1" applyAlignment="1">
      <alignment horizontal="center"/>
    </xf>
    <xf numFmtId="9" fontId="1" fillId="0" borderId="18" xfId="4" applyFont="1" applyBorder="1" applyAlignment="1">
      <alignment horizontal="center"/>
    </xf>
    <xf numFmtId="165" fontId="1" fillId="0" borderId="18" xfId="4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0" fontId="1" fillId="0" borderId="26" xfId="0" applyFont="1" applyBorder="1"/>
    <xf numFmtId="3" fontId="1" fillId="0" borderId="23" xfId="0" applyNumberFormat="1" applyFont="1" applyBorder="1" applyAlignment="1">
      <alignment horizontal="center"/>
    </xf>
    <xf numFmtId="9" fontId="1" fillId="0" borderId="19" xfId="4" applyFont="1" applyBorder="1" applyAlignment="1">
      <alignment horizontal="center"/>
    </xf>
    <xf numFmtId="165" fontId="1" fillId="0" borderId="19" xfId="4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165" fontId="1" fillId="0" borderId="46" xfId="4" applyNumberFormat="1" applyFont="1" applyFill="1" applyBorder="1" applyAlignment="1">
      <alignment horizontal="center"/>
    </xf>
    <xf numFmtId="165" fontId="1" fillId="0" borderId="18" xfId="4" applyNumberFormat="1" applyFont="1" applyFill="1" applyBorder="1" applyAlignment="1">
      <alignment horizontal="center"/>
    </xf>
    <xf numFmtId="165" fontId="1" fillId="0" borderId="19" xfId="4" applyNumberFormat="1" applyFont="1" applyFill="1" applyBorder="1" applyAlignment="1">
      <alignment horizontal="center"/>
    </xf>
    <xf numFmtId="0" fontId="1" fillId="0" borderId="29" xfId="0" applyFont="1" applyBorder="1"/>
    <xf numFmtId="9" fontId="1" fillId="0" borderId="16" xfId="4" applyFont="1" applyBorder="1" applyAlignment="1">
      <alignment horizontal="center"/>
    </xf>
    <xf numFmtId="165" fontId="1" fillId="0" borderId="16" xfId="4" applyNumberFormat="1" applyFont="1" applyFill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49" fontId="26" fillId="0" borderId="0" xfId="0" applyNumberFormat="1" applyFont="1"/>
    <xf numFmtId="3" fontId="1" fillId="0" borderId="0" xfId="0" applyNumberFormat="1" applyFont="1" applyAlignment="1">
      <alignment horizontal="center"/>
    </xf>
    <xf numFmtId="3" fontId="1" fillId="0" borderId="0" xfId="0" applyNumberFormat="1" applyFont="1"/>
    <xf numFmtId="0" fontId="21" fillId="0" borderId="0" xfId="0" applyFont="1" applyFill="1"/>
    <xf numFmtId="3" fontId="23" fillId="0" borderId="14" xfId="0" applyNumberFormat="1" applyFont="1" applyFill="1" applyBorder="1" applyAlignment="1">
      <alignment horizontal="centerContinuous" vertical="center"/>
    </xf>
    <xf numFmtId="0" fontId="21" fillId="0" borderId="1" xfId="0" applyFont="1" applyFill="1" applyBorder="1" applyAlignment="1">
      <alignment horizontal="centerContinuous" vertical="center"/>
    </xf>
    <xf numFmtId="3" fontId="21" fillId="0" borderId="14" xfId="0" applyNumberFormat="1" applyFont="1" applyFill="1" applyBorder="1" applyAlignment="1">
      <alignment horizontal="centerContinuous" vertical="center"/>
    </xf>
    <xf numFmtId="0" fontId="21" fillId="0" borderId="2" xfId="0" applyFont="1" applyFill="1" applyBorder="1" applyAlignment="1">
      <alignment horizontal="centerContinuous" vertical="center"/>
    </xf>
    <xf numFmtId="3" fontId="23" fillId="0" borderId="1" xfId="0" applyNumberFormat="1" applyFont="1" applyFill="1" applyBorder="1" applyAlignment="1">
      <alignment horizontal="centerContinuous" vertical="center"/>
    </xf>
    <xf numFmtId="0" fontId="23" fillId="0" borderId="1" xfId="0" applyFont="1" applyFill="1" applyBorder="1" applyAlignment="1">
      <alignment horizontal="centerContinuous" vertical="center"/>
    </xf>
    <xf numFmtId="0" fontId="23" fillId="0" borderId="2" xfId="0" applyFont="1" applyFill="1" applyBorder="1" applyAlignment="1">
      <alignment horizontal="centerContinuous" vertical="center"/>
    </xf>
    <xf numFmtId="0" fontId="27" fillId="0" borderId="0" xfId="0" applyFont="1" applyFill="1"/>
    <xf numFmtId="3" fontId="21" fillId="0" borderId="38" xfId="0" applyNumberFormat="1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3" fontId="21" fillId="0" borderId="41" xfId="0" applyNumberFormat="1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1" fontId="21" fillId="0" borderId="0" xfId="0" applyNumberFormat="1" applyFont="1" applyFill="1" applyAlignment="1">
      <alignment horizontal="center"/>
    </xf>
    <xf numFmtId="0" fontId="21" fillId="0" borderId="4" xfId="0" applyFont="1" applyFill="1" applyBorder="1"/>
    <xf numFmtId="3" fontId="21" fillId="0" borderId="22" xfId="0" applyNumberFormat="1" applyFont="1" applyFill="1" applyBorder="1" applyAlignment="1">
      <alignment horizontal="center"/>
    </xf>
    <xf numFmtId="9" fontId="21" fillId="0" borderId="18" xfId="4" applyFont="1" applyFill="1" applyBorder="1" applyAlignment="1">
      <alignment horizontal="center"/>
    </xf>
    <xf numFmtId="9" fontId="21" fillId="0" borderId="0" xfId="4" applyFont="1" applyFill="1" applyAlignment="1">
      <alignment horizontal="center"/>
    </xf>
    <xf numFmtId="1" fontId="21" fillId="0" borderId="22" xfId="0" applyNumberFormat="1" applyFont="1" applyFill="1" applyBorder="1" applyAlignment="1">
      <alignment horizontal="center"/>
    </xf>
    <xf numFmtId="3" fontId="21" fillId="0" borderId="15" xfId="0" applyNumberFormat="1" applyFont="1" applyFill="1" applyBorder="1" applyAlignment="1">
      <alignment horizontal="center"/>
    </xf>
    <xf numFmtId="9" fontId="21" fillId="0" borderId="16" xfId="4" applyFont="1" applyFill="1" applyBorder="1" applyAlignment="1">
      <alignment horizontal="center"/>
    </xf>
    <xf numFmtId="9" fontId="21" fillId="0" borderId="0" xfId="0" applyNumberFormat="1" applyFont="1" applyFill="1"/>
    <xf numFmtId="1" fontId="27" fillId="0" borderId="0" xfId="0" applyNumberFormat="1" applyFont="1" applyFill="1"/>
    <xf numFmtId="0" fontId="21" fillId="0" borderId="0" xfId="0" applyFont="1" applyFill="1" applyAlignment="1">
      <alignment horizontal="center"/>
    </xf>
    <xf numFmtId="0" fontId="21" fillId="0" borderId="5" xfId="0" applyFont="1" applyFill="1" applyBorder="1"/>
    <xf numFmtId="3" fontId="21" fillId="0" borderId="17" xfId="0" applyNumberFormat="1" applyFont="1" applyFill="1" applyBorder="1" applyAlignment="1">
      <alignment horizontal="center"/>
    </xf>
    <xf numFmtId="0" fontId="21" fillId="0" borderId="6" xfId="0" applyFont="1" applyFill="1" applyBorder="1"/>
    <xf numFmtId="3" fontId="21" fillId="0" borderId="23" xfId="0" applyNumberFormat="1" applyFont="1" applyFill="1" applyBorder="1" applyAlignment="1">
      <alignment horizontal="center"/>
    </xf>
    <xf numFmtId="0" fontId="23" fillId="0" borderId="0" xfId="0" applyFont="1" applyFill="1"/>
    <xf numFmtId="0" fontId="23" fillId="0" borderId="9" xfId="0" applyFont="1" applyFill="1" applyBorder="1"/>
    <xf numFmtId="3" fontId="23" fillId="0" borderId="41" xfId="0" applyNumberFormat="1" applyFont="1" applyFill="1" applyBorder="1" applyAlignment="1">
      <alignment horizontal="center"/>
    </xf>
    <xf numFmtId="9" fontId="23" fillId="0" borderId="39" xfId="4" applyFont="1" applyFill="1" applyBorder="1" applyAlignment="1">
      <alignment horizontal="center"/>
    </xf>
    <xf numFmtId="9" fontId="23" fillId="0" borderId="12" xfId="4" applyFont="1" applyFill="1" applyBorder="1" applyAlignment="1">
      <alignment horizontal="center"/>
    </xf>
    <xf numFmtId="3" fontId="23" fillId="0" borderId="38" xfId="0" applyNumberFormat="1" applyFont="1" applyFill="1" applyBorder="1" applyAlignment="1">
      <alignment horizontal="center"/>
    </xf>
    <xf numFmtId="3" fontId="21" fillId="0" borderId="40" xfId="0" applyNumberFormat="1" applyFont="1" applyFill="1" applyBorder="1" applyAlignment="1">
      <alignment horizontal="center"/>
    </xf>
    <xf numFmtId="0" fontId="23" fillId="0" borderId="7" xfId="0" applyFont="1" applyFill="1" applyBorder="1"/>
    <xf numFmtId="3" fontId="23" fillId="0" borderId="20" xfId="0" applyNumberFormat="1" applyFont="1" applyFill="1" applyBorder="1" applyAlignment="1">
      <alignment horizontal="center"/>
    </xf>
    <xf numFmtId="9" fontId="23" fillId="0" borderId="2" xfId="4" applyFont="1" applyFill="1" applyBorder="1" applyAlignment="1">
      <alignment horizontal="center"/>
    </xf>
    <xf numFmtId="9" fontId="23" fillId="0" borderId="1" xfId="4" applyFont="1" applyFill="1" applyBorder="1" applyAlignment="1">
      <alignment horizontal="center"/>
    </xf>
    <xf numFmtId="3" fontId="23" fillId="0" borderId="14" xfId="0" applyNumberFormat="1" applyFont="1" applyFill="1" applyBorder="1" applyAlignment="1">
      <alignment horizontal="center"/>
    </xf>
    <xf numFmtId="0" fontId="21" fillId="0" borderId="8" xfId="0" applyFont="1" applyFill="1" applyBorder="1"/>
    <xf numFmtId="3" fontId="23" fillId="0" borderId="12" xfId="0" applyNumberFormat="1" applyFont="1" applyFill="1" applyBorder="1" applyAlignment="1">
      <alignment horizontal="center"/>
    </xf>
    <xf numFmtId="0" fontId="23" fillId="0" borderId="3" xfId="0" applyFont="1" applyFill="1" applyBorder="1"/>
    <xf numFmtId="3" fontId="23" fillId="0" borderId="43" xfId="0" applyNumberFormat="1" applyFont="1" applyFill="1" applyBorder="1" applyAlignment="1">
      <alignment horizontal="center"/>
    </xf>
    <xf numFmtId="9" fontId="23" fillId="0" borderId="47" xfId="4" applyFont="1" applyFill="1" applyBorder="1" applyAlignment="1">
      <alignment horizontal="center"/>
    </xf>
    <xf numFmtId="9" fontId="23" fillId="0" borderId="43" xfId="4" applyFont="1" applyFill="1" applyBorder="1" applyAlignment="1">
      <alignment horizontal="center"/>
    </xf>
    <xf numFmtId="3" fontId="23" fillId="0" borderId="48" xfId="0" applyNumberFormat="1" applyFont="1" applyFill="1" applyBorder="1" applyAlignment="1">
      <alignment horizontal="center"/>
    </xf>
    <xf numFmtId="3" fontId="23" fillId="0" borderId="72" xfId="0" applyNumberFormat="1" applyFont="1" applyFill="1" applyBorder="1" applyAlignment="1">
      <alignment horizontal="center"/>
    </xf>
    <xf numFmtId="9" fontId="23" fillId="0" borderId="47" xfId="4" applyNumberFormat="1" applyFont="1" applyFill="1" applyBorder="1" applyAlignment="1">
      <alignment horizontal="center"/>
    </xf>
    <xf numFmtId="0" fontId="23" fillId="0" borderId="72" xfId="0" applyFont="1" applyFill="1" applyBorder="1"/>
    <xf numFmtId="49" fontId="24" fillId="0" borderId="0" xfId="0" applyNumberFormat="1" applyFont="1" applyFill="1"/>
    <xf numFmtId="3" fontId="21" fillId="0" borderId="0" xfId="0" applyNumberFormat="1" applyFont="1" applyFill="1" applyAlignment="1">
      <alignment horizontal="center"/>
    </xf>
    <xf numFmtId="0" fontId="28" fillId="0" borderId="0" xfId="0" applyFont="1" applyFill="1"/>
    <xf numFmtId="0" fontId="1" fillId="0" borderId="12" xfId="3" applyFont="1" applyBorder="1" applyAlignment="1">
      <alignment horizontal="center" vertical="center" wrapText="1"/>
    </xf>
    <xf numFmtId="0" fontId="12" fillId="0" borderId="0" xfId="3" applyFill="1" applyAlignment="1">
      <alignment horizontal="center" vertical="center" wrapText="1"/>
    </xf>
    <xf numFmtId="0" fontId="29" fillId="0" borderId="0" xfId="0" applyFont="1"/>
    <xf numFmtId="0" fontId="12" fillId="0" borderId="0" xfId="3" applyFill="1" applyAlignment="1">
      <alignment horizontal="centerContinuous" vertical="center" wrapText="1"/>
    </xf>
    <xf numFmtId="0" fontId="3" fillId="0" borderId="0" xfId="0" applyFont="1" applyAlignment="1">
      <alignment horizontal="left" vertical="center"/>
    </xf>
    <xf numFmtId="0" fontId="30" fillId="0" borderId="0" xfId="0" applyFont="1"/>
    <xf numFmtId="0" fontId="1" fillId="0" borderId="0" xfId="3" applyFont="1" applyFill="1" applyAlignment="1">
      <alignment horizontal="center" vertical="center" wrapText="1"/>
    </xf>
    <xf numFmtId="3" fontId="9" fillId="0" borderId="5" xfId="0" quotePrefix="1" applyNumberFormat="1" applyFont="1" applyFill="1" applyBorder="1" applyAlignment="1">
      <alignment horizontal="center"/>
    </xf>
    <xf numFmtId="0" fontId="31" fillId="0" borderId="0" xfId="0" applyFont="1" applyFill="1"/>
    <xf numFmtId="3" fontId="20" fillId="0" borderId="38" xfId="0" applyNumberFormat="1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 wrapText="1"/>
    </xf>
    <xf numFmtId="3" fontId="20" fillId="0" borderId="0" xfId="0" applyNumberFormat="1" applyFont="1" applyFill="1" applyAlignment="1">
      <alignment horizontal="center"/>
    </xf>
    <xf numFmtId="9" fontId="20" fillId="0" borderId="46" xfId="4" applyFont="1" applyFill="1" applyBorder="1" applyAlignment="1">
      <alignment horizontal="center"/>
    </xf>
    <xf numFmtId="9" fontId="20" fillId="0" borderId="18" xfId="4" applyFont="1" applyFill="1" applyBorder="1" applyAlignment="1">
      <alignment horizontal="center"/>
    </xf>
    <xf numFmtId="9" fontId="20" fillId="0" borderId="19" xfId="4" applyFont="1" applyFill="1" applyBorder="1" applyAlignment="1">
      <alignment horizontal="center"/>
    </xf>
    <xf numFmtId="3" fontId="32" fillId="0" borderId="12" xfId="0" applyNumberFormat="1" applyFont="1" applyFill="1" applyBorder="1" applyAlignment="1">
      <alignment horizontal="center"/>
    </xf>
    <xf numFmtId="9" fontId="33" fillId="0" borderId="39" xfId="4" applyFont="1" applyFill="1" applyBorder="1" applyAlignment="1">
      <alignment horizontal="center"/>
    </xf>
    <xf numFmtId="3" fontId="32" fillId="0" borderId="1" xfId="0" applyNumberFormat="1" applyFont="1" applyFill="1" applyBorder="1" applyAlignment="1">
      <alignment horizontal="center"/>
    </xf>
    <xf numFmtId="9" fontId="33" fillId="0" borderId="2" xfId="4" applyFont="1" applyFill="1" applyBorder="1" applyAlignment="1">
      <alignment horizontal="center"/>
    </xf>
    <xf numFmtId="9" fontId="20" fillId="0" borderId="16" xfId="4" applyFont="1" applyFill="1" applyBorder="1" applyAlignment="1">
      <alignment horizontal="center"/>
    </xf>
    <xf numFmtId="3" fontId="32" fillId="0" borderId="43" xfId="0" applyNumberFormat="1" applyFont="1" applyFill="1" applyBorder="1" applyAlignment="1">
      <alignment horizontal="center"/>
    </xf>
    <xf numFmtId="9" fontId="33" fillId="0" borderId="47" xfId="4" applyFont="1" applyFill="1" applyBorder="1" applyAlignment="1">
      <alignment horizontal="center"/>
    </xf>
    <xf numFmtId="0" fontId="20" fillId="0" borderId="0" xfId="0" applyFont="1" applyFill="1"/>
    <xf numFmtId="3" fontId="0" fillId="0" borderId="50" xfId="0" applyNumberFormat="1" applyFill="1" applyBorder="1" applyAlignment="1">
      <alignment horizontal="center"/>
    </xf>
    <xf numFmtId="166" fontId="9" fillId="0" borderId="0" xfId="4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Continuous" vertical="center"/>
    </xf>
    <xf numFmtId="3" fontId="0" fillId="0" borderId="14" xfId="0" applyNumberFormat="1" applyFill="1" applyBorder="1" applyAlignment="1">
      <alignment horizontal="centerContinuous" vertical="center"/>
    </xf>
    <xf numFmtId="0" fontId="0" fillId="0" borderId="1" xfId="0" applyFill="1" applyBorder="1" applyAlignment="1">
      <alignment horizontal="centerContinuous"/>
    </xf>
    <xf numFmtId="3" fontId="0" fillId="0" borderId="20" xfId="0" applyNumberFormat="1" applyFill="1" applyBorder="1" applyAlignment="1">
      <alignment horizontal="centerContinuous" vertical="center"/>
    </xf>
    <xf numFmtId="3" fontId="0" fillId="0" borderId="41" xfId="0" applyNumberFormat="1" applyFill="1" applyBorder="1" applyAlignment="1">
      <alignment horizontal="center" vertical="center"/>
    </xf>
    <xf numFmtId="3" fontId="12" fillId="0" borderId="20" xfId="3" applyNumberFormat="1" applyFill="1" applyBorder="1" applyAlignment="1">
      <alignment horizontal="centerContinuous" vertical="center" wrapText="1"/>
    </xf>
    <xf numFmtId="0" fontId="0" fillId="0" borderId="4" xfId="0" applyFill="1" applyBorder="1"/>
    <xf numFmtId="3" fontId="0" fillId="0" borderId="17" xfId="0" applyNumberFormat="1" applyFill="1" applyBorder="1" applyAlignment="1">
      <alignment horizontal="center"/>
    </xf>
    <xf numFmtId="9" fontId="17" fillId="0" borderId="18" xfId="4" applyFont="1" applyFill="1" applyBorder="1" applyAlignment="1">
      <alignment horizontal="center"/>
    </xf>
    <xf numFmtId="165" fontId="12" fillId="0" borderId="21" xfId="4" applyNumberFormat="1" applyFont="1" applyFill="1" applyBorder="1" applyAlignment="1">
      <alignment horizontal="center"/>
    </xf>
    <xf numFmtId="0" fontId="0" fillId="0" borderId="5" xfId="0" applyFill="1" applyBorder="1"/>
    <xf numFmtId="165" fontId="12" fillId="0" borderId="22" xfId="4" applyNumberFormat="1" applyFont="1" applyFill="1" applyBorder="1" applyAlignment="1">
      <alignment horizontal="center"/>
    </xf>
    <xf numFmtId="0" fontId="0" fillId="0" borderId="6" xfId="0" applyFill="1" applyBorder="1"/>
    <xf numFmtId="9" fontId="17" fillId="0" borderId="19" xfId="4" applyFont="1" applyFill="1" applyBorder="1" applyAlignment="1">
      <alignment horizontal="center"/>
    </xf>
    <xf numFmtId="165" fontId="12" fillId="0" borderId="23" xfId="4" applyNumberFormat="1" applyFont="1" applyFill="1" applyBorder="1" applyAlignment="1">
      <alignment horizontal="center"/>
    </xf>
    <xf numFmtId="0" fontId="3" fillId="0" borderId="9" xfId="0" applyFont="1" applyFill="1" applyBorder="1"/>
    <xf numFmtId="0" fontId="3" fillId="0" borderId="7" xfId="0" applyFont="1" applyFill="1" applyBorder="1"/>
    <xf numFmtId="0" fontId="0" fillId="0" borderId="8" xfId="0" applyFill="1" applyBorder="1"/>
    <xf numFmtId="9" fontId="17" fillId="0" borderId="16" xfId="4" applyFont="1" applyFill="1" applyBorder="1" applyAlignment="1">
      <alignment horizontal="center"/>
    </xf>
    <xf numFmtId="0" fontId="3" fillId="0" borderId="72" xfId="0" applyFont="1" applyFill="1" applyBorder="1"/>
    <xf numFmtId="3" fontId="3" fillId="0" borderId="72" xfId="0" applyNumberFormat="1" applyFont="1" applyFill="1" applyBorder="1" applyAlignment="1">
      <alignment horizontal="center"/>
    </xf>
    <xf numFmtId="3" fontId="3" fillId="0" borderId="48" xfId="0" applyNumberFormat="1" applyFont="1" applyFill="1" applyBorder="1" applyAlignment="1">
      <alignment horizontal="center"/>
    </xf>
    <xf numFmtId="3" fontId="12" fillId="0" borderId="0" xfId="3" applyNumberFormat="1" applyFill="1" applyAlignment="1">
      <alignment horizontal="center"/>
    </xf>
    <xf numFmtId="9" fontId="0" fillId="0" borderId="0" xfId="0" applyNumberFormat="1" applyFill="1"/>
    <xf numFmtId="3" fontId="0" fillId="0" borderId="38" xfId="0" applyNumberFormat="1" applyBorder="1" applyAlignment="1">
      <alignment horizontal="centerContinuous" vertical="center" wrapText="1"/>
    </xf>
    <xf numFmtId="0" fontId="0" fillId="0" borderId="39" xfId="0" applyBorder="1" applyAlignment="1">
      <alignment horizontal="centerContinuous" vertical="center" wrapText="1"/>
    </xf>
    <xf numFmtId="9" fontId="21" fillId="0" borderId="0" xfId="4" applyFont="1" applyAlignment="1">
      <alignment horizontal="center"/>
    </xf>
    <xf numFmtId="0" fontId="1" fillId="0" borderId="0" xfId="3" applyFont="1" applyAlignment="1">
      <alignment horizontal="right" wrapText="1"/>
    </xf>
    <xf numFmtId="3" fontId="1" fillId="0" borderId="38" xfId="6" applyNumberFormat="1" applyFill="1" applyBorder="1" applyAlignment="1">
      <alignment horizontal="center" vertical="center" wrapText="1"/>
    </xf>
    <xf numFmtId="0" fontId="0" fillId="3" borderId="39" xfId="0" applyFill="1" applyBorder="1" applyAlignment="1">
      <alignment horizontal="center" vertical="center"/>
    </xf>
    <xf numFmtId="9" fontId="3" fillId="3" borderId="20" xfId="4" applyFont="1" applyFill="1" applyBorder="1" applyAlignment="1">
      <alignment horizontal="center"/>
    </xf>
    <xf numFmtId="9" fontId="3" fillId="3" borderId="41" xfId="4" applyFont="1" applyFill="1" applyBorder="1" applyAlignment="1">
      <alignment horizontal="center"/>
    </xf>
    <xf numFmtId="9" fontId="3" fillId="3" borderId="48" xfId="4" applyFont="1" applyFill="1" applyBorder="1" applyAlignment="1">
      <alignment horizontal="center"/>
    </xf>
    <xf numFmtId="164" fontId="12" fillId="0" borderId="0" xfId="3" applyNumberFormat="1"/>
    <xf numFmtId="0" fontId="28" fillId="0" borderId="0" xfId="3" applyFont="1"/>
    <xf numFmtId="0" fontId="1" fillId="0" borderId="0" xfId="3" applyFont="1" applyAlignment="1">
      <alignment horizontal="left"/>
    </xf>
    <xf numFmtId="0" fontId="12" fillId="0" borderId="0" xfId="3" applyAlignment="1">
      <alignment horizontal="left"/>
    </xf>
    <xf numFmtId="0" fontId="1" fillId="6" borderId="0" xfId="3" applyFont="1" applyFill="1" applyAlignment="1">
      <alignment horizontal="left"/>
    </xf>
    <xf numFmtId="3" fontId="12" fillId="6" borderId="0" xfId="3" applyNumberFormat="1" applyFill="1" applyAlignment="1">
      <alignment horizontal="center"/>
    </xf>
    <xf numFmtId="0" fontId="12" fillId="6" borderId="0" xfId="3" applyFill="1" applyAlignment="1">
      <alignment horizontal="center"/>
    </xf>
    <xf numFmtId="2" fontId="0" fillId="0" borderId="0" xfId="5" applyNumberFormat="1" applyFont="1" applyBorder="1" applyAlignment="1">
      <alignment horizontal="center"/>
    </xf>
    <xf numFmtId="2" fontId="3" fillId="0" borderId="0" xfId="5" applyNumberFormat="1" applyFont="1" applyBorder="1" applyAlignment="1">
      <alignment horizontal="center"/>
    </xf>
    <xf numFmtId="3" fontId="1" fillId="0" borderId="0" xfId="3" applyNumberFormat="1" applyFont="1" applyBorder="1" applyAlignment="1">
      <alignment horizontal="centerContinuous" vertical="center" wrapText="1"/>
    </xf>
    <xf numFmtId="165" fontId="0" fillId="0" borderId="0" xfId="4" applyNumberFormat="1" applyFont="1" applyBorder="1" applyAlignment="1">
      <alignment horizontal="center"/>
    </xf>
    <xf numFmtId="165" fontId="12" fillId="0" borderId="0" xfId="4" applyNumberFormat="1" applyFont="1"/>
    <xf numFmtId="3" fontId="1" fillId="0" borderId="0" xfId="3" applyNumberFormat="1" applyFont="1" applyAlignment="1">
      <alignment horizontal="center"/>
    </xf>
    <xf numFmtId="165" fontId="3" fillId="7" borderId="0" xfId="4" applyNumberFormat="1" applyFont="1" applyFill="1" applyBorder="1" applyAlignment="1">
      <alignment horizontal="center"/>
    </xf>
    <xf numFmtId="165" fontId="3" fillId="8" borderId="0" xfId="4" applyNumberFormat="1" applyFont="1" applyFill="1" applyBorder="1" applyAlignment="1">
      <alignment horizontal="center"/>
    </xf>
    <xf numFmtId="9" fontId="3" fillId="9" borderId="39" xfId="4" applyFont="1" applyFill="1" applyBorder="1" applyAlignment="1">
      <alignment horizontal="center"/>
    </xf>
    <xf numFmtId="165" fontId="21" fillId="0" borderId="39" xfId="0" applyNumberFormat="1" applyFont="1" applyBorder="1" applyAlignment="1">
      <alignment horizontal="center" vertical="center" wrapText="1"/>
    </xf>
    <xf numFmtId="165" fontId="21" fillId="0" borderId="46" xfId="4" applyNumberFormat="1" applyFont="1" applyBorder="1" applyAlignment="1">
      <alignment horizontal="center"/>
    </xf>
    <xf numFmtId="165" fontId="21" fillId="0" borderId="18" xfId="4" applyNumberFormat="1" applyFont="1" applyBorder="1" applyAlignment="1">
      <alignment horizontal="center"/>
    </xf>
    <xf numFmtId="165" fontId="21" fillId="0" borderId="19" xfId="4" applyNumberFormat="1" applyFont="1" applyBorder="1" applyAlignment="1">
      <alignment horizontal="center"/>
    </xf>
    <xf numFmtId="165" fontId="23" fillId="0" borderId="39" xfId="4" applyNumberFormat="1" applyFont="1" applyBorder="1" applyAlignment="1">
      <alignment horizontal="center"/>
    </xf>
    <xf numFmtId="165" fontId="23" fillId="0" borderId="2" xfId="4" applyNumberFormat="1" applyFont="1" applyBorder="1" applyAlignment="1">
      <alignment horizontal="center"/>
    </xf>
    <xf numFmtId="165" fontId="21" fillId="0" borderId="16" xfId="4" applyNumberFormat="1" applyFont="1" applyBorder="1" applyAlignment="1">
      <alignment horizontal="center"/>
    </xf>
    <xf numFmtId="165" fontId="23" fillId="0" borderId="47" xfId="4" applyNumberFormat="1" applyFont="1" applyBorder="1" applyAlignment="1">
      <alignment horizontal="center"/>
    </xf>
    <xf numFmtId="9" fontId="23" fillId="6" borderId="47" xfId="4" applyFont="1" applyFill="1" applyBorder="1" applyAlignment="1">
      <alignment horizontal="center"/>
    </xf>
    <xf numFmtId="9" fontId="23" fillId="6" borderId="39" xfId="4" applyFont="1" applyFill="1" applyBorder="1" applyAlignment="1">
      <alignment horizontal="center"/>
    </xf>
    <xf numFmtId="9" fontId="11" fillId="2" borderId="47" xfId="4" applyFont="1" applyFill="1" applyBorder="1" applyAlignment="1">
      <alignment horizontal="center"/>
    </xf>
    <xf numFmtId="9" fontId="11" fillId="10" borderId="47" xfId="4" applyFont="1" applyFill="1" applyBorder="1" applyAlignment="1">
      <alignment horizontal="center"/>
    </xf>
    <xf numFmtId="3" fontId="12" fillId="0" borderId="20" xfId="3" applyNumberFormat="1" applyBorder="1" applyAlignment="1">
      <alignment horizontal="centerContinuous" vertical="center" wrapText="1"/>
    </xf>
    <xf numFmtId="1" fontId="38" fillId="0" borderId="0" xfId="0" applyNumberFormat="1" applyFont="1" applyFill="1"/>
    <xf numFmtId="1" fontId="5" fillId="0" borderId="0" xfId="0" applyNumberFormat="1" applyFont="1" applyFill="1" applyBorder="1" applyAlignment="1">
      <alignment horizontal="centerContinuous" vertical="center"/>
    </xf>
    <xf numFmtId="1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" fillId="0" borderId="0" xfId="0" applyFont="1" applyFill="1"/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Alignment="1">
      <alignment horizontal="center"/>
    </xf>
    <xf numFmtId="0" fontId="1" fillId="0" borderId="38" xfId="0" applyFont="1" applyFill="1" applyBorder="1" applyAlignment="1">
      <alignment horizontal="centerContinuous" vertical="center"/>
    </xf>
    <xf numFmtId="0" fontId="1" fillId="0" borderId="39" xfId="0" applyFont="1" applyFill="1" applyBorder="1" applyAlignment="1">
      <alignment horizontal="centerContinuous" vertical="center"/>
    </xf>
    <xf numFmtId="3" fontId="0" fillId="0" borderId="41" xfId="0" applyNumberFormat="1" applyBorder="1" applyAlignment="1">
      <alignment horizontal="center" vertical="center" wrapText="1"/>
    </xf>
    <xf numFmtId="165" fontId="0" fillId="0" borderId="0" xfId="4" applyNumberFormat="1" applyFont="1" applyFill="1" applyAlignment="1">
      <alignment horizontal="center"/>
    </xf>
    <xf numFmtId="3" fontId="0" fillId="0" borderId="2" xfId="0" applyNumberFormat="1" applyFill="1" applyBorder="1" applyAlignment="1">
      <alignment horizontal="centerContinuous" vertical="center"/>
    </xf>
    <xf numFmtId="165" fontId="0" fillId="0" borderId="2" xfId="4" applyNumberFormat="1" applyFont="1" applyFill="1" applyBorder="1" applyAlignment="1">
      <alignment horizontal="centerContinuous" vertical="center"/>
    </xf>
    <xf numFmtId="3" fontId="0" fillId="0" borderId="0" xfId="0" applyNumberFormat="1" applyFill="1" applyBorder="1" applyAlignment="1">
      <alignment horizontal="centerContinuous" vertical="center"/>
    </xf>
    <xf numFmtId="3" fontId="1" fillId="0" borderId="38" xfId="0" applyNumberFormat="1" applyFont="1" applyFill="1" applyBorder="1" applyAlignment="1">
      <alignment horizontal="centerContinuous" vertical="center" wrapText="1"/>
    </xf>
    <xf numFmtId="165" fontId="1" fillId="0" borderId="38" xfId="4" applyNumberFormat="1" applyFont="1" applyFill="1" applyBorder="1" applyAlignment="1">
      <alignment horizontal="centerContinuous" vertical="center" wrapText="1"/>
    </xf>
    <xf numFmtId="0" fontId="1" fillId="0" borderId="0" xfId="0" applyFont="1" applyFill="1" applyBorder="1" applyAlignment="1">
      <alignment horizontal="center" vertical="center" wrapText="1"/>
    </xf>
    <xf numFmtId="165" fontId="0" fillId="0" borderId="18" xfId="4" applyNumberFormat="1" applyFon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165" fontId="0" fillId="0" borderId="50" xfId="4" applyNumberFormat="1" applyFont="1" applyFill="1" applyBorder="1" applyAlignment="1">
      <alignment horizontal="center"/>
    </xf>
    <xf numFmtId="165" fontId="0" fillId="0" borderId="0" xfId="4" applyNumberFormat="1" applyFont="1" applyFill="1" applyBorder="1" applyAlignment="1">
      <alignment horizontal="center"/>
    </xf>
    <xf numFmtId="165" fontId="0" fillId="0" borderId="17" xfId="4" applyNumberFormat="1" applyFon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165" fontId="0" fillId="0" borderId="19" xfId="4" applyNumberFormat="1" applyFont="1" applyFill="1" applyBorder="1" applyAlignment="1">
      <alignment horizontal="center"/>
    </xf>
    <xf numFmtId="165" fontId="0" fillId="0" borderId="3" xfId="4" applyNumberFormat="1" applyFont="1" applyFill="1" applyBorder="1" applyAlignment="1">
      <alignment horizontal="center"/>
    </xf>
    <xf numFmtId="165" fontId="3" fillId="0" borderId="38" xfId="4" applyNumberFormat="1" applyFont="1" applyFill="1" applyBorder="1" applyAlignment="1">
      <alignment horizontal="center"/>
    </xf>
    <xf numFmtId="165" fontId="3" fillId="0" borderId="0" xfId="4" applyNumberFormat="1" applyFont="1" applyFill="1" applyBorder="1" applyAlignment="1">
      <alignment horizontal="center"/>
    </xf>
    <xf numFmtId="165" fontId="3" fillId="0" borderId="14" xfId="4" applyNumberFormat="1" applyFon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165" fontId="0" fillId="0" borderId="16" xfId="4" applyNumberFormat="1" applyFont="1" applyFill="1" applyBorder="1" applyAlignment="1">
      <alignment horizontal="center"/>
    </xf>
    <xf numFmtId="165" fontId="0" fillId="0" borderId="15" xfId="4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center"/>
    </xf>
    <xf numFmtId="165" fontId="3" fillId="0" borderId="19" xfId="4" applyNumberFormat="1" applyFont="1" applyFill="1" applyBorder="1" applyAlignment="1">
      <alignment horizontal="center"/>
    </xf>
    <xf numFmtId="165" fontId="3" fillId="0" borderId="3" xfId="4" applyNumberFormat="1" applyFont="1" applyFill="1" applyBorder="1" applyAlignment="1">
      <alignment horizontal="center"/>
    </xf>
    <xf numFmtId="3" fontId="0" fillId="0" borderId="1" xfId="0" applyNumberFormat="1" applyFill="1" applyBorder="1" applyAlignment="1">
      <alignment horizontal="centerContinuous" vertical="center"/>
    </xf>
    <xf numFmtId="3" fontId="0" fillId="0" borderId="15" xfId="0" applyNumberFormat="1" applyFill="1" applyBorder="1" applyAlignment="1">
      <alignment horizontal="centerContinuous" vertical="center"/>
    </xf>
    <xf numFmtId="3" fontId="0" fillId="0" borderId="13" xfId="0" applyNumberFormat="1" applyFill="1" applyBorder="1" applyAlignment="1">
      <alignment horizontal="centerContinuous" vertical="center"/>
    </xf>
    <xf numFmtId="0" fontId="0" fillId="0" borderId="0" xfId="0" applyFill="1" applyAlignment="1">
      <alignment horizontal="center" vertical="center" wrapText="1"/>
    </xf>
    <xf numFmtId="3" fontId="1" fillId="0" borderId="16" xfId="0" applyNumberFormat="1" applyFont="1" applyFill="1" applyBorder="1" applyAlignment="1">
      <alignment horizontal="centerContinuous" vertical="center" wrapText="1"/>
    </xf>
    <xf numFmtId="165" fontId="1" fillId="0" borderId="30" xfId="4" applyNumberFormat="1" applyFont="1" applyFill="1" applyBorder="1" applyAlignment="1">
      <alignment horizontal="center"/>
    </xf>
    <xf numFmtId="165" fontId="0" fillId="0" borderId="31" xfId="4" applyNumberFormat="1" applyFont="1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165" fontId="0" fillId="0" borderId="32" xfId="4" applyNumberFormat="1" applyFont="1" applyFill="1" applyBorder="1" applyAlignment="1">
      <alignment horizontal="center"/>
    </xf>
    <xf numFmtId="3" fontId="3" fillId="0" borderId="0" xfId="0" applyNumberFormat="1" applyFont="1" applyFill="1"/>
    <xf numFmtId="165" fontId="3" fillId="0" borderId="33" xfId="4" applyNumberFormat="1" applyFont="1" applyFill="1" applyBorder="1" applyAlignment="1">
      <alignment horizontal="center"/>
    </xf>
    <xf numFmtId="165" fontId="0" fillId="0" borderId="30" xfId="4" applyNumberFormat="1" applyFont="1" applyFill="1" applyBorder="1" applyAlignment="1">
      <alignment horizontal="center"/>
    </xf>
    <xf numFmtId="165" fontId="3" fillId="0" borderId="34" xfId="4" applyNumberFormat="1" applyFont="1" applyFill="1" applyBorder="1" applyAlignment="1">
      <alignment horizontal="center"/>
    </xf>
    <xf numFmtId="3" fontId="0" fillId="0" borderId="13" xfId="0" applyNumberFormat="1" applyFill="1" applyBorder="1" applyAlignment="1">
      <alignment horizontal="center"/>
    </xf>
    <xf numFmtId="165" fontId="0" fillId="0" borderId="57" xfId="4" applyNumberFormat="1" applyFont="1" applyFill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3" fillId="0" borderId="23" xfId="0" applyFont="1" applyFill="1" applyBorder="1"/>
    <xf numFmtId="3" fontId="3" fillId="0" borderId="11" xfId="0" applyNumberFormat="1" applyFont="1" applyFill="1" applyBorder="1" applyAlignment="1">
      <alignment horizontal="center"/>
    </xf>
    <xf numFmtId="4" fontId="0" fillId="0" borderId="0" xfId="0" applyNumberFormat="1" applyFill="1" applyAlignment="1">
      <alignment horizontal="center"/>
    </xf>
    <xf numFmtId="3" fontId="1" fillId="0" borderId="0" xfId="0" applyNumberFormat="1" applyFont="1" applyFill="1"/>
    <xf numFmtId="0" fontId="34" fillId="0" borderId="0" xfId="0" applyFont="1" applyFill="1" applyBorder="1"/>
    <xf numFmtId="0" fontId="34" fillId="0" borderId="0" xfId="0" applyFont="1" applyFill="1"/>
    <xf numFmtId="3" fontId="34" fillId="0" borderId="0" xfId="0" applyNumberFormat="1" applyFont="1" applyFill="1"/>
    <xf numFmtId="0" fontId="37" fillId="0" borderId="0" xfId="0" applyFont="1" applyFill="1" applyBorder="1"/>
    <xf numFmtId="0" fontId="36" fillId="0" borderId="0" xfId="0" applyFont="1" applyFill="1"/>
    <xf numFmtId="0" fontId="3" fillId="0" borderId="14" xfId="0" applyFont="1" applyFill="1" applyBorder="1" applyAlignment="1">
      <alignment horizontal="centerContinuous" vertical="center"/>
    </xf>
    <xf numFmtId="0" fontId="3" fillId="0" borderId="1" xfId="0" applyFont="1" applyFill="1" applyBorder="1" applyAlignment="1">
      <alignment horizontal="centerContinuous" vertical="center"/>
    </xf>
    <xf numFmtId="0" fontId="8" fillId="0" borderId="1" xfId="0" applyFont="1" applyFill="1" applyBorder="1" applyAlignment="1">
      <alignment horizontal="centerContinuous" vertical="center"/>
    </xf>
    <xf numFmtId="0" fontId="7" fillId="0" borderId="14" xfId="0" applyFont="1" applyFill="1" applyBorder="1" applyAlignment="1">
      <alignment horizontal="centerContinuous" vertical="center"/>
    </xf>
    <xf numFmtId="0" fontId="7" fillId="0" borderId="2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horizontal="centerContinuous" vertical="center"/>
    </xf>
    <xf numFmtId="3" fontId="3" fillId="0" borderId="35" xfId="3" applyNumberFormat="1" applyFont="1" applyFill="1" applyBorder="1" applyAlignment="1">
      <alignment horizontal="centerContinuous" vertical="center"/>
    </xf>
    <xf numFmtId="0" fontId="5" fillId="0" borderId="36" xfId="3" applyFont="1" applyFill="1" applyBorder="1" applyAlignment="1">
      <alignment horizontal="centerContinuous" vertical="center"/>
    </xf>
    <xf numFmtId="0" fontId="3" fillId="0" borderId="2" xfId="0" applyFont="1" applyFill="1" applyBorder="1" applyAlignment="1">
      <alignment horizontal="centerContinuous" vertical="center"/>
    </xf>
    <xf numFmtId="3" fontId="3" fillId="0" borderId="1" xfId="0" applyNumberFormat="1" applyFont="1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Continuous" vertical="center" wrapText="1"/>
    </xf>
    <xf numFmtId="3" fontId="0" fillId="0" borderId="16" xfId="0" applyNumberFormat="1" applyFill="1" applyBorder="1" applyAlignment="1">
      <alignment horizontal="centerContinuous" vertical="center" wrapText="1"/>
    </xf>
    <xf numFmtId="3" fontId="9" fillId="0" borderId="0" xfId="0" applyNumberFormat="1" applyFont="1" applyFill="1" applyBorder="1" applyAlignment="1">
      <alignment horizontal="centerContinuous" vertical="center" wrapText="1"/>
    </xf>
    <xf numFmtId="3" fontId="12" fillId="0" borderId="9" xfId="3" applyNumberFormat="1" applyFill="1" applyBorder="1" applyAlignment="1">
      <alignment horizontal="center" vertical="center" wrapText="1"/>
    </xf>
    <xf numFmtId="0" fontId="12" fillId="0" borderId="39" xfId="3" applyFill="1" applyBorder="1" applyAlignment="1">
      <alignment horizontal="center" vertical="center" wrapText="1"/>
    </xf>
    <xf numFmtId="3" fontId="1" fillId="0" borderId="12" xfId="3" applyNumberFormat="1" applyFont="1" applyFill="1" applyBorder="1" applyAlignment="1">
      <alignment horizontal="center" vertical="center" wrapText="1"/>
    </xf>
    <xf numFmtId="3" fontId="12" fillId="0" borderId="12" xfId="3" applyNumberFormat="1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9" fontId="0" fillId="0" borderId="18" xfId="4" applyNumberFormat="1" applyFont="1" applyFill="1" applyBorder="1" applyAlignment="1">
      <alignment horizontal="center"/>
    </xf>
    <xf numFmtId="9" fontId="0" fillId="0" borderId="46" xfId="4" applyNumberFormat="1" applyFont="1" applyFill="1" applyBorder="1" applyAlignment="1">
      <alignment horizontal="center"/>
    </xf>
    <xf numFmtId="166" fontId="0" fillId="0" borderId="30" xfId="4" applyNumberFormat="1" applyFont="1" applyFill="1" applyBorder="1" applyAlignment="1">
      <alignment horizontal="center"/>
    </xf>
    <xf numFmtId="3" fontId="12" fillId="0" borderId="4" xfId="3" applyNumberFormat="1" applyFont="1" applyFill="1" applyBorder="1" applyAlignment="1">
      <alignment horizontal="center"/>
    </xf>
    <xf numFmtId="9" fontId="12" fillId="0" borderId="46" xfId="5" applyFill="1" applyBorder="1" applyAlignment="1">
      <alignment horizontal="center"/>
    </xf>
    <xf numFmtId="3" fontId="12" fillId="0" borderId="10" xfId="3" applyNumberFormat="1" applyFont="1" applyFill="1" applyBorder="1" applyAlignment="1">
      <alignment horizontal="center"/>
    </xf>
    <xf numFmtId="3" fontId="0" fillId="0" borderId="52" xfId="0" applyNumberFormat="1" applyFill="1" applyBorder="1" applyAlignment="1">
      <alignment horizontal="center"/>
    </xf>
    <xf numFmtId="3" fontId="1" fillId="0" borderId="17" xfId="0" quotePrefix="1" applyNumberFormat="1" applyFont="1" applyFill="1" applyBorder="1" applyAlignment="1">
      <alignment horizontal="center"/>
    </xf>
    <xf numFmtId="9" fontId="1" fillId="0" borderId="18" xfId="5" applyFont="1" applyFill="1" applyBorder="1" applyAlignment="1">
      <alignment horizontal="center"/>
    </xf>
    <xf numFmtId="3" fontId="1" fillId="0" borderId="52" xfId="0" applyNumberFormat="1" applyFont="1" applyFill="1" applyBorder="1" applyAlignment="1">
      <alignment horizontal="center"/>
    </xf>
    <xf numFmtId="9" fontId="12" fillId="0" borderId="18" xfId="5" applyFill="1" applyBorder="1" applyAlignment="1">
      <alignment horizontal="center"/>
    </xf>
    <xf numFmtId="9" fontId="12" fillId="0" borderId="0" xfId="5" applyFill="1" applyBorder="1" applyAlignment="1">
      <alignment horizontal="center"/>
    </xf>
    <xf numFmtId="3" fontId="1" fillId="0" borderId="17" xfId="0" applyNumberFormat="1" applyFont="1" applyFill="1" applyBorder="1" applyAlignment="1">
      <alignment horizontal="center"/>
    </xf>
    <xf numFmtId="166" fontId="0" fillId="0" borderId="31" xfId="4" applyNumberFormat="1" applyFont="1" applyFill="1" applyBorder="1" applyAlignment="1">
      <alignment horizontal="center"/>
    </xf>
    <xf numFmtId="3" fontId="12" fillId="0" borderId="5" xfId="3" applyNumberFormat="1" applyFont="1" applyFill="1" applyBorder="1" applyAlignment="1">
      <alignment horizontal="center"/>
    </xf>
    <xf numFmtId="3" fontId="12" fillId="0" borderId="0" xfId="3" applyNumberFormat="1" applyFont="1" applyFill="1" applyBorder="1" applyAlignment="1">
      <alignment horizontal="center"/>
    </xf>
    <xf numFmtId="3" fontId="0" fillId="0" borderId="53" xfId="0" applyNumberFormat="1" applyFill="1" applyBorder="1" applyAlignment="1">
      <alignment horizontal="center"/>
    </xf>
    <xf numFmtId="3" fontId="1" fillId="0" borderId="53" xfId="0" applyNumberFormat="1" applyFont="1" applyFill="1" applyBorder="1" applyAlignment="1">
      <alignment horizontal="center"/>
    </xf>
    <xf numFmtId="9" fontId="0" fillId="0" borderId="19" xfId="4" applyNumberFormat="1" applyFont="1" applyFill="1" applyBorder="1" applyAlignment="1">
      <alignment horizontal="center"/>
    </xf>
    <xf numFmtId="166" fontId="0" fillId="0" borderId="32" xfId="4" applyNumberFormat="1" applyFont="1" applyFill="1" applyBorder="1" applyAlignment="1">
      <alignment horizontal="center"/>
    </xf>
    <xf numFmtId="9" fontId="12" fillId="0" borderId="19" xfId="5" applyFill="1" applyBorder="1" applyAlignment="1">
      <alignment horizontal="center"/>
    </xf>
    <xf numFmtId="3" fontId="0" fillId="0" borderId="54" xfId="0" applyNumberFormat="1" applyFill="1" applyBorder="1" applyAlignment="1">
      <alignment horizontal="center"/>
    </xf>
    <xf numFmtId="3" fontId="1" fillId="0" borderId="3" xfId="0" applyNumberFormat="1" applyFont="1" applyFill="1" applyBorder="1" applyAlignment="1">
      <alignment horizontal="center"/>
    </xf>
    <xf numFmtId="9" fontId="1" fillId="0" borderId="19" xfId="5" applyFont="1" applyFill="1" applyBorder="1" applyAlignment="1">
      <alignment horizontal="center"/>
    </xf>
    <xf numFmtId="3" fontId="1" fillId="0" borderId="54" xfId="0" applyNumberFormat="1" applyFont="1" applyFill="1" applyBorder="1" applyAlignment="1">
      <alignment horizontal="center"/>
    </xf>
    <xf numFmtId="9" fontId="12" fillId="0" borderId="11" xfId="5" applyFill="1" applyBorder="1" applyAlignment="1">
      <alignment horizontal="center"/>
    </xf>
    <xf numFmtId="9" fontId="3" fillId="0" borderId="39" xfId="4" applyNumberFormat="1" applyFont="1" applyFill="1" applyBorder="1" applyAlignment="1">
      <alignment horizontal="center"/>
    </xf>
    <xf numFmtId="166" fontId="3" fillId="0" borderId="33" xfId="4" applyNumberFormat="1" applyFont="1" applyFill="1" applyBorder="1" applyAlignment="1">
      <alignment horizontal="center"/>
    </xf>
    <xf numFmtId="166" fontId="11" fillId="0" borderId="0" xfId="4" applyNumberFormat="1" applyFont="1" applyFill="1" applyBorder="1" applyAlignment="1">
      <alignment horizontal="center"/>
    </xf>
    <xf numFmtId="3" fontId="3" fillId="0" borderId="9" xfId="3" applyNumberFormat="1" applyFont="1" applyFill="1" applyBorder="1" applyAlignment="1">
      <alignment horizontal="center"/>
    </xf>
    <xf numFmtId="3" fontId="3" fillId="0" borderId="12" xfId="3" applyNumberFormat="1" applyFont="1" applyFill="1" applyBorder="1" applyAlignment="1">
      <alignment horizontal="center"/>
    </xf>
    <xf numFmtId="3" fontId="3" fillId="0" borderId="49" xfId="0" applyNumberFormat="1" applyFont="1" applyFill="1" applyBorder="1" applyAlignment="1">
      <alignment horizontal="center"/>
    </xf>
    <xf numFmtId="9" fontId="3" fillId="0" borderId="12" xfId="5" applyFont="1" applyFill="1" applyBorder="1" applyAlignment="1">
      <alignment horizontal="center"/>
    </xf>
    <xf numFmtId="3" fontId="1" fillId="0" borderId="50" xfId="0" applyNumberFormat="1" applyFont="1" applyFill="1" applyBorder="1" applyAlignment="1">
      <alignment horizontal="center"/>
    </xf>
    <xf numFmtId="9" fontId="1" fillId="0" borderId="46" xfId="5" applyFont="1" applyFill="1" applyBorder="1" applyAlignment="1">
      <alignment horizontal="center"/>
    </xf>
    <xf numFmtId="9" fontId="12" fillId="0" borderId="10" xfId="5" applyFill="1" applyBorder="1" applyAlignment="1">
      <alignment horizontal="center"/>
    </xf>
    <xf numFmtId="9" fontId="3" fillId="0" borderId="2" xfId="4" applyNumberFormat="1" applyFont="1" applyFill="1" applyBorder="1" applyAlignment="1">
      <alignment horizontal="center"/>
    </xf>
    <xf numFmtId="166" fontId="3" fillId="0" borderId="34" xfId="4" applyNumberFormat="1" applyFont="1" applyFill="1" applyBorder="1" applyAlignment="1">
      <alignment horizontal="center"/>
    </xf>
    <xf numFmtId="3" fontId="3" fillId="0" borderId="7" xfId="3" applyNumberFormat="1" applyFont="1" applyFill="1" applyBorder="1" applyAlignment="1">
      <alignment horizontal="center"/>
    </xf>
    <xf numFmtId="3" fontId="3" fillId="0" borderId="1" xfId="3" applyNumberFormat="1" applyFont="1" applyFill="1" applyBorder="1" applyAlignment="1">
      <alignment horizontal="center"/>
    </xf>
    <xf numFmtId="3" fontId="3" fillId="0" borderId="55" xfId="0" applyNumberFormat="1" applyFont="1" applyFill="1" applyBorder="1" applyAlignment="1">
      <alignment horizontal="center"/>
    </xf>
    <xf numFmtId="9" fontId="3" fillId="0" borderId="1" xfId="5" applyFont="1" applyFill="1" applyBorder="1" applyAlignment="1">
      <alignment horizontal="center"/>
    </xf>
    <xf numFmtId="0" fontId="1" fillId="0" borderId="29" xfId="0" applyFont="1" applyFill="1" applyBorder="1"/>
    <xf numFmtId="9" fontId="0" fillId="0" borderId="16" xfId="4" applyNumberFormat="1" applyFont="1" applyFill="1" applyBorder="1" applyAlignment="1">
      <alignment horizontal="center"/>
    </xf>
    <xf numFmtId="166" fontId="0" fillId="0" borderId="57" xfId="4" applyNumberFormat="1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 horizontal="center"/>
    </xf>
    <xf numFmtId="9" fontId="1" fillId="0" borderId="16" xfId="5" applyFont="1" applyFill="1" applyBorder="1" applyAlignment="1">
      <alignment horizontal="center"/>
    </xf>
    <xf numFmtId="3" fontId="1" fillId="0" borderId="56" xfId="0" applyNumberFormat="1" applyFont="1" applyFill="1" applyBorder="1" applyAlignment="1">
      <alignment horizontal="center"/>
    </xf>
    <xf numFmtId="9" fontId="12" fillId="0" borderId="16" xfId="5" applyFill="1" applyBorder="1" applyAlignment="1">
      <alignment horizontal="center"/>
    </xf>
    <xf numFmtId="9" fontId="12" fillId="0" borderId="13" xfId="5" applyFill="1" applyBorder="1" applyAlignment="1">
      <alignment horizontal="center"/>
    </xf>
    <xf numFmtId="3" fontId="0" fillId="0" borderId="56" xfId="0" applyNumberFormat="1" applyFill="1" applyBorder="1" applyAlignment="1">
      <alignment horizontal="center"/>
    </xf>
    <xf numFmtId="0" fontId="1" fillId="0" borderId="25" xfId="0" applyFont="1" applyFill="1" applyBorder="1"/>
    <xf numFmtId="166" fontId="3" fillId="0" borderId="55" xfId="4" applyNumberFormat="1" applyFont="1" applyFill="1" applyBorder="1" applyAlignment="1">
      <alignment horizontal="center"/>
    </xf>
    <xf numFmtId="166" fontId="3" fillId="0" borderId="49" xfId="4" applyNumberFormat="1" applyFont="1" applyFill="1" applyBorder="1" applyAlignment="1">
      <alignment horizontal="center"/>
    </xf>
    <xf numFmtId="0" fontId="3" fillId="0" borderId="51" xfId="0" applyFont="1" applyFill="1" applyBorder="1"/>
    <xf numFmtId="9" fontId="3" fillId="0" borderId="47" xfId="4" applyNumberFormat="1" applyFont="1" applyFill="1" applyBorder="1" applyAlignment="1">
      <alignment horizontal="center"/>
    </xf>
    <xf numFmtId="166" fontId="3" fillId="0" borderId="75" xfId="4" applyNumberFormat="1" applyFont="1" applyFill="1" applyBorder="1" applyAlignment="1">
      <alignment horizontal="center"/>
    </xf>
    <xf numFmtId="3" fontId="3" fillId="0" borderId="51" xfId="3" applyNumberFormat="1" applyFont="1" applyFill="1" applyBorder="1" applyAlignment="1">
      <alignment horizontal="center"/>
    </xf>
    <xf numFmtId="3" fontId="3" fillId="0" borderId="43" xfId="3" applyNumberFormat="1" applyFont="1" applyFill="1" applyBorder="1" applyAlignment="1">
      <alignment horizontal="center"/>
    </xf>
    <xf numFmtId="3" fontId="3" fillId="0" borderId="45" xfId="0" applyNumberFormat="1" applyFont="1" applyFill="1" applyBorder="1" applyAlignment="1">
      <alignment horizontal="center"/>
    </xf>
    <xf numFmtId="9" fontId="3" fillId="0" borderId="43" xfId="5" applyFont="1" applyFill="1" applyBorder="1" applyAlignment="1">
      <alignment horizontal="center"/>
    </xf>
    <xf numFmtId="3" fontId="34" fillId="0" borderId="0" xfId="0" applyNumberFormat="1" applyFont="1" applyFill="1" applyBorder="1" applyAlignment="1">
      <alignment horizontal="center"/>
    </xf>
    <xf numFmtId="3" fontId="34" fillId="0" borderId="0" xfId="0" applyNumberFormat="1" applyFont="1" applyFill="1" applyAlignment="1">
      <alignment horizontal="center"/>
    </xf>
    <xf numFmtId="9" fontId="1" fillId="0" borderId="0" xfId="5" applyFont="1" applyFill="1"/>
    <xf numFmtId="0" fontId="35" fillId="0" borderId="0" xfId="0" applyFont="1" applyFill="1"/>
    <xf numFmtId="0" fontId="5" fillId="0" borderId="0" xfId="0" applyFont="1" applyFill="1"/>
    <xf numFmtId="0" fontId="7" fillId="0" borderId="1" xfId="0" applyFont="1" applyFill="1" applyBorder="1" applyAlignment="1">
      <alignment horizontal="centerContinuous" vertical="center"/>
    </xf>
    <xf numFmtId="0" fontId="9" fillId="0" borderId="38" xfId="0" applyFont="1" applyFill="1" applyBorder="1" applyAlignment="1">
      <alignment horizontal="center" vertical="center" wrapText="1"/>
    </xf>
    <xf numFmtId="9" fontId="0" fillId="0" borderId="10" xfId="4" applyNumberFormat="1" applyFont="1" applyFill="1" applyBorder="1" applyAlignment="1">
      <alignment horizontal="center"/>
    </xf>
    <xf numFmtId="3" fontId="9" fillId="0" borderId="17" xfId="0" applyNumberFormat="1" applyFont="1" applyFill="1" applyBorder="1" applyAlignment="1">
      <alignment horizontal="center"/>
    </xf>
    <xf numFmtId="9" fontId="9" fillId="0" borderId="18" xfId="5" applyFont="1" applyFill="1" applyBorder="1" applyAlignment="1">
      <alignment horizontal="center"/>
    </xf>
    <xf numFmtId="0" fontId="1" fillId="0" borderId="24" xfId="0" applyFont="1" applyFill="1" applyBorder="1"/>
    <xf numFmtId="9" fontId="0" fillId="0" borderId="0" xfId="4" applyNumberFormat="1" applyFont="1" applyFill="1" applyBorder="1" applyAlignment="1">
      <alignment horizontal="center"/>
    </xf>
    <xf numFmtId="9" fontId="0" fillId="0" borderId="11" xfId="4" applyNumberFormat="1" applyFont="1" applyFill="1" applyBorder="1" applyAlignment="1">
      <alignment horizontal="center"/>
    </xf>
    <xf numFmtId="3" fontId="9" fillId="0" borderId="3" xfId="0" applyNumberFormat="1" applyFont="1" applyFill="1" applyBorder="1" applyAlignment="1">
      <alignment horizontal="center"/>
    </xf>
    <xf numFmtId="9" fontId="9" fillId="0" borderId="19" xfId="5" applyFont="1" applyFill="1" applyBorder="1" applyAlignment="1">
      <alignment horizontal="center"/>
    </xf>
    <xf numFmtId="0" fontId="1" fillId="0" borderId="26" xfId="0" applyFont="1" applyFill="1" applyBorder="1"/>
    <xf numFmtId="9" fontId="3" fillId="0" borderId="12" xfId="4" applyNumberFormat="1" applyFont="1" applyFill="1" applyBorder="1" applyAlignment="1">
      <alignment horizontal="center"/>
    </xf>
    <xf numFmtId="3" fontId="11" fillId="0" borderId="38" xfId="0" applyNumberFormat="1" applyFont="1" applyFill="1" applyBorder="1" applyAlignment="1">
      <alignment horizontal="center"/>
    </xf>
    <xf numFmtId="9" fontId="11" fillId="0" borderId="39" xfId="5" applyFont="1" applyFill="1" applyBorder="1" applyAlignment="1">
      <alignment horizontal="center"/>
    </xf>
    <xf numFmtId="9" fontId="1" fillId="0" borderId="0" xfId="0" applyNumberFormat="1" applyFont="1" applyFill="1"/>
    <xf numFmtId="3" fontId="9" fillId="0" borderId="50" xfId="0" applyNumberFormat="1" applyFont="1" applyFill="1" applyBorder="1" applyAlignment="1">
      <alignment horizontal="center"/>
    </xf>
    <xf numFmtId="9" fontId="9" fillId="0" borderId="46" xfId="5" applyFont="1" applyFill="1" applyBorder="1" applyAlignment="1">
      <alignment horizontal="center"/>
    </xf>
    <xf numFmtId="9" fontId="3" fillId="0" borderId="1" xfId="4" applyNumberFormat="1" applyFont="1" applyFill="1" applyBorder="1" applyAlignment="1">
      <alignment horizontal="center"/>
    </xf>
    <xf numFmtId="3" fontId="11" fillId="0" borderId="14" xfId="0" applyNumberFormat="1" applyFont="1" applyFill="1" applyBorder="1" applyAlignment="1">
      <alignment horizontal="center"/>
    </xf>
    <xf numFmtId="9" fontId="11" fillId="0" borderId="2" xfId="5" applyFont="1" applyFill="1" applyBorder="1" applyAlignment="1">
      <alignment horizontal="center"/>
    </xf>
    <xf numFmtId="9" fontId="0" fillId="0" borderId="13" xfId="4" applyNumberFormat="1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horizontal="center"/>
    </xf>
    <xf numFmtId="9" fontId="9" fillId="0" borderId="16" xfId="5" applyFont="1" applyFill="1" applyBorder="1" applyAlignment="1">
      <alignment horizontal="center"/>
    </xf>
    <xf numFmtId="9" fontId="3" fillId="0" borderId="43" xfId="4" applyFont="1" applyFill="1" applyBorder="1" applyAlignment="1">
      <alignment horizontal="center"/>
    </xf>
    <xf numFmtId="166" fontId="3" fillId="0" borderId="44" xfId="4" applyNumberFormat="1" applyFont="1" applyFill="1" applyBorder="1" applyAlignment="1">
      <alignment horizontal="center"/>
    </xf>
    <xf numFmtId="3" fontId="11" fillId="0" borderId="51" xfId="0" applyNumberFormat="1" applyFont="1" applyFill="1" applyBorder="1" applyAlignment="1">
      <alignment horizontal="center"/>
    </xf>
    <xf numFmtId="9" fontId="11" fillId="0" borderId="47" xfId="5" applyFont="1" applyFill="1" applyBorder="1" applyAlignment="1">
      <alignment horizontal="center"/>
    </xf>
    <xf numFmtId="49" fontId="14" fillId="0" borderId="0" xfId="0" applyNumberFormat="1" applyFont="1" applyFill="1"/>
    <xf numFmtId="0" fontId="1" fillId="0" borderId="0" xfId="6" applyFill="1"/>
    <xf numFmtId="3" fontId="3" fillId="0" borderId="14" xfId="6" applyNumberFormat="1" applyFont="1" applyFill="1" applyBorder="1" applyAlignment="1">
      <alignment horizontal="centerContinuous" vertical="center"/>
    </xf>
    <xf numFmtId="0" fontId="5" fillId="0" borderId="1" xfId="6" applyFont="1" applyFill="1" applyBorder="1" applyAlignment="1">
      <alignment horizontal="centerContinuous" vertical="center"/>
    </xf>
    <xf numFmtId="0" fontId="5" fillId="0" borderId="2" xfId="6" applyFont="1" applyFill="1" applyBorder="1" applyAlignment="1">
      <alignment horizontal="centerContinuous" vertical="center"/>
    </xf>
    <xf numFmtId="0" fontId="1" fillId="0" borderId="39" xfId="6" applyFill="1" applyBorder="1" applyAlignment="1">
      <alignment horizontal="center" vertical="center" wrapText="1"/>
    </xf>
    <xf numFmtId="3" fontId="1" fillId="0" borderId="0" xfId="6" applyNumberFormat="1" applyFill="1"/>
    <xf numFmtId="0" fontId="1" fillId="0" borderId="24" xfId="6" applyFill="1" applyBorder="1"/>
    <xf numFmtId="3" fontId="1" fillId="0" borderId="40" xfId="6" applyNumberFormat="1" applyFill="1" applyBorder="1" applyAlignment="1">
      <alignment horizontal="center"/>
    </xf>
    <xf numFmtId="3" fontId="1" fillId="0" borderId="0" xfId="6" applyNumberFormat="1" applyFont="1" applyFill="1" applyAlignment="1">
      <alignment horizontal="center"/>
    </xf>
    <xf numFmtId="9" fontId="1" fillId="0" borderId="46" xfId="4" applyFill="1" applyBorder="1" applyAlignment="1">
      <alignment horizontal="center"/>
    </xf>
    <xf numFmtId="0" fontId="1" fillId="0" borderId="25" xfId="6" applyFill="1" applyBorder="1"/>
    <xf numFmtId="3" fontId="1" fillId="0" borderId="22" xfId="6" applyNumberFormat="1" applyFill="1" applyBorder="1" applyAlignment="1">
      <alignment horizontal="center"/>
    </xf>
    <xf numFmtId="9" fontId="1" fillId="0" borderId="18" xfId="4" applyFill="1" applyBorder="1" applyAlignment="1">
      <alignment horizontal="center"/>
    </xf>
    <xf numFmtId="0" fontId="1" fillId="0" borderId="26" xfId="6" applyFill="1" applyBorder="1"/>
    <xf numFmtId="3" fontId="1" fillId="0" borderId="23" xfId="6" applyNumberFormat="1" applyFill="1" applyBorder="1" applyAlignment="1">
      <alignment horizontal="center"/>
    </xf>
    <xf numFmtId="9" fontId="1" fillId="0" borderId="19" xfId="4" applyFill="1" applyBorder="1" applyAlignment="1">
      <alignment horizontal="center"/>
    </xf>
    <xf numFmtId="0" fontId="3" fillId="0" borderId="27" xfId="6" applyFont="1" applyFill="1" applyBorder="1"/>
    <xf numFmtId="3" fontId="3" fillId="0" borderId="41" xfId="6" applyNumberFormat="1" applyFont="1" applyFill="1" applyBorder="1" applyAlignment="1">
      <alignment horizontal="center"/>
    </xf>
    <xf numFmtId="3" fontId="3" fillId="0" borderId="12" xfId="6" applyNumberFormat="1" applyFont="1" applyFill="1" applyBorder="1" applyAlignment="1">
      <alignment horizontal="center"/>
    </xf>
    <xf numFmtId="0" fontId="3" fillId="0" borderId="28" xfId="6" applyFont="1" applyFill="1" applyBorder="1"/>
    <xf numFmtId="3" fontId="3" fillId="0" borderId="20" xfId="6" applyNumberFormat="1" applyFont="1" applyFill="1" applyBorder="1" applyAlignment="1">
      <alignment horizontal="center"/>
    </xf>
    <xf numFmtId="3" fontId="3" fillId="0" borderId="1" xfId="6" applyNumberFormat="1" applyFont="1" applyFill="1" applyBorder="1" applyAlignment="1">
      <alignment horizontal="center"/>
    </xf>
    <xf numFmtId="0" fontId="1" fillId="0" borderId="29" xfId="6" applyFill="1" applyBorder="1"/>
    <xf numFmtId="3" fontId="1" fillId="0" borderId="0" xfId="6" applyNumberFormat="1" applyFont="1" applyFill="1" applyBorder="1" applyAlignment="1">
      <alignment horizontal="center"/>
    </xf>
    <xf numFmtId="3" fontId="3" fillId="0" borderId="0" xfId="6" applyNumberFormat="1" applyFont="1" applyFill="1" applyBorder="1" applyAlignment="1">
      <alignment horizontal="center"/>
    </xf>
    <xf numFmtId="9" fontId="3" fillId="0" borderId="18" xfId="4" applyFont="1" applyFill="1" applyBorder="1" applyAlignment="1">
      <alignment horizontal="center"/>
    </xf>
    <xf numFmtId="0" fontId="3" fillId="0" borderId="45" xfId="6" applyFont="1" applyFill="1" applyBorder="1"/>
    <xf numFmtId="3" fontId="3" fillId="0" borderId="42" xfId="6" applyNumberFormat="1" applyFont="1" applyFill="1" applyBorder="1" applyAlignment="1">
      <alignment horizontal="center"/>
    </xf>
    <xf numFmtId="3" fontId="3" fillId="0" borderId="43" xfId="6" applyNumberFormat="1" applyFont="1" applyFill="1" applyBorder="1" applyAlignment="1">
      <alignment horizontal="center"/>
    </xf>
    <xf numFmtId="49" fontId="6" fillId="0" borderId="0" xfId="6" applyNumberFormat="1" applyFont="1" applyFill="1"/>
    <xf numFmtId="3" fontId="1" fillId="0" borderId="0" xfId="6" applyNumberFormat="1" applyFill="1" applyAlignment="1">
      <alignment horizontal="center"/>
    </xf>
    <xf numFmtId="0" fontId="4" fillId="0" borderId="35" xfId="0" applyFont="1" applyFill="1" applyBorder="1" applyAlignment="1">
      <alignment horizontal="centerContinuous" vertical="center"/>
    </xf>
    <xf numFmtId="0" fontId="4" fillId="0" borderId="36" xfId="0" applyFont="1" applyFill="1" applyBorder="1" applyAlignment="1">
      <alignment horizontal="centerContinuous" vertical="center"/>
    </xf>
    <xf numFmtId="9" fontId="4" fillId="0" borderId="37" xfId="4" applyFont="1" applyFill="1" applyBorder="1" applyAlignment="1">
      <alignment horizontal="centerContinuous" vertical="center"/>
    </xf>
    <xf numFmtId="0" fontId="4" fillId="0" borderId="37" xfId="0" applyFont="1" applyFill="1" applyBorder="1" applyAlignment="1">
      <alignment horizontal="centerContinuous" vertical="center"/>
    </xf>
    <xf numFmtId="0" fontId="0" fillId="0" borderId="27" xfId="0" applyFill="1" applyBorder="1" applyAlignment="1">
      <alignment horizontal="center" vertical="center" wrapText="1"/>
    </xf>
    <xf numFmtId="9" fontId="0" fillId="0" borderId="33" xfId="4" applyFont="1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3" fontId="12" fillId="0" borderId="38" xfId="0" applyNumberFormat="1" applyFont="1" applyFill="1" applyBorder="1" applyAlignment="1">
      <alignment horizontal="center" vertical="center" wrapText="1"/>
    </xf>
    <xf numFmtId="0" fontId="12" fillId="0" borderId="24" xfId="0" applyFont="1" applyFill="1" applyBorder="1"/>
    <xf numFmtId="9" fontId="0" fillId="0" borderId="30" xfId="4" applyFont="1" applyFill="1" applyBorder="1" applyAlignment="1">
      <alignment horizontal="center"/>
    </xf>
    <xf numFmtId="3" fontId="1" fillId="0" borderId="0" xfId="0" quotePrefix="1" applyNumberFormat="1" applyFont="1" applyFill="1" applyAlignment="1">
      <alignment horizontal="center"/>
    </xf>
    <xf numFmtId="1" fontId="0" fillId="0" borderId="0" xfId="4" applyNumberFormat="1" applyFont="1" applyFill="1" applyBorder="1" applyAlignment="1">
      <alignment horizontal="center"/>
    </xf>
    <xf numFmtId="9" fontId="0" fillId="0" borderId="31" xfId="4" applyFont="1" applyFill="1" applyBorder="1" applyAlignment="1">
      <alignment horizontal="center"/>
    </xf>
    <xf numFmtId="9" fontId="0" fillId="0" borderId="32" xfId="4" applyFont="1" applyFill="1" applyBorder="1" applyAlignment="1">
      <alignment horizontal="center"/>
    </xf>
    <xf numFmtId="9" fontId="3" fillId="0" borderId="33" xfId="4" applyFont="1" applyFill="1" applyBorder="1" applyAlignment="1">
      <alignment horizontal="center"/>
    </xf>
    <xf numFmtId="9" fontId="3" fillId="0" borderId="34" xfId="4" applyFont="1" applyFill="1" applyBorder="1" applyAlignment="1">
      <alignment horizontal="center"/>
    </xf>
    <xf numFmtId="3" fontId="3" fillId="0" borderId="42" xfId="0" applyNumberFormat="1" applyFont="1" applyFill="1" applyBorder="1" applyAlignment="1">
      <alignment horizontal="center"/>
    </xf>
    <xf numFmtId="165" fontId="3" fillId="0" borderId="44" xfId="4" applyNumberFormat="1" applyFont="1" applyFill="1" applyBorder="1" applyAlignment="1">
      <alignment horizontal="center"/>
    </xf>
    <xf numFmtId="165" fontId="0" fillId="0" borderId="0" xfId="0" applyNumberFormat="1" applyFill="1" applyBorder="1"/>
  </cellXfs>
  <cellStyles count="7">
    <cellStyle name="Euro" xfId="1"/>
    <cellStyle name="Lien hypertexte 2" xfId="2"/>
    <cellStyle name="Normal" xfId="0" builtinId="0"/>
    <cellStyle name="Normal 2" xfId="3"/>
    <cellStyle name="Normal 3" xfId="6"/>
    <cellStyle name="Pourcentage" xfId="4" builtinId="5"/>
    <cellStyle name="Pourcentage 2" xfId="5"/>
  </cellStyles>
  <dxfs count="11">
    <dxf>
      <numFmt numFmtId="14" formatCode="0.00%"/>
    </dxf>
    <dxf>
      <numFmt numFmtId="14" formatCode="0.00%"/>
    </dxf>
    <dxf>
      <alignment horizontal="center" readingOrder="0"/>
    </dxf>
    <dxf>
      <alignment horizontal="center" readingOrder="0"/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alignment wrapText="1" readingOrder="0"/>
    </dxf>
    <dxf>
      <alignment wrapText="1" readingOrder="0"/>
    </dxf>
    <dxf>
      <font>
        <b/>
      </font>
    </dxf>
    <dxf>
      <font>
        <b/>
      </font>
    </dxf>
  </dxfs>
  <tableStyles count="0" defaultTableStyle="TableStyleMedium2" defaultPivotStyle="PivotStyleLight16"/>
  <colors>
    <mruColors>
      <color rgb="FF3688BA"/>
      <color rgb="FF66CCFF"/>
      <color rgb="FF7AB4D8"/>
      <color rgb="FFDE5053"/>
      <color rgb="FFFF99FF"/>
      <color rgb="FFCCFFCC"/>
      <color rgb="FFFFFF99"/>
      <color rgb="FFFFFFCC"/>
      <color rgb="FFFEB95E"/>
      <color rgb="FF8DCA6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74186550976139"/>
          <c:y val="7.7015643802647415E-2"/>
          <c:w val="0.7260743220546455"/>
          <c:h val="0.8264661682632631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'selon statut d''occ (2)'!$P$49</c:f>
              <c:strCache>
                <c:ptCount val="1"/>
                <c:pt idx="0">
                  <c:v>1 personne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'selon statut d''occ (2)'!$O$50:$O$52</c:f>
              <c:strCache>
                <c:ptCount val="3"/>
                <c:pt idx="0">
                  <c:v>Propriétaires occupants</c:v>
                </c:pt>
                <c:pt idx="1">
                  <c:v>Locataires non HLM</c:v>
                </c:pt>
                <c:pt idx="2">
                  <c:v>Locataires HLM</c:v>
                </c:pt>
              </c:strCache>
            </c:strRef>
          </c:cat>
          <c:val>
            <c:numRef>
              <c:f>'selon statut d''occ (2)'!$P$50:$P$52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1"/>
          <c:tx>
            <c:strRef>
              <c:f>'selon statut d''occ (2)'!$R$49</c:f>
              <c:strCache>
                <c:ptCount val="1"/>
                <c:pt idx="0">
                  <c:v>2 personnes</c:v>
                </c:pt>
              </c:strCache>
            </c:strRef>
          </c:tx>
          <c:spPr>
            <a:solidFill>
              <a:srgbClr val="F01E9B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'selon statut d''occ (2)'!$O$50:$O$52</c:f>
              <c:strCache>
                <c:ptCount val="3"/>
                <c:pt idx="0">
                  <c:v>Propriétaires occupants</c:v>
                </c:pt>
                <c:pt idx="1">
                  <c:v>Locataires non HLM</c:v>
                </c:pt>
                <c:pt idx="2">
                  <c:v>Locataires HLM</c:v>
                </c:pt>
              </c:strCache>
            </c:strRef>
          </c:cat>
          <c:val>
            <c:numRef>
              <c:f>'selon statut d''occ (2)'!$R$50:$R$52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8"/>
          <c:order val="2"/>
          <c:tx>
            <c:strRef>
              <c:f>'selon statut d''occ (2)'!$T$49</c:f>
              <c:strCache>
                <c:ptCount val="1"/>
                <c:pt idx="0">
                  <c:v>3 personnes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'selon statut d''occ (2)'!$O$50:$O$52</c:f>
              <c:strCache>
                <c:ptCount val="3"/>
                <c:pt idx="0">
                  <c:v>Propriétaires occupants</c:v>
                </c:pt>
                <c:pt idx="1">
                  <c:v>Locataires non HLM</c:v>
                </c:pt>
                <c:pt idx="2">
                  <c:v>Locataires HLM</c:v>
                </c:pt>
              </c:strCache>
            </c:strRef>
          </c:cat>
          <c:val>
            <c:numRef>
              <c:f>'selon statut d''occ (2)'!$T$50:$T$52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3"/>
          <c:tx>
            <c:strRef>
              <c:f>'selon statut d''occ (2)'!$V$49</c:f>
              <c:strCache>
                <c:ptCount val="1"/>
                <c:pt idx="0">
                  <c:v>4 personnes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'selon statut d''occ (2)'!$O$50:$O$52</c:f>
              <c:strCache>
                <c:ptCount val="3"/>
                <c:pt idx="0">
                  <c:v>Propriétaires occupants</c:v>
                </c:pt>
                <c:pt idx="1">
                  <c:v>Locataires non HLM</c:v>
                </c:pt>
                <c:pt idx="2">
                  <c:v>Locataires HLM</c:v>
                </c:pt>
              </c:strCache>
            </c:strRef>
          </c:cat>
          <c:val>
            <c:numRef>
              <c:f>'selon statut d''occ (2)'!$V$50:$V$52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5"/>
          <c:order val="4"/>
          <c:tx>
            <c:strRef>
              <c:f>'selon statut d''occ (2)'!$X$49</c:f>
              <c:strCache>
                <c:ptCount val="1"/>
                <c:pt idx="0">
                  <c:v>5 personnes</c:v>
                </c:pt>
              </c:strCache>
            </c:strRef>
          </c:tx>
          <c:spPr>
            <a:solidFill>
              <a:srgbClr val="647DAE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'selon statut d''occ (2)'!$O$50:$O$52</c:f>
              <c:strCache>
                <c:ptCount val="3"/>
                <c:pt idx="0">
                  <c:v>Propriétaires occupants</c:v>
                </c:pt>
                <c:pt idx="1">
                  <c:v>Locataires non HLM</c:v>
                </c:pt>
                <c:pt idx="2">
                  <c:v>Locataires HLM</c:v>
                </c:pt>
              </c:strCache>
            </c:strRef>
          </c:cat>
          <c:val>
            <c:numRef>
              <c:f>'selon statut d''occ (2)'!$X$50:$X$52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9"/>
          <c:order val="5"/>
          <c:tx>
            <c:strRef>
              <c:f>'selon statut d''occ (2)'!$Z$49</c:f>
              <c:strCache>
                <c:ptCount val="1"/>
                <c:pt idx="0">
                  <c:v>6 personnes et +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'selon statut d''occ (2)'!$O$50:$O$52</c:f>
              <c:strCache>
                <c:ptCount val="3"/>
                <c:pt idx="0">
                  <c:v>Propriétaires occupants</c:v>
                </c:pt>
                <c:pt idx="1">
                  <c:v>Locataires non HLM</c:v>
                </c:pt>
                <c:pt idx="2">
                  <c:v>Locataires HLM</c:v>
                </c:pt>
              </c:strCache>
            </c:strRef>
          </c:cat>
          <c:val>
            <c:numRef>
              <c:f>'selon statut d''occ (2)'!$Z$50:$Z$52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7738112"/>
        <c:axId val="157739648"/>
      </c:barChart>
      <c:catAx>
        <c:axId val="1577381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57739648"/>
        <c:crosses val="autoZero"/>
        <c:auto val="1"/>
        <c:lblAlgn val="ctr"/>
        <c:lblOffset val="100"/>
        <c:noMultiLvlLbl val="0"/>
      </c:catAx>
      <c:valAx>
        <c:axId val="157739648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5773811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Les ménages dont la personne de référence a 65 ans ou plus selon le statut d'occupation en 2008</a:t>
            </a:r>
          </a:p>
        </c:rich>
      </c:tx>
      <c:layout>
        <c:manualLayout>
          <c:xMode val="edge"/>
          <c:yMode val="edge"/>
          <c:x val="0.11653130757029355"/>
          <c:y val="2.94117647058823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75076715834492E-3"/>
          <c:y val="9.8039403414911571E-3"/>
          <c:w val="0.97561104708016688"/>
          <c:h val="0.711766068792257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'65 ans et +'!$C$3</c:f>
              <c:strCache>
                <c:ptCount val="1"/>
                <c:pt idx="0">
                  <c:v>Propriétaire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'65 ans et +'!$B$4:$B$46</c:f>
              <c:strCache>
                <c:ptCount val="43"/>
                <c:pt idx="0">
                  <c:v>Fort-de-France</c:v>
                </c:pt>
                <c:pt idx="1">
                  <c:v>Le Lamentin</c:v>
                </c:pt>
                <c:pt idx="2">
                  <c:v>Saint-Joseph</c:v>
                </c:pt>
                <c:pt idx="3">
                  <c:v>Schoelcher</c:v>
                </c:pt>
                <c:pt idx="4">
                  <c:v>CACEM</c:v>
                </c:pt>
                <c:pt idx="5">
                  <c:v>Gros-Morne</c:v>
                </c:pt>
                <c:pt idx="6">
                  <c:v>Le Robert</c:v>
                </c:pt>
                <c:pt idx="7">
                  <c:v>Sainte-Marie</c:v>
                </c:pt>
                <c:pt idx="8">
                  <c:v>La Trinité</c:v>
                </c:pt>
                <c:pt idx="9">
                  <c:v>Centre-Atlantique</c:v>
                </c:pt>
                <c:pt idx="10">
                  <c:v>L'Ajoupa-Bouillon</c:v>
                </c:pt>
                <c:pt idx="11">
                  <c:v>Basse-Pointe</c:v>
                </c:pt>
                <c:pt idx="12">
                  <c:v>Grand'Riviere</c:v>
                </c:pt>
                <c:pt idx="13">
                  <c:v>Le Lorrain</c:v>
                </c:pt>
                <c:pt idx="14">
                  <c:v>Macouba</c:v>
                </c:pt>
                <c:pt idx="15">
                  <c:v>Le Marigot</c:v>
                </c:pt>
                <c:pt idx="16">
                  <c:v>Nord-Atlantique</c:v>
                </c:pt>
                <c:pt idx="17">
                  <c:v>Bellefontaine</c:v>
                </c:pt>
                <c:pt idx="18">
                  <c:v>Le Carbet</c:v>
                </c:pt>
                <c:pt idx="19">
                  <c:v>Case-Pilote</c:v>
                </c:pt>
                <c:pt idx="20">
                  <c:v>Fonds-Saint-Denis</c:v>
                </c:pt>
                <c:pt idx="21">
                  <c:v>Le Morne-Rouge</c:v>
                </c:pt>
                <c:pt idx="22">
                  <c:v>Le Morne-Vert</c:v>
                </c:pt>
                <c:pt idx="23">
                  <c:v>Le Precheur</c:v>
                </c:pt>
                <c:pt idx="24">
                  <c:v>Saint-Pierre</c:v>
                </c:pt>
                <c:pt idx="25">
                  <c:v>Nord-Caraïbe</c:v>
                </c:pt>
                <c:pt idx="26">
                  <c:v>CCNM</c:v>
                </c:pt>
                <c:pt idx="27">
                  <c:v>Le Francois</c:v>
                </c:pt>
                <c:pt idx="28">
                  <c:v>Le Marin</c:v>
                </c:pt>
                <c:pt idx="29">
                  <c:v>Riviere-Pilote</c:v>
                </c:pt>
                <c:pt idx="30">
                  <c:v>Sainte-Anne</c:v>
                </c:pt>
                <c:pt idx="31">
                  <c:v>Le Vauclin</c:v>
                </c:pt>
                <c:pt idx="32">
                  <c:v>Sud-Atlantique</c:v>
                </c:pt>
                <c:pt idx="33">
                  <c:v>Les Anses-d'Arlet</c:v>
                </c:pt>
                <c:pt idx="34">
                  <c:v>Le Diamant</c:v>
                </c:pt>
                <c:pt idx="35">
                  <c:v>Ducos</c:v>
                </c:pt>
                <c:pt idx="36">
                  <c:v>Riviere-Salee</c:v>
                </c:pt>
                <c:pt idx="37">
                  <c:v>Sainte-Luce</c:v>
                </c:pt>
                <c:pt idx="38">
                  <c:v>Saint-Esprit</c:v>
                </c:pt>
                <c:pt idx="39">
                  <c:v>Les Trois-Ilets</c:v>
                </c:pt>
                <c:pt idx="40">
                  <c:v>Sud-Caraïbe</c:v>
                </c:pt>
                <c:pt idx="41">
                  <c:v>CAESM</c:v>
                </c:pt>
                <c:pt idx="42">
                  <c:v>Martinique</c:v>
                </c:pt>
              </c:strCache>
            </c:strRef>
          </c:cat>
          <c:val>
            <c:numRef>
              <c:f>'65 ans et +'!$D$4:$D$46</c:f>
              <c:numCache>
                <c:formatCode>0%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1"/>
          <c:order val="1"/>
          <c:tx>
            <c:strRef>
              <c:f>'65 ans et +'!$E$3</c:f>
              <c:strCache>
                <c:ptCount val="1"/>
                <c:pt idx="0">
                  <c:v>Locataire d'un logt vide non HLM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'65 ans et +'!$B$4:$B$46</c:f>
              <c:strCache>
                <c:ptCount val="43"/>
                <c:pt idx="0">
                  <c:v>Fort-de-France</c:v>
                </c:pt>
                <c:pt idx="1">
                  <c:v>Le Lamentin</c:v>
                </c:pt>
                <c:pt idx="2">
                  <c:v>Saint-Joseph</c:v>
                </c:pt>
                <c:pt idx="3">
                  <c:v>Schoelcher</c:v>
                </c:pt>
                <c:pt idx="4">
                  <c:v>CACEM</c:v>
                </c:pt>
                <c:pt idx="5">
                  <c:v>Gros-Morne</c:v>
                </c:pt>
                <c:pt idx="6">
                  <c:v>Le Robert</c:v>
                </c:pt>
                <c:pt idx="7">
                  <c:v>Sainte-Marie</c:v>
                </c:pt>
                <c:pt idx="8">
                  <c:v>La Trinité</c:v>
                </c:pt>
                <c:pt idx="9">
                  <c:v>Centre-Atlantique</c:v>
                </c:pt>
                <c:pt idx="10">
                  <c:v>L'Ajoupa-Bouillon</c:v>
                </c:pt>
                <c:pt idx="11">
                  <c:v>Basse-Pointe</c:v>
                </c:pt>
                <c:pt idx="12">
                  <c:v>Grand'Riviere</c:v>
                </c:pt>
                <c:pt idx="13">
                  <c:v>Le Lorrain</c:v>
                </c:pt>
                <c:pt idx="14">
                  <c:v>Macouba</c:v>
                </c:pt>
                <c:pt idx="15">
                  <c:v>Le Marigot</c:v>
                </c:pt>
                <c:pt idx="16">
                  <c:v>Nord-Atlantique</c:v>
                </c:pt>
                <c:pt idx="17">
                  <c:v>Bellefontaine</c:v>
                </c:pt>
                <c:pt idx="18">
                  <c:v>Le Carbet</c:v>
                </c:pt>
                <c:pt idx="19">
                  <c:v>Case-Pilote</c:v>
                </c:pt>
                <c:pt idx="20">
                  <c:v>Fonds-Saint-Denis</c:v>
                </c:pt>
                <c:pt idx="21">
                  <c:v>Le Morne-Rouge</c:v>
                </c:pt>
                <c:pt idx="22">
                  <c:v>Le Morne-Vert</c:v>
                </c:pt>
                <c:pt idx="23">
                  <c:v>Le Precheur</c:v>
                </c:pt>
                <c:pt idx="24">
                  <c:v>Saint-Pierre</c:v>
                </c:pt>
                <c:pt idx="25">
                  <c:v>Nord-Caraïbe</c:v>
                </c:pt>
                <c:pt idx="26">
                  <c:v>CCNM</c:v>
                </c:pt>
                <c:pt idx="27">
                  <c:v>Le Francois</c:v>
                </c:pt>
                <c:pt idx="28">
                  <c:v>Le Marin</c:v>
                </c:pt>
                <c:pt idx="29">
                  <c:v>Riviere-Pilote</c:v>
                </c:pt>
                <c:pt idx="30">
                  <c:v>Sainte-Anne</c:v>
                </c:pt>
                <c:pt idx="31">
                  <c:v>Le Vauclin</c:v>
                </c:pt>
                <c:pt idx="32">
                  <c:v>Sud-Atlantique</c:v>
                </c:pt>
                <c:pt idx="33">
                  <c:v>Les Anses-d'Arlet</c:v>
                </c:pt>
                <c:pt idx="34">
                  <c:v>Le Diamant</c:v>
                </c:pt>
                <c:pt idx="35">
                  <c:v>Ducos</c:v>
                </c:pt>
                <c:pt idx="36">
                  <c:v>Riviere-Salee</c:v>
                </c:pt>
                <c:pt idx="37">
                  <c:v>Sainte-Luce</c:v>
                </c:pt>
                <c:pt idx="38">
                  <c:v>Saint-Esprit</c:v>
                </c:pt>
                <c:pt idx="39">
                  <c:v>Les Trois-Ilets</c:v>
                </c:pt>
                <c:pt idx="40">
                  <c:v>Sud-Caraïbe</c:v>
                </c:pt>
                <c:pt idx="41">
                  <c:v>CAESM</c:v>
                </c:pt>
                <c:pt idx="42">
                  <c:v>Martinique</c:v>
                </c:pt>
              </c:strCache>
            </c:strRef>
          </c:cat>
          <c:val>
            <c:numRef>
              <c:f>'65 ans et +'!$F$4:$F$46</c:f>
              <c:numCache>
                <c:formatCode>0%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2"/>
          <c:order val="2"/>
          <c:tx>
            <c:strRef>
              <c:f>'65 ans et +'!$G$3</c:f>
              <c:strCache>
                <c:ptCount val="1"/>
                <c:pt idx="0">
                  <c:v>Locataire d'un logement vide HLM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'65 ans et +'!$B$4:$B$46</c:f>
              <c:strCache>
                <c:ptCount val="43"/>
                <c:pt idx="0">
                  <c:v>Fort-de-France</c:v>
                </c:pt>
                <c:pt idx="1">
                  <c:v>Le Lamentin</c:v>
                </c:pt>
                <c:pt idx="2">
                  <c:v>Saint-Joseph</c:v>
                </c:pt>
                <c:pt idx="3">
                  <c:v>Schoelcher</c:v>
                </c:pt>
                <c:pt idx="4">
                  <c:v>CACEM</c:v>
                </c:pt>
                <c:pt idx="5">
                  <c:v>Gros-Morne</c:v>
                </c:pt>
                <c:pt idx="6">
                  <c:v>Le Robert</c:v>
                </c:pt>
                <c:pt idx="7">
                  <c:v>Sainte-Marie</c:v>
                </c:pt>
                <c:pt idx="8">
                  <c:v>La Trinité</c:v>
                </c:pt>
                <c:pt idx="9">
                  <c:v>Centre-Atlantique</c:v>
                </c:pt>
                <c:pt idx="10">
                  <c:v>L'Ajoupa-Bouillon</c:v>
                </c:pt>
                <c:pt idx="11">
                  <c:v>Basse-Pointe</c:v>
                </c:pt>
                <c:pt idx="12">
                  <c:v>Grand'Riviere</c:v>
                </c:pt>
                <c:pt idx="13">
                  <c:v>Le Lorrain</c:v>
                </c:pt>
                <c:pt idx="14">
                  <c:v>Macouba</c:v>
                </c:pt>
                <c:pt idx="15">
                  <c:v>Le Marigot</c:v>
                </c:pt>
                <c:pt idx="16">
                  <c:v>Nord-Atlantique</c:v>
                </c:pt>
                <c:pt idx="17">
                  <c:v>Bellefontaine</c:v>
                </c:pt>
                <c:pt idx="18">
                  <c:v>Le Carbet</c:v>
                </c:pt>
                <c:pt idx="19">
                  <c:v>Case-Pilote</c:v>
                </c:pt>
                <c:pt idx="20">
                  <c:v>Fonds-Saint-Denis</c:v>
                </c:pt>
                <c:pt idx="21">
                  <c:v>Le Morne-Rouge</c:v>
                </c:pt>
                <c:pt idx="22">
                  <c:v>Le Morne-Vert</c:v>
                </c:pt>
                <c:pt idx="23">
                  <c:v>Le Precheur</c:v>
                </c:pt>
                <c:pt idx="24">
                  <c:v>Saint-Pierre</c:v>
                </c:pt>
                <c:pt idx="25">
                  <c:v>Nord-Caraïbe</c:v>
                </c:pt>
                <c:pt idx="26">
                  <c:v>CCNM</c:v>
                </c:pt>
                <c:pt idx="27">
                  <c:v>Le Francois</c:v>
                </c:pt>
                <c:pt idx="28">
                  <c:v>Le Marin</c:v>
                </c:pt>
                <c:pt idx="29">
                  <c:v>Riviere-Pilote</c:v>
                </c:pt>
                <c:pt idx="30">
                  <c:v>Sainte-Anne</c:v>
                </c:pt>
                <c:pt idx="31">
                  <c:v>Le Vauclin</c:v>
                </c:pt>
                <c:pt idx="32">
                  <c:v>Sud-Atlantique</c:v>
                </c:pt>
                <c:pt idx="33">
                  <c:v>Les Anses-d'Arlet</c:v>
                </c:pt>
                <c:pt idx="34">
                  <c:v>Le Diamant</c:v>
                </c:pt>
                <c:pt idx="35">
                  <c:v>Ducos</c:v>
                </c:pt>
                <c:pt idx="36">
                  <c:v>Riviere-Salee</c:v>
                </c:pt>
                <c:pt idx="37">
                  <c:v>Sainte-Luce</c:v>
                </c:pt>
                <c:pt idx="38">
                  <c:v>Saint-Esprit</c:v>
                </c:pt>
                <c:pt idx="39">
                  <c:v>Les Trois-Ilets</c:v>
                </c:pt>
                <c:pt idx="40">
                  <c:v>Sud-Caraïbe</c:v>
                </c:pt>
                <c:pt idx="41">
                  <c:v>CAESM</c:v>
                </c:pt>
                <c:pt idx="42">
                  <c:v>Martinique</c:v>
                </c:pt>
              </c:strCache>
            </c:strRef>
          </c:cat>
          <c:val>
            <c:numRef>
              <c:f>'65 ans et +'!$H$4:$H$46</c:f>
              <c:numCache>
                <c:formatCode>0%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7804416"/>
        <c:axId val="157805952"/>
      </c:barChart>
      <c:catAx>
        <c:axId val="157804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57805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780595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1578044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3.7940379403794036E-2"/>
          <c:y val="0.91764891153311723"/>
          <c:w val="0.54742618554794475"/>
          <c:h val="0.9921589213113066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Les ménages dont la personne de référence a 65 ans ou plus selon le statut d'occupation en 2008</a:t>
            </a:r>
          </a:p>
        </c:rich>
      </c:tx>
      <c:layout>
        <c:manualLayout>
          <c:xMode val="edge"/>
          <c:yMode val="edge"/>
          <c:x val="0.10829493087557604"/>
          <c:y val="3.56083086053412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3410138248847926"/>
          <c:y val="0.32640996848625348"/>
          <c:w val="0.44930875576036866"/>
          <c:h val="0.5786358532256311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2D050"/>
              </a:solidFill>
              <a:ln w="12700">
                <a:noFill/>
                <a:prstDash val="solid"/>
              </a:ln>
            </c:spPr>
          </c:dPt>
          <c:dPt>
            <c:idx val="1"/>
            <c:bubble3D val="0"/>
            <c:spPr>
              <a:solidFill>
                <a:srgbClr val="FF3399"/>
              </a:solidFill>
              <a:ln w="12700">
                <a:noFill/>
                <a:prstDash val="solid"/>
              </a:ln>
            </c:spPr>
          </c:dPt>
          <c:dPt>
            <c:idx val="2"/>
            <c:bubble3D val="0"/>
            <c:spPr>
              <a:solidFill>
                <a:srgbClr val="FFC000"/>
              </a:solidFill>
              <a:ln w="12700">
                <a:noFill/>
                <a:prstDash val="solid"/>
              </a:ln>
            </c:spPr>
          </c:dPt>
          <c:dPt>
            <c:idx val="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2700">
                <a:noFill/>
                <a:prstDash val="solid"/>
              </a:ln>
            </c:spPr>
          </c:dPt>
          <c:dPt>
            <c:idx val="4"/>
            <c:bubble3D val="0"/>
            <c:spPr>
              <a:solidFill>
                <a:schemeClr val="accent5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Lbls>
            <c:dLbl>
              <c:idx val="0"/>
              <c:layout>
                <c:manualLayout>
                  <c:x val="7.5155968407174908E-2"/>
                  <c:y val="-9.013325856523127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3.4063887175393395E-2"/>
                  <c:y val="0.1337613807176180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0.11836230148650774"/>
                  <c:y val="5.126350304134831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2.6873737556998935E-2"/>
                  <c:y val="-4.421263884801950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0.1326666424761421"/>
                  <c:y val="-1.214794738194817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('65 ans et +'!$C$3,'65 ans et +'!$E$3,'65 ans et +'!$G$3,'65 ans et +'!$I$3,'65 ans et +'!$K$3)</c:f>
              <c:strCache>
                <c:ptCount val="5"/>
                <c:pt idx="0">
                  <c:v>Propriétaire</c:v>
                </c:pt>
                <c:pt idx="1">
                  <c:v>Locataire d'un logt vide non HLM</c:v>
                </c:pt>
                <c:pt idx="2">
                  <c:v>Locataire d'un logement vide HLM</c:v>
                </c:pt>
                <c:pt idx="3">
                  <c:v>Locataire d'un logt loué meublé</c:v>
                </c:pt>
                <c:pt idx="4">
                  <c:v>Logé gratuitement</c:v>
                </c:pt>
              </c:strCache>
            </c:strRef>
          </c:cat>
          <c:val>
            <c:numRef>
              <c:f>('65 ans et +'!$D$46,'65 ans et +'!$F$46,'65 ans et +'!$H$46,'65 ans et +'!$J$46,'65 ans et +'!$L$46)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Ménages dont la personne de référence a moins de 25 ans selon le statut d'occupation en 2008</a:t>
            </a:r>
          </a:p>
        </c:rich>
      </c:tx>
      <c:layout>
        <c:manualLayout>
          <c:xMode val="edge"/>
          <c:yMode val="edge"/>
          <c:x val="0.10829504435515354"/>
          <c:y val="3.56083040640328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138591085725268"/>
          <c:y val="0.26961548173825212"/>
          <c:w val="0.44930875576036866"/>
          <c:h val="0.5786358532256311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2D050"/>
              </a:solidFill>
              <a:ln w="12700">
                <a:noFill/>
                <a:prstDash val="solid"/>
              </a:ln>
            </c:spPr>
          </c:dPt>
          <c:dPt>
            <c:idx val="1"/>
            <c:bubble3D val="0"/>
            <c:spPr>
              <a:solidFill>
                <a:srgbClr val="FF3399"/>
              </a:solidFill>
              <a:ln w="12700">
                <a:noFill/>
                <a:prstDash val="solid"/>
              </a:ln>
            </c:spPr>
          </c:dPt>
          <c:dPt>
            <c:idx val="2"/>
            <c:bubble3D val="0"/>
            <c:spPr>
              <a:solidFill>
                <a:srgbClr val="FFC000"/>
              </a:solidFill>
              <a:ln w="12700">
                <a:noFill/>
                <a:prstDash val="solid"/>
              </a:ln>
            </c:spPr>
          </c:dPt>
          <c:dPt>
            <c:idx val="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2700">
                <a:noFill/>
                <a:prstDash val="solid"/>
              </a:ln>
            </c:spPr>
          </c:dPt>
          <c:dPt>
            <c:idx val="4"/>
            <c:bubble3D val="0"/>
            <c:spPr>
              <a:solidFill>
                <a:schemeClr val="accent5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Lbls>
            <c:dLbl>
              <c:idx val="0"/>
              <c:layout>
                <c:manualLayout>
                  <c:x val="4.1593782470555028E-2"/>
                  <c:y val="1.871031427194046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3.3060535625266521E-2"/>
                  <c:y val="-4.995446997696716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1.8886346300533943E-2"/>
                  <c:y val="4.348874758002181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2.6873737556998935E-2"/>
                  <c:y val="-4.421263884801950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0.1326666424761421"/>
                  <c:y val="-1.214794738194817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('moins de 25 ans'!$C$3,'moins de 25 ans'!$E$3,'moins de 25 ans'!$G$3,'moins de 25 ans'!$I$3,'moins de 25 ans'!$K$3)</c:f>
              <c:strCache>
                <c:ptCount val="5"/>
                <c:pt idx="0">
                  <c:v>Propriétaire</c:v>
                </c:pt>
                <c:pt idx="1">
                  <c:v>Locataire d'un logt vide non HLM</c:v>
                </c:pt>
                <c:pt idx="2">
                  <c:v>Locataire d'un logement vide HLM</c:v>
                </c:pt>
                <c:pt idx="3">
                  <c:v>Locataire d'un logt loué meublé</c:v>
                </c:pt>
                <c:pt idx="4">
                  <c:v>Logé gratuitement</c:v>
                </c:pt>
              </c:strCache>
            </c:strRef>
          </c:cat>
          <c:val>
            <c:numRef>
              <c:f>('moins de 25 ans'!$D$46,'moins de 25 ans'!$F$46,'moins de 25 ans'!$H$46,'moins de 25 ans'!$J$46,'moins de 25 ans'!$L$46)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Ménages dont la personne de référence a moins de 25 ans selon le statut d'occupation en 2008</a:t>
            </a:r>
          </a:p>
        </c:rich>
      </c:tx>
      <c:layout>
        <c:manualLayout>
          <c:xMode val="edge"/>
          <c:yMode val="edge"/>
          <c:x val="0.1112618724559023"/>
          <c:y val="1.7681728880157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842605156037995E-3"/>
          <c:y val="9.823182711198428E-3"/>
          <c:w val="0.97557666214382632"/>
          <c:h val="0.7111984282907661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'moins de 25 ans'!$C$3</c:f>
              <c:strCache>
                <c:ptCount val="1"/>
                <c:pt idx="0">
                  <c:v>Propriétaire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'moins de 25 ans'!$B$4:$B$46</c:f>
              <c:strCache>
                <c:ptCount val="43"/>
                <c:pt idx="0">
                  <c:v>Fort-de-France</c:v>
                </c:pt>
                <c:pt idx="1">
                  <c:v>Le Lamentin</c:v>
                </c:pt>
                <c:pt idx="2">
                  <c:v>Saint-Joseph</c:v>
                </c:pt>
                <c:pt idx="3">
                  <c:v>Schoelcher</c:v>
                </c:pt>
                <c:pt idx="4">
                  <c:v>CACEM</c:v>
                </c:pt>
                <c:pt idx="5">
                  <c:v>Gros-Morne</c:v>
                </c:pt>
                <c:pt idx="6">
                  <c:v>Le Robert</c:v>
                </c:pt>
                <c:pt idx="7">
                  <c:v>Sainte-Marie</c:v>
                </c:pt>
                <c:pt idx="8">
                  <c:v>La Trinité</c:v>
                </c:pt>
                <c:pt idx="9">
                  <c:v>Centre-Atlantique</c:v>
                </c:pt>
                <c:pt idx="10">
                  <c:v>L'Ajoupa-Bouillon</c:v>
                </c:pt>
                <c:pt idx="11">
                  <c:v>Basse-Pointe</c:v>
                </c:pt>
                <c:pt idx="12">
                  <c:v>Grand'Riviere</c:v>
                </c:pt>
                <c:pt idx="13">
                  <c:v>Le Lorrain</c:v>
                </c:pt>
                <c:pt idx="14">
                  <c:v>Macouba</c:v>
                </c:pt>
                <c:pt idx="15">
                  <c:v>Le Marigot</c:v>
                </c:pt>
                <c:pt idx="16">
                  <c:v>Nord-Atlantique</c:v>
                </c:pt>
                <c:pt idx="17">
                  <c:v>Bellefontaine</c:v>
                </c:pt>
                <c:pt idx="18">
                  <c:v>Le Carbet</c:v>
                </c:pt>
                <c:pt idx="19">
                  <c:v>Case-Pilote</c:v>
                </c:pt>
                <c:pt idx="20">
                  <c:v>Fonds-Saint-Denis</c:v>
                </c:pt>
                <c:pt idx="21">
                  <c:v>Le Morne-Rouge</c:v>
                </c:pt>
                <c:pt idx="22">
                  <c:v>Le Morne-Vert</c:v>
                </c:pt>
                <c:pt idx="23">
                  <c:v>Le Precheur</c:v>
                </c:pt>
                <c:pt idx="24">
                  <c:v>Saint-Pierre</c:v>
                </c:pt>
                <c:pt idx="25">
                  <c:v>Nord-Caraïbe</c:v>
                </c:pt>
                <c:pt idx="26">
                  <c:v>CCNM</c:v>
                </c:pt>
                <c:pt idx="27">
                  <c:v>Le Francois</c:v>
                </c:pt>
                <c:pt idx="28">
                  <c:v>Le Marin</c:v>
                </c:pt>
                <c:pt idx="29">
                  <c:v>Riviere-Pilote</c:v>
                </c:pt>
                <c:pt idx="30">
                  <c:v>Sainte-Anne</c:v>
                </c:pt>
                <c:pt idx="31">
                  <c:v>Le Vauclin</c:v>
                </c:pt>
                <c:pt idx="32">
                  <c:v>Sud-Atlantique</c:v>
                </c:pt>
                <c:pt idx="33">
                  <c:v>Les Anses-d'Arlet</c:v>
                </c:pt>
                <c:pt idx="34">
                  <c:v>Le Diamant</c:v>
                </c:pt>
                <c:pt idx="35">
                  <c:v>Ducos</c:v>
                </c:pt>
                <c:pt idx="36">
                  <c:v>Riviere-Salee</c:v>
                </c:pt>
                <c:pt idx="37">
                  <c:v>Sainte-Luce</c:v>
                </c:pt>
                <c:pt idx="38">
                  <c:v>Saint-Esprit</c:v>
                </c:pt>
                <c:pt idx="39">
                  <c:v>Les Trois-Ilets</c:v>
                </c:pt>
                <c:pt idx="40">
                  <c:v>Sud-Caraïbe</c:v>
                </c:pt>
                <c:pt idx="41">
                  <c:v>CAESM</c:v>
                </c:pt>
                <c:pt idx="42">
                  <c:v>Martinique</c:v>
                </c:pt>
              </c:strCache>
            </c:strRef>
          </c:cat>
          <c:val>
            <c:numRef>
              <c:f>'moins de 25 ans'!$D$4:$D$46</c:f>
              <c:numCache>
                <c:formatCode>0%</c:formatCode>
                <c:ptCount val="43"/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1"/>
          <c:order val="1"/>
          <c:tx>
            <c:strRef>
              <c:f>'moins de 25 ans'!$E$3</c:f>
              <c:strCache>
                <c:ptCount val="1"/>
                <c:pt idx="0">
                  <c:v>Locataire d'un logt vide non HLM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'moins de 25 ans'!$B$4:$B$46</c:f>
              <c:strCache>
                <c:ptCount val="43"/>
                <c:pt idx="0">
                  <c:v>Fort-de-France</c:v>
                </c:pt>
                <c:pt idx="1">
                  <c:v>Le Lamentin</c:v>
                </c:pt>
                <c:pt idx="2">
                  <c:v>Saint-Joseph</c:v>
                </c:pt>
                <c:pt idx="3">
                  <c:v>Schoelcher</c:v>
                </c:pt>
                <c:pt idx="4">
                  <c:v>CACEM</c:v>
                </c:pt>
                <c:pt idx="5">
                  <c:v>Gros-Morne</c:v>
                </c:pt>
                <c:pt idx="6">
                  <c:v>Le Robert</c:v>
                </c:pt>
                <c:pt idx="7">
                  <c:v>Sainte-Marie</c:v>
                </c:pt>
                <c:pt idx="8">
                  <c:v>La Trinité</c:v>
                </c:pt>
                <c:pt idx="9">
                  <c:v>Centre-Atlantique</c:v>
                </c:pt>
                <c:pt idx="10">
                  <c:v>L'Ajoupa-Bouillon</c:v>
                </c:pt>
                <c:pt idx="11">
                  <c:v>Basse-Pointe</c:v>
                </c:pt>
                <c:pt idx="12">
                  <c:v>Grand'Riviere</c:v>
                </c:pt>
                <c:pt idx="13">
                  <c:v>Le Lorrain</c:v>
                </c:pt>
                <c:pt idx="14">
                  <c:v>Macouba</c:v>
                </c:pt>
                <c:pt idx="15">
                  <c:v>Le Marigot</c:v>
                </c:pt>
                <c:pt idx="16">
                  <c:v>Nord-Atlantique</c:v>
                </c:pt>
                <c:pt idx="17">
                  <c:v>Bellefontaine</c:v>
                </c:pt>
                <c:pt idx="18">
                  <c:v>Le Carbet</c:v>
                </c:pt>
                <c:pt idx="19">
                  <c:v>Case-Pilote</c:v>
                </c:pt>
                <c:pt idx="20">
                  <c:v>Fonds-Saint-Denis</c:v>
                </c:pt>
                <c:pt idx="21">
                  <c:v>Le Morne-Rouge</c:v>
                </c:pt>
                <c:pt idx="22">
                  <c:v>Le Morne-Vert</c:v>
                </c:pt>
                <c:pt idx="23">
                  <c:v>Le Precheur</c:v>
                </c:pt>
                <c:pt idx="24">
                  <c:v>Saint-Pierre</c:v>
                </c:pt>
                <c:pt idx="25">
                  <c:v>Nord-Caraïbe</c:v>
                </c:pt>
                <c:pt idx="26">
                  <c:v>CCNM</c:v>
                </c:pt>
                <c:pt idx="27">
                  <c:v>Le Francois</c:v>
                </c:pt>
                <c:pt idx="28">
                  <c:v>Le Marin</c:v>
                </c:pt>
                <c:pt idx="29">
                  <c:v>Riviere-Pilote</c:v>
                </c:pt>
                <c:pt idx="30">
                  <c:v>Sainte-Anne</c:v>
                </c:pt>
                <c:pt idx="31">
                  <c:v>Le Vauclin</c:v>
                </c:pt>
                <c:pt idx="32">
                  <c:v>Sud-Atlantique</c:v>
                </c:pt>
                <c:pt idx="33">
                  <c:v>Les Anses-d'Arlet</c:v>
                </c:pt>
                <c:pt idx="34">
                  <c:v>Le Diamant</c:v>
                </c:pt>
                <c:pt idx="35">
                  <c:v>Ducos</c:v>
                </c:pt>
                <c:pt idx="36">
                  <c:v>Riviere-Salee</c:v>
                </c:pt>
                <c:pt idx="37">
                  <c:v>Sainte-Luce</c:v>
                </c:pt>
                <c:pt idx="38">
                  <c:v>Saint-Esprit</c:v>
                </c:pt>
                <c:pt idx="39">
                  <c:v>Les Trois-Ilets</c:v>
                </c:pt>
                <c:pt idx="40">
                  <c:v>Sud-Caraïbe</c:v>
                </c:pt>
                <c:pt idx="41">
                  <c:v>CAESM</c:v>
                </c:pt>
                <c:pt idx="42">
                  <c:v>Martinique</c:v>
                </c:pt>
              </c:strCache>
            </c:strRef>
          </c:cat>
          <c:val>
            <c:numRef>
              <c:f>'moins de 25 ans'!$F$4:$F$46</c:f>
              <c:numCache>
                <c:formatCode>0%</c:formatCode>
                <c:ptCount val="43"/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2"/>
          <c:order val="2"/>
          <c:tx>
            <c:strRef>
              <c:f>'moins de 25 ans'!$G$3</c:f>
              <c:strCache>
                <c:ptCount val="1"/>
                <c:pt idx="0">
                  <c:v>Locataire d'un logement vide HLM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'moins de 25 ans'!$B$4:$B$46</c:f>
              <c:strCache>
                <c:ptCount val="43"/>
                <c:pt idx="0">
                  <c:v>Fort-de-France</c:v>
                </c:pt>
                <c:pt idx="1">
                  <c:v>Le Lamentin</c:v>
                </c:pt>
                <c:pt idx="2">
                  <c:v>Saint-Joseph</c:v>
                </c:pt>
                <c:pt idx="3">
                  <c:v>Schoelcher</c:v>
                </c:pt>
                <c:pt idx="4">
                  <c:v>CACEM</c:v>
                </c:pt>
                <c:pt idx="5">
                  <c:v>Gros-Morne</c:v>
                </c:pt>
                <c:pt idx="6">
                  <c:v>Le Robert</c:v>
                </c:pt>
                <c:pt idx="7">
                  <c:v>Sainte-Marie</c:v>
                </c:pt>
                <c:pt idx="8">
                  <c:v>La Trinité</c:v>
                </c:pt>
                <c:pt idx="9">
                  <c:v>Centre-Atlantique</c:v>
                </c:pt>
                <c:pt idx="10">
                  <c:v>L'Ajoupa-Bouillon</c:v>
                </c:pt>
                <c:pt idx="11">
                  <c:v>Basse-Pointe</c:v>
                </c:pt>
                <c:pt idx="12">
                  <c:v>Grand'Riviere</c:v>
                </c:pt>
                <c:pt idx="13">
                  <c:v>Le Lorrain</c:v>
                </c:pt>
                <c:pt idx="14">
                  <c:v>Macouba</c:v>
                </c:pt>
                <c:pt idx="15">
                  <c:v>Le Marigot</c:v>
                </c:pt>
                <c:pt idx="16">
                  <c:v>Nord-Atlantique</c:v>
                </c:pt>
                <c:pt idx="17">
                  <c:v>Bellefontaine</c:v>
                </c:pt>
                <c:pt idx="18">
                  <c:v>Le Carbet</c:v>
                </c:pt>
                <c:pt idx="19">
                  <c:v>Case-Pilote</c:v>
                </c:pt>
                <c:pt idx="20">
                  <c:v>Fonds-Saint-Denis</c:v>
                </c:pt>
                <c:pt idx="21">
                  <c:v>Le Morne-Rouge</c:v>
                </c:pt>
                <c:pt idx="22">
                  <c:v>Le Morne-Vert</c:v>
                </c:pt>
                <c:pt idx="23">
                  <c:v>Le Precheur</c:v>
                </c:pt>
                <c:pt idx="24">
                  <c:v>Saint-Pierre</c:v>
                </c:pt>
                <c:pt idx="25">
                  <c:v>Nord-Caraïbe</c:v>
                </c:pt>
                <c:pt idx="26">
                  <c:v>CCNM</c:v>
                </c:pt>
                <c:pt idx="27">
                  <c:v>Le Francois</c:v>
                </c:pt>
                <c:pt idx="28">
                  <c:v>Le Marin</c:v>
                </c:pt>
                <c:pt idx="29">
                  <c:v>Riviere-Pilote</c:v>
                </c:pt>
                <c:pt idx="30">
                  <c:v>Sainte-Anne</c:v>
                </c:pt>
                <c:pt idx="31">
                  <c:v>Le Vauclin</c:v>
                </c:pt>
                <c:pt idx="32">
                  <c:v>Sud-Atlantique</c:v>
                </c:pt>
                <c:pt idx="33">
                  <c:v>Les Anses-d'Arlet</c:v>
                </c:pt>
                <c:pt idx="34">
                  <c:v>Le Diamant</c:v>
                </c:pt>
                <c:pt idx="35">
                  <c:v>Ducos</c:v>
                </c:pt>
                <c:pt idx="36">
                  <c:v>Riviere-Salee</c:v>
                </c:pt>
                <c:pt idx="37">
                  <c:v>Sainte-Luce</c:v>
                </c:pt>
                <c:pt idx="38">
                  <c:v>Saint-Esprit</c:v>
                </c:pt>
                <c:pt idx="39">
                  <c:v>Les Trois-Ilets</c:v>
                </c:pt>
                <c:pt idx="40">
                  <c:v>Sud-Caraïbe</c:v>
                </c:pt>
                <c:pt idx="41">
                  <c:v>CAESM</c:v>
                </c:pt>
                <c:pt idx="42">
                  <c:v>Martinique</c:v>
                </c:pt>
              </c:strCache>
            </c:strRef>
          </c:cat>
          <c:val>
            <c:numRef>
              <c:f>'moins de 25 ans'!$H$4:$H$46</c:f>
              <c:numCache>
                <c:formatCode>0%</c:formatCode>
                <c:ptCount val="43"/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3"/>
          <c:order val="3"/>
          <c:tx>
            <c:strRef>
              <c:f>'moins de 25 ans'!$I$3</c:f>
              <c:strCache>
                <c:ptCount val="1"/>
                <c:pt idx="0">
                  <c:v>Locataire d'un logt loué meublé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'moins de 25 ans'!$B$4:$B$46</c:f>
              <c:strCache>
                <c:ptCount val="43"/>
                <c:pt idx="0">
                  <c:v>Fort-de-France</c:v>
                </c:pt>
                <c:pt idx="1">
                  <c:v>Le Lamentin</c:v>
                </c:pt>
                <c:pt idx="2">
                  <c:v>Saint-Joseph</c:v>
                </c:pt>
                <c:pt idx="3">
                  <c:v>Schoelcher</c:v>
                </c:pt>
                <c:pt idx="4">
                  <c:v>CACEM</c:v>
                </c:pt>
                <c:pt idx="5">
                  <c:v>Gros-Morne</c:v>
                </c:pt>
                <c:pt idx="6">
                  <c:v>Le Robert</c:v>
                </c:pt>
                <c:pt idx="7">
                  <c:v>Sainte-Marie</c:v>
                </c:pt>
                <c:pt idx="8">
                  <c:v>La Trinité</c:v>
                </c:pt>
                <c:pt idx="9">
                  <c:v>Centre-Atlantique</c:v>
                </c:pt>
                <c:pt idx="10">
                  <c:v>L'Ajoupa-Bouillon</c:v>
                </c:pt>
                <c:pt idx="11">
                  <c:v>Basse-Pointe</c:v>
                </c:pt>
                <c:pt idx="12">
                  <c:v>Grand'Riviere</c:v>
                </c:pt>
                <c:pt idx="13">
                  <c:v>Le Lorrain</c:v>
                </c:pt>
                <c:pt idx="14">
                  <c:v>Macouba</c:v>
                </c:pt>
                <c:pt idx="15">
                  <c:v>Le Marigot</c:v>
                </c:pt>
                <c:pt idx="16">
                  <c:v>Nord-Atlantique</c:v>
                </c:pt>
                <c:pt idx="17">
                  <c:v>Bellefontaine</c:v>
                </c:pt>
                <c:pt idx="18">
                  <c:v>Le Carbet</c:v>
                </c:pt>
                <c:pt idx="19">
                  <c:v>Case-Pilote</c:v>
                </c:pt>
                <c:pt idx="20">
                  <c:v>Fonds-Saint-Denis</c:v>
                </c:pt>
                <c:pt idx="21">
                  <c:v>Le Morne-Rouge</c:v>
                </c:pt>
                <c:pt idx="22">
                  <c:v>Le Morne-Vert</c:v>
                </c:pt>
                <c:pt idx="23">
                  <c:v>Le Precheur</c:v>
                </c:pt>
                <c:pt idx="24">
                  <c:v>Saint-Pierre</c:v>
                </c:pt>
                <c:pt idx="25">
                  <c:v>Nord-Caraïbe</c:v>
                </c:pt>
                <c:pt idx="26">
                  <c:v>CCNM</c:v>
                </c:pt>
                <c:pt idx="27">
                  <c:v>Le Francois</c:v>
                </c:pt>
                <c:pt idx="28">
                  <c:v>Le Marin</c:v>
                </c:pt>
                <c:pt idx="29">
                  <c:v>Riviere-Pilote</c:v>
                </c:pt>
                <c:pt idx="30">
                  <c:v>Sainte-Anne</c:v>
                </c:pt>
                <c:pt idx="31">
                  <c:v>Le Vauclin</c:v>
                </c:pt>
                <c:pt idx="32">
                  <c:v>Sud-Atlantique</c:v>
                </c:pt>
                <c:pt idx="33">
                  <c:v>Les Anses-d'Arlet</c:v>
                </c:pt>
                <c:pt idx="34">
                  <c:v>Le Diamant</c:v>
                </c:pt>
                <c:pt idx="35">
                  <c:v>Ducos</c:v>
                </c:pt>
                <c:pt idx="36">
                  <c:v>Riviere-Salee</c:v>
                </c:pt>
                <c:pt idx="37">
                  <c:v>Sainte-Luce</c:v>
                </c:pt>
                <c:pt idx="38">
                  <c:v>Saint-Esprit</c:v>
                </c:pt>
                <c:pt idx="39">
                  <c:v>Les Trois-Ilets</c:v>
                </c:pt>
                <c:pt idx="40">
                  <c:v>Sud-Caraïbe</c:v>
                </c:pt>
                <c:pt idx="41">
                  <c:v>CAESM</c:v>
                </c:pt>
                <c:pt idx="42">
                  <c:v>Martinique</c:v>
                </c:pt>
              </c:strCache>
            </c:strRef>
          </c:cat>
          <c:val>
            <c:numRef>
              <c:f>'moins de 25 ans'!$J$4:$J$46</c:f>
              <c:numCache>
                <c:formatCode>0%</c:formatCode>
                <c:ptCount val="43"/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4"/>
          <c:order val="4"/>
          <c:tx>
            <c:strRef>
              <c:f>'moins de 25 ans'!$K$3</c:f>
              <c:strCache>
                <c:ptCount val="1"/>
                <c:pt idx="0">
                  <c:v>Logé gratuitement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'moins de 25 ans'!$B$4:$B$46</c:f>
              <c:strCache>
                <c:ptCount val="43"/>
                <c:pt idx="0">
                  <c:v>Fort-de-France</c:v>
                </c:pt>
                <c:pt idx="1">
                  <c:v>Le Lamentin</c:v>
                </c:pt>
                <c:pt idx="2">
                  <c:v>Saint-Joseph</c:v>
                </c:pt>
                <c:pt idx="3">
                  <c:v>Schoelcher</c:v>
                </c:pt>
                <c:pt idx="4">
                  <c:v>CACEM</c:v>
                </c:pt>
                <c:pt idx="5">
                  <c:v>Gros-Morne</c:v>
                </c:pt>
                <c:pt idx="6">
                  <c:v>Le Robert</c:v>
                </c:pt>
                <c:pt idx="7">
                  <c:v>Sainte-Marie</c:v>
                </c:pt>
                <c:pt idx="8">
                  <c:v>La Trinité</c:v>
                </c:pt>
                <c:pt idx="9">
                  <c:v>Centre-Atlantique</c:v>
                </c:pt>
                <c:pt idx="10">
                  <c:v>L'Ajoupa-Bouillon</c:v>
                </c:pt>
                <c:pt idx="11">
                  <c:v>Basse-Pointe</c:v>
                </c:pt>
                <c:pt idx="12">
                  <c:v>Grand'Riviere</c:v>
                </c:pt>
                <c:pt idx="13">
                  <c:v>Le Lorrain</c:v>
                </c:pt>
                <c:pt idx="14">
                  <c:v>Macouba</c:v>
                </c:pt>
                <c:pt idx="15">
                  <c:v>Le Marigot</c:v>
                </c:pt>
                <c:pt idx="16">
                  <c:v>Nord-Atlantique</c:v>
                </c:pt>
                <c:pt idx="17">
                  <c:v>Bellefontaine</c:v>
                </c:pt>
                <c:pt idx="18">
                  <c:v>Le Carbet</c:v>
                </c:pt>
                <c:pt idx="19">
                  <c:v>Case-Pilote</c:v>
                </c:pt>
                <c:pt idx="20">
                  <c:v>Fonds-Saint-Denis</c:v>
                </c:pt>
                <c:pt idx="21">
                  <c:v>Le Morne-Rouge</c:v>
                </c:pt>
                <c:pt idx="22">
                  <c:v>Le Morne-Vert</c:v>
                </c:pt>
                <c:pt idx="23">
                  <c:v>Le Precheur</c:v>
                </c:pt>
                <c:pt idx="24">
                  <c:v>Saint-Pierre</c:v>
                </c:pt>
                <c:pt idx="25">
                  <c:v>Nord-Caraïbe</c:v>
                </c:pt>
                <c:pt idx="26">
                  <c:v>CCNM</c:v>
                </c:pt>
                <c:pt idx="27">
                  <c:v>Le Francois</c:v>
                </c:pt>
                <c:pt idx="28">
                  <c:v>Le Marin</c:v>
                </c:pt>
                <c:pt idx="29">
                  <c:v>Riviere-Pilote</c:v>
                </c:pt>
                <c:pt idx="30">
                  <c:v>Sainte-Anne</c:v>
                </c:pt>
                <c:pt idx="31">
                  <c:v>Le Vauclin</c:v>
                </c:pt>
                <c:pt idx="32">
                  <c:v>Sud-Atlantique</c:v>
                </c:pt>
                <c:pt idx="33">
                  <c:v>Les Anses-d'Arlet</c:v>
                </c:pt>
                <c:pt idx="34">
                  <c:v>Le Diamant</c:v>
                </c:pt>
                <c:pt idx="35">
                  <c:v>Ducos</c:v>
                </c:pt>
                <c:pt idx="36">
                  <c:v>Riviere-Salee</c:v>
                </c:pt>
                <c:pt idx="37">
                  <c:v>Sainte-Luce</c:v>
                </c:pt>
                <c:pt idx="38">
                  <c:v>Saint-Esprit</c:v>
                </c:pt>
                <c:pt idx="39">
                  <c:v>Les Trois-Ilets</c:v>
                </c:pt>
                <c:pt idx="40">
                  <c:v>Sud-Caraïbe</c:v>
                </c:pt>
                <c:pt idx="41">
                  <c:v>CAESM</c:v>
                </c:pt>
                <c:pt idx="42">
                  <c:v>Martinique</c:v>
                </c:pt>
              </c:strCache>
            </c:strRef>
          </c:cat>
          <c:val>
            <c:numRef>
              <c:f>'moins de 25 ans'!$L$4:$L$46</c:f>
              <c:numCache>
                <c:formatCode>0%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9563136"/>
        <c:axId val="164377728"/>
      </c:barChart>
      <c:catAx>
        <c:axId val="159563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4377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437772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15956313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4.6132971506105833E-2"/>
          <c:y val="0.91552062868369355"/>
          <c:w val="0.63772048846675711"/>
          <c:h val="0.9941060903732810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752475</xdr:colOff>
      <xdr:row>55</xdr:row>
      <xdr:rowOff>9525</xdr:rowOff>
    </xdr:from>
    <xdr:to>
      <xdr:col>25</xdr:col>
      <xdr:colOff>400050</xdr:colOff>
      <xdr:row>71</xdr:row>
      <xdr:rowOff>57150</xdr:rowOff>
    </xdr:to>
    <xdr:graphicFrame macro="">
      <xdr:nvGraphicFramePr>
        <xdr:cNvPr id="1063229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48</xdr:row>
      <xdr:rowOff>0</xdr:rowOff>
    </xdr:from>
    <xdr:to>
      <xdr:col>10</xdr:col>
      <xdr:colOff>371475</xdr:colOff>
      <xdr:row>78</xdr:row>
      <xdr:rowOff>0</xdr:rowOff>
    </xdr:to>
    <xdr:graphicFrame macro="">
      <xdr:nvGraphicFramePr>
        <xdr:cNvPr id="38599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1076325</xdr:colOff>
      <xdr:row>79</xdr:row>
      <xdr:rowOff>76200</xdr:rowOff>
    </xdr:from>
    <xdr:to>
      <xdr:col>7</xdr:col>
      <xdr:colOff>476250</xdr:colOff>
      <xdr:row>99</xdr:row>
      <xdr:rowOff>47625</xdr:rowOff>
    </xdr:to>
    <xdr:graphicFrame macro="">
      <xdr:nvGraphicFramePr>
        <xdr:cNvPr id="38600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0.63046</cdr:x>
      <cdr:y>0.92379</cdr:y>
    </cdr:from>
    <cdr:to>
      <cdr:x>0.99052</cdr:x>
      <cdr:y>0.99022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40970" y="4499520"/>
          <a:ext cx="2534460" cy="3233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Sources : Insee, Recensement de la population. Exploitation complémentaire 2008</a:t>
          </a:r>
          <a:endParaRPr lang="fr-FR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0.01149</cdr:x>
      <cdr:y>0.787</cdr:y>
    </cdr:from>
    <cdr:to>
      <cdr:x>0.35174</cdr:x>
      <cdr:y>0.96143</cdr:y>
    </cdr:to>
    <cdr:sp macro="" textlink="">
      <cdr:nvSpPr>
        <cdr:cNvPr id="41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536882"/>
          <a:ext cx="1409760" cy="5615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Source : Insee, Recensement de la population. Exploitation complémentaire 2008</a:t>
          </a:r>
          <a:endParaRPr lang="fr-FR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78</xdr:row>
      <xdr:rowOff>47625</xdr:rowOff>
    </xdr:from>
    <xdr:to>
      <xdr:col>8</xdr:col>
      <xdr:colOff>533400</xdr:colOff>
      <xdr:row>98</xdr:row>
      <xdr:rowOff>76200</xdr:rowOff>
    </xdr:to>
    <xdr:graphicFrame macro="">
      <xdr:nvGraphicFramePr>
        <xdr:cNvPr id="43720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647700</xdr:colOff>
      <xdr:row>47</xdr:row>
      <xdr:rowOff>76200</xdr:rowOff>
    </xdr:from>
    <xdr:to>
      <xdr:col>11</xdr:col>
      <xdr:colOff>247650</xdr:colOff>
      <xdr:row>77</xdr:row>
      <xdr:rowOff>66675</xdr:rowOff>
    </xdr:to>
    <xdr:graphicFrame macro="">
      <xdr:nvGraphicFramePr>
        <xdr:cNvPr id="43721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0.01142</cdr:x>
      <cdr:y>0.85779</cdr:y>
    </cdr:from>
    <cdr:to>
      <cdr:x>0.37639</cdr:x>
      <cdr:y>0.98547</cdr:y>
    </cdr:to>
    <cdr:sp macro="" textlink="">
      <cdr:nvSpPr>
        <cdr:cNvPr id="460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813802"/>
          <a:ext cx="1522647" cy="4183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Sources : Insee, Recensement de la population. Exploitation complémentaire 2008</a:t>
          </a:r>
          <a:endParaRPr lang="fr-FR"/>
        </a:p>
      </cdr:txBody>
    </cdr:sp>
  </cdr:relSizeAnchor>
</c:userShape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errine Besson" refreshedDate="41256.503353009262" createdVersion="1" refreshedVersion="4" recordCount="46" upgradeOnRefresh="1">
  <cacheSource type="worksheet">
    <worksheetSource ref="A1:G65536" sheet="Feuil2"/>
  </cacheSource>
  <cacheFields count="7">
    <cacheField name="Code géographique" numFmtId="0">
      <sharedItems containsString="0" containsBlank="1" containsNumber="1" containsInteger="1" minValue="97201" maxValue="97234" count="35">
        <n v="97201"/>
        <n v="97202"/>
        <n v="97203"/>
        <n v="97204"/>
        <n v="97205"/>
        <n v="97206"/>
        <n v="97207"/>
        <n v="97208"/>
        <n v="97209"/>
        <n v="97210"/>
        <n v="97211"/>
        <n v="97212"/>
        <n v="97213"/>
        <n v="97214"/>
        <n v="97215"/>
        <n v="97216"/>
        <n v="97217"/>
        <n v="97218"/>
        <n v="97219"/>
        <n v="97220"/>
        <n v="97221"/>
        <n v="97222"/>
        <n v="97223"/>
        <n v="97224"/>
        <n v="97225"/>
        <n v="97226"/>
        <n v="97227"/>
        <n v="97228"/>
        <n v="97229"/>
        <n v="97230"/>
        <n v="97231"/>
        <n v="97232"/>
        <n v="97233"/>
        <n v="97234"/>
        <m/>
      </sharedItems>
    </cacheField>
    <cacheField name="Secteur" numFmtId="0">
      <sharedItems containsBlank="1" count="7">
        <s v="Nord-Atlantique"/>
        <s v="Sud-Caraïbe"/>
        <s v="Nord-Caraïbe"/>
        <s v="CACEM"/>
        <s v="Sud-Atlantique"/>
        <s v="Centre-Atlantique"/>
        <m/>
      </sharedItems>
    </cacheField>
    <cacheField name="Taux variation annuel 99-09" numFmtId="0">
      <sharedItems containsString="0" containsBlank="1" containsNumber="1" minValue="-2.5740381367246767E-2" maxValue="4.4331703393881261E-2"/>
    </cacheField>
    <cacheField name="Solde naturel 99-09" numFmtId="0">
      <sharedItems containsString="0" containsBlank="1" containsNumber="1" containsInteger="1" minValue="-23" maxValue="6230" count="35">
        <n v="51"/>
        <n v="160"/>
        <n v="161"/>
        <n v="124"/>
        <n v="369"/>
        <n v="342"/>
        <n v="1271"/>
        <n v="21"/>
        <n v="6230"/>
        <n v="1380"/>
        <n v="-23"/>
        <n v="522"/>
        <n v="3946"/>
        <n v="370"/>
        <n v="43"/>
        <n v="120"/>
        <n v="655"/>
        <n v="345"/>
        <n v="10"/>
        <n v="890"/>
        <n v="1209"/>
        <n v="1942"/>
        <n v="444"/>
        <n v="1091"/>
        <n v="130"/>
        <n v="276"/>
        <n v="695"/>
        <n v="1281"/>
        <n v="1358"/>
        <n v="1124"/>
        <n v="528"/>
        <n v="483"/>
        <n v="75"/>
        <n v="125"/>
        <m/>
      </sharedItems>
    </cacheField>
    <cacheField name="Taux variation naturel annuel 99-09" numFmtId="0">
      <sharedItems containsString="0" containsBlank="1" containsNumber="1" minValue="-2.9308355022112658E-3" maxValue="1.0632838378389494E-2"/>
    </cacheField>
    <cacheField name="Solde migratoire 99-09" numFmtId="0">
      <sharedItems containsString="0" containsBlank="1" containsNumber="1" containsInteger="1" minValue="-11942" maxValue="1986" count="35">
        <n v="-89"/>
        <n v="209"/>
        <n v="-581"/>
        <n v="359"/>
        <n v="75"/>
        <n v="1808"/>
        <n v="210"/>
        <n v="-101"/>
        <n v="-11942"/>
        <n v="-439"/>
        <n v="-179"/>
        <n v="-469"/>
        <n v="-272"/>
        <n v="-1016"/>
        <n v="-193"/>
        <n v="-140"/>
        <n v="904"/>
        <n v="-621"/>
        <n v="-181"/>
        <n v="-441"/>
        <n v="-538"/>
        <n v="417"/>
        <n v="546"/>
        <n v="-120"/>
        <n v="-116"/>
        <n v="275"/>
        <n v="1265"/>
        <n v="-2608"/>
        <n v="-1035"/>
        <n v="-84"/>
        <n v="1986"/>
        <n v="809"/>
        <n v="-166"/>
        <n v="-201"/>
        <m/>
      </sharedItems>
    </cacheField>
    <cacheField name="Taux variation migratoire annuel 99-09" numFmtId="0">
      <sharedItems containsString="0" containsBlank="1" containsNumber="1" minValue="-2.2809545865035502E-2" maxValue="3.7279869644715032E-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6">
  <r>
    <x v="0"/>
    <x v="0"/>
    <n v="-2.1791094829310964E-3"/>
    <x v="0"/>
    <n v="2.9245943060391029E-3"/>
    <x v="0"/>
    <n v="-5.1037037889701993E-3"/>
  </r>
  <r>
    <x v="1"/>
    <x v="1"/>
    <n v="1.0176592338068779E-2"/>
    <x v="1"/>
    <n v="4.4126145639322625E-3"/>
    <x v="1"/>
    <n v="5.763977774136517E-3"/>
  </r>
  <r>
    <x v="2"/>
    <x v="0"/>
    <n v="-1.0522794417952119E-2"/>
    <x v="2"/>
    <n v="4.033737860214979E-3"/>
    <x v="2"/>
    <n v="-1.4556532278167099E-2"/>
  </r>
  <r>
    <x v="3"/>
    <x v="2"/>
    <n v="1.3694622811197155E-2"/>
    <x v="3"/>
    <n v="3.5158037858974063E-3"/>
    <x v="3"/>
    <n v="1.0178819025299749E-2"/>
  </r>
  <r>
    <x v="4"/>
    <x v="2"/>
    <n v="1.0466793938539665E-2"/>
    <x v="4"/>
    <n v="8.6987544218944512E-3"/>
    <x v="4"/>
    <n v="1.7680395166452137E-3"/>
  </r>
  <r>
    <x v="5"/>
    <x v="1"/>
    <n v="4.4331703393881261E-2"/>
    <x v="5"/>
    <n v="7.0518337491662286E-3"/>
    <x v="5"/>
    <n v="3.7279869644715032E-2"/>
  </r>
  <r>
    <x v="6"/>
    <x v="1"/>
    <n v="9.3214328945281366E-3"/>
    <x v="6"/>
    <n v="7.9996902153580442E-3"/>
    <x v="6"/>
    <n v="1.3217426791700937E-3"/>
  </r>
  <r>
    <x v="7"/>
    <x v="2"/>
    <n v="-8.8065353456139306E-3"/>
    <x v="7"/>
    <n v="2.3117155282236569E-3"/>
    <x v="7"/>
    <n v="-1.1118250873837587E-2"/>
  </r>
  <r>
    <x v="8"/>
    <x v="3"/>
    <n v="-6.2390698277502432E-3"/>
    <x v="8"/>
    <n v="6.804867826835437E-3"/>
    <x v="8"/>
    <n v="-1.3043937654585679E-2"/>
  </r>
  <r>
    <x v="9"/>
    <x v="4"/>
    <n v="4.9650166223036418E-3"/>
    <x v="9"/>
    <n v="7.2813208701158613E-3"/>
    <x v="9"/>
    <n v="-2.3163042478122195E-3"/>
  </r>
  <r>
    <x v="10"/>
    <x v="0"/>
    <n v="-2.5740381367246767E-2"/>
    <x v="10"/>
    <n v="-2.9308355022112658E-3"/>
    <x v="10"/>
    <n v="-2.2809545865035502E-2"/>
  </r>
  <r>
    <x v="11"/>
    <x v="5"/>
    <n v="4.9733371608717825E-4"/>
    <x v="11"/>
    <n v="4.8982679207076798E-3"/>
    <x v="11"/>
    <n v="-4.4009342046205015E-3"/>
  </r>
  <r>
    <x v="12"/>
    <x v="3"/>
    <n v="9.8999108469850494E-3"/>
    <x v="12"/>
    <n v="1.0632838378389494E-2"/>
    <x v="12"/>
    <n v="-7.329275314044457E-4"/>
  </r>
  <r>
    <x v="13"/>
    <x v="0"/>
    <n v="-8.1371002318864072E-3"/>
    <x v="13"/>
    <n v="4.6605682442693048E-3"/>
    <x v="13"/>
    <n v="-1.2797668476155712E-2"/>
  </r>
  <r>
    <x v="14"/>
    <x v="0"/>
    <n v="-1.1362895171700194E-2"/>
    <x v="14"/>
    <n v="3.2573632825540553E-3"/>
    <x v="14"/>
    <n v="-1.4620258454254251E-2"/>
  </r>
  <r>
    <x v="15"/>
    <x v="0"/>
    <n v="-5.4854771428569649E-4"/>
    <x v="15"/>
    <n v="3.2912862857141789E-3"/>
    <x v="15"/>
    <n v="-3.8398339999998754E-3"/>
  </r>
  <r>
    <x v="16"/>
    <x v="4"/>
    <n v="1.9620985897823573E-2"/>
    <x v="16"/>
    <n v="8.2435829140952155E-3"/>
    <x v="16"/>
    <n v="1.1377402983728357E-2"/>
  </r>
  <r>
    <x v="17"/>
    <x v="2"/>
    <n v="-5.2405690431363006E-3"/>
    <x v="17"/>
    <n v="6.5507113039203757E-3"/>
    <x v="17"/>
    <n v="-1.1791280347056676E-2"/>
  </r>
  <r>
    <x v="18"/>
    <x v="2"/>
    <n v="-9.6846689064968849E-3"/>
    <x v="18"/>
    <n v="5.6635490681268335E-4"/>
    <x v="18"/>
    <n v="-1.0251023813309569E-2"/>
  </r>
  <r>
    <x v="19"/>
    <x v="4"/>
    <n v="3.3964220528996947E-3"/>
    <x v="19"/>
    <n v="6.732328790825675E-3"/>
    <x v="19"/>
    <n v="-3.3359067379259808E-3"/>
  </r>
  <r>
    <x v="20"/>
    <x v="1"/>
    <n v="5.336831342524162E-3"/>
    <x v="20"/>
    <n v="9.6158406752782592E-3"/>
    <x v="20"/>
    <n v="-4.2790093327540971E-3"/>
  </r>
  <r>
    <x v="21"/>
    <x v="5"/>
    <n v="1.0618952843483243E-2"/>
    <x v="21"/>
    <n v="8.7418424849700967E-3"/>
    <x v="21"/>
    <n v="1.8771103585131462E-3"/>
  </r>
  <r>
    <x v="22"/>
    <x v="1"/>
    <n v="1.1463384953518174E-2"/>
    <x v="22"/>
    <n v="5.1411544640020904E-3"/>
    <x v="22"/>
    <n v="6.3222304895160838E-3"/>
  </r>
  <r>
    <x v="23"/>
    <x v="3"/>
    <n v="5.9970994630638153E-3"/>
    <x v="23"/>
    <n v="6.7382446078296824E-3"/>
    <x v="23"/>
    <n v="-7.4114514476586804E-4"/>
  </r>
  <r>
    <x v="24"/>
    <x v="2"/>
    <n v="3.149396318424813E-4"/>
    <x v="24"/>
    <n v="2.9244394385373263E-3"/>
    <x v="24"/>
    <n v="-2.609499806694845E-3"/>
  </r>
  <r>
    <x v="25"/>
    <x v="4"/>
    <n v="1.2539008034168742E-2"/>
    <x v="25"/>
    <n v="6.2808824272787165E-3"/>
    <x v="25"/>
    <n v="6.258125606890025E-3"/>
  </r>
  <r>
    <x v="26"/>
    <x v="1"/>
    <n v="2.28719084524871E-2"/>
    <x v="26"/>
    <n v="8.1101920277951711E-3"/>
    <x v="26"/>
    <n v="1.4761716424691929E-2"/>
  </r>
  <r>
    <x v="27"/>
    <x v="5"/>
    <n v="-6.8112869182106461E-3"/>
    <x v="27"/>
    <n v="6.5751759926358988E-3"/>
    <x v="27"/>
    <n v="-1.3386462910846546E-2"/>
  </r>
  <r>
    <x v="28"/>
    <x v="3"/>
    <n v="1.5392724047749162E-3"/>
    <x v="28"/>
    <n v="6.4716158689917527E-3"/>
    <x v="28"/>
    <n v="-4.9323434642168365E-3"/>
  </r>
  <r>
    <x v="29"/>
    <x v="5"/>
    <n v="7.7935665754595984E-3"/>
    <x v="29"/>
    <n v="8.4230469527082595E-3"/>
    <x v="29"/>
    <n v="-6.2948037724865991E-4"/>
  </r>
  <r>
    <x v="30"/>
    <x v="1"/>
    <n v="4.0554487987162435E-2"/>
    <x v="30"/>
    <n v="8.5174103648455717E-3"/>
    <x v="30"/>
    <n v="3.2037077622316869E-2"/>
  </r>
  <r>
    <x v="31"/>
    <x v="4"/>
    <n v="1.5454435315922721E-2"/>
    <x v="31"/>
    <n v="5.7774707876088807E-3"/>
    <x v="31"/>
    <n v="9.6769645283138403E-3"/>
  </r>
  <r>
    <x v="32"/>
    <x v="2"/>
    <n v="-4.8079763339368142E-3"/>
    <x v="32"/>
    <n v="3.9626178576402313E-3"/>
    <x v="32"/>
    <n v="-8.7705941915770455E-3"/>
  </r>
  <r>
    <x v="33"/>
    <x v="2"/>
    <n v="-5.1127543217982518E-3"/>
    <x v="33"/>
    <n v="8.4091353976944935E-3"/>
    <x v="33"/>
    <n v="-1.3521889719492747E-2"/>
  </r>
  <r>
    <x v="34"/>
    <x v="6"/>
    <m/>
    <x v="34"/>
    <m/>
    <x v="34"/>
    <m/>
  </r>
  <r>
    <x v="34"/>
    <x v="6"/>
    <m/>
    <x v="34"/>
    <m/>
    <x v="34"/>
    <m/>
  </r>
  <r>
    <x v="34"/>
    <x v="6"/>
    <m/>
    <x v="34"/>
    <m/>
    <x v="34"/>
    <m/>
  </r>
  <r>
    <x v="34"/>
    <x v="6"/>
    <m/>
    <x v="34"/>
    <m/>
    <x v="34"/>
    <m/>
  </r>
  <r>
    <x v="34"/>
    <x v="6"/>
    <m/>
    <x v="34"/>
    <m/>
    <x v="34"/>
    <m/>
  </r>
  <r>
    <x v="34"/>
    <x v="6"/>
    <m/>
    <x v="34"/>
    <m/>
    <x v="34"/>
    <m/>
  </r>
  <r>
    <x v="34"/>
    <x v="6"/>
    <m/>
    <x v="34"/>
    <m/>
    <x v="34"/>
    <m/>
  </r>
  <r>
    <x v="34"/>
    <x v="6"/>
    <m/>
    <x v="34"/>
    <m/>
    <x v="34"/>
    <m/>
  </r>
  <r>
    <x v="34"/>
    <x v="6"/>
    <m/>
    <x v="34"/>
    <m/>
    <x v="34"/>
    <m/>
  </r>
  <r>
    <x v="34"/>
    <x v="6"/>
    <m/>
    <x v="34"/>
    <m/>
    <x v="34"/>
    <m/>
  </r>
  <r>
    <x v="34"/>
    <x v="6"/>
    <m/>
    <x v="34"/>
    <m/>
    <x v="34"/>
    <m/>
  </r>
  <r>
    <x v="34"/>
    <x v="6"/>
    <m/>
    <x v="34"/>
    <m/>
    <x v="34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5" cacheId="172" applyNumberFormats="0" applyBorderFormats="0" applyFontFormats="0" applyPatternFormats="0" applyAlignmentFormats="0" applyWidthHeightFormats="1" dataCaption="Données" updatedVersion="4" showMemberPropertyTips="0" useAutoFormatting="1" itemPrintTitles="1" createdVersion="1" indent="0" compact="0" compactData="0" gridDropZones="1">
  <location ref="J2:P46" firstHeaderRow="1" firstDataRow="2" firstDataCol="2"/>
  <pivotFields count="7">
    <pivotField axis="axisRow" compact="0" outline="0" subtotalTop="0" showAll="0" includeNewItemsInFilter="1" defaultSubtotal="0">
      <items count="35">
        <item x="0"/>
        <item x="1"/>
        <item x="2"/>
        <item x="33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32"/>
        <item x="18"/>
        <item x="24"/>
        <item x="19"/>
        <item x="20"/>
        <item x="21"/>
        <item x="23"/>
        <item x="25"/>
        <item x="26"/>
        <item x="27"/>
        <item x="28"/>
        <item x="29"/>
        <item x="22"/>
        <item x="30"/>
        <item x="31"/>
        <item x="34"/>
      </items>
    </pivotField>
    <pivotField axis="axisRow" compact="0" outline="0" subtotalTop="0" showAll="0" includeNewItemsInFilter="1">
      <items count="8">
        <item x="3"/>
        <item x="5"/>
        <item x="0"/>
        <item x="2"/>
        <item x="4"/>
        <item x="1"/>
        <item x="6"/>
        <item t="default"/>
      </items>
    </pivotField>
    <pivotField dataField="1" compact="0" outline="0" subtotalTop="0" showAll="0" includeNewItemsInFilter="1" defaultSubtotal="0"/>
    <pivotField dataField="1" compact="0" outline="0" subtotalTop="0" showAll="0" includeNewItemsInFilter="1" defaultSubtotal="0">
      <items count="35">
        <item x="10"/>
        <item x="18"/>
        <item x="7"/>
        <item x="14"/>
        <item x="0"/>
        <item x="32"/>
        <item x="15"/>
        <item x="3"/>
        <item x="33"/>
        <item x="24"/>
        <item x="1"/>
        <item x="2"/>
        <item x="25"/>
        <item x="5"/>
        <item x="17"/>
        <item x="4"/>
        <item x="13"/>
        <item x="22"/>
        <item x="31"/>
        <item x="11"/>
        <item x="30"/>
        <item x="16"/>
        <item x="26"/>
        <item x="19"/>
        <item x="23"/>
        <item x="29"/>
        <item x="20"/>
        <item x="6"/>
        <item x="27"/>
        <item x="28"/>
        <item x="9"/>
        <item x="21"/>
        <item x="12"/>
        <item x="8"/>
        <item x="34"/>
      </items>
    </pivotField>
    <pivotField dataField="1" compact="0" outline="0" subtotalTop="0" showAll="0" includeNewItemsInFilter="1" defaultSubtotal="0"/>
    <pivotField dataField="1" compact="0" outline="0" subtotalTop="0" showAll="0" includeNewItemsInFilter="1" defaultSubtotal="0">
      <items count="35">
        <item x="8"/>
        <item x="27"/>
        <item x="28"/>
        <item x="13"/>
        <item x="17"/>
        <item x="2"/>
        <item x="20"/>
        <item x="11"/>
        <item x="19"/>
        <item x="9"/>
        <item x="12"/>
        <item x="33"/>
        <item x="14"/>
        <item x="18"/>
        <item x="10"/>
        <item x="32"/>
        <item x="15"/>
        <item x="23"/>
        <item x="24"/>
        <item x="7"/>
        <item x="0"/>
        <item x="29"/>
        <item x="4"/>
        <item x="1"/>
        <item x="6"/>
        <item x="25"/>
        <item x="3"/>
        <item x="21"/>
        <item x="22"/>
        <item x="31"/>
        <item x="16"/>
        <item x="26"/>
        <item x="5"/>
        <item x="30"/>
        <item x="34"/>
      </items>
    </pivotField>
    <pivotField dataField="1" compact="0" outline="0" subtotalTop="0" showAll="0" includeNewItemsInFilter="1" defaultSubtotal="0"/>
  </pivotFields>
  <rowFields count="2">
    <field x="1"/>
    <field x="0"/>
  </rowFields>
  <rowItems count="43">
    <i>
      <x/>
      <x v="9"/>
    </i>
    <i r="1">
      <x v="13"/>
    </i>
    <i r="1">
      <x v="25"/>
    </i>
    <i r="1">
      <x v="29"/>
    </i>
    <i t="default">
      <x/>
    </i>
    <i>
      <x v="1"/>
      <x v="12"/>
    </i>
    <i r="1">
      <x v="24"/>
    </i>
    <i r="1">
      <x v="28"/>
    </i>
    <i r="1">
      <x v="30"/>
    </i>
    <i t="default">
      <x v="1"/>
    </i>
    <i>
      <x v="2"/>
      <x/>
    </i>
    <i r="1">
      <x v="2"/>
    </i>
    <i r="1">
      <x v="11"/>
    </i>
    <i r="1">
      <x v="14"/>
    </i>
    <i r="1">
      <x v="15"/>
    </i>
    <i r="1">
      <x v="16"/>
    </i>
    <i t="default">
      <x v="2"/>
    </i>
    <i>
      <x v="3"/>
      <x v="3"/>
    </i>
    <i r="1">
      <x v="4"/>
    </i>
    <i r="1">
      <x v="5"/>
    </i>
    <i r="1">
      <x v="8"/>
    </i>
    <i r="1">
      <x v="18"/>
    </i>
    <i r="1">
      <x v="19"/>
    </i>
    <i r="1">
      <x v="20"/>
    </i>
    <i r="1">
      <x v="21"/>
    </i>
    <i t="default">
      <x v="3"/>
    </i>
    <i>
      <x v="4"/>
      <x v="10"/>
    </i>
    <i r="1">
      <x v="17"/>
    </i>
    <i r="1">
      <x v="22"/>
    </i>
    <i r="1">
      <x v="26"/>
    </i>
    <i r="1">
      <x v="33"/>
    </i>
    <i t="default">
      <x v="4"/>
    </i>
    <i>
      <x v="5"/>
      <x v="1"/>
    </i>
    <i r="1">
      <x v="6"/>
    </i>
    <i r="1">
      <x v="7"/>
    </i>
    <i r="1">
      <x v="23"/>
    </i>
    <i r="1">
      <x v="27"/>
    </i>
    <i r="1">
      <x v="31"/>
    </i>
    <i r="1">
      <x v="32"/>
    </i>
    <i t="default">
      <x v="5"/>
    </i>
    <i>
      <x v="6"/>
      <x v="34"/>
    </i>
    <i t="default">
      <x v="6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Max de Taux variation annuel 99-09" fld="2" subtotal="max" baseField="0" baseItem="9"/>
    <dataField name="Max de Solde naturel 99-09" fld="3" subtotal="max" baseField="0" baseItem="9"/>
    <dataField name="Max de Taux variation naturel annuel 99-09" fld="4" subtotal="max" baseField="0" baseItem="9"/>
    <dataField name="Max de Solde migratoire 99-09" fld="5" subtotal="max" baseField="0" baseItem="9"/>
    <dataField name="Max de Taux variation migratoire annuel 99-09" fld="6" subtotal="max" baseField="0" baseItem="9"/>
  </dataFields>
  <formats count="11">
    <format dxfId="10">
      <pivotArea field="1" type="button" dataOnly="0" labelOnly="1" outline="0" axis="axisRow" fieldPosition="0"/>
    </format>
    <format dxfId="9">
      <pivotArea field="0" type="button" dataOnly="0" labelOnly="1" outline="0" axis="axisRow" fieldPosition="1"/>
    </format>
    <format dxfId="8">
      <pivotArea field="1" type="button" dataOnly="0" labelOnly="1" outline="0" axis="axisRow" fieldPosition="0"/>
    </format>
    <format dxfId="7">
      <pivotArea field="0" type="button" dataOnly="0" labelOnly="1" outline="0" axis="axisRow" fieldPosition="1"/>
    </format>
    <format dxfId="6">
      <pivotArea dataOnly="0" outline="0" fieldPosition="0">
        <references count="1">
          <reference field="1" count="0" defaultSubtotal="1"/>
        </references>
      </pivotArea>
    </format>
    <format dxfId="5">
      <pivotArea grandRow="1" outline="0" fieldPosition="0"/>
    </format>
    <format dxfId="4">
      <pivotArea dataOnly="0" labelOnly="1" grandRow="1" outline="0" fieldPosition="0"/>
    </format>
    <format dxfId="3">
      <pivotArea outline="0" fieldPosition="0">
        <references count="2">
          <reference field="4294967294" count="1" selected="0">
            <x v="0"/>
          </reference>
          <reference field="1" count="5" selected="0" defaultSubtotal="1">
            <x v="0"/>
            <x v="1"/>
            <x v="2"/>
            <x v="3"/>
            <x v="4"/>
          </reference>
        </references>
      </pivotArea>
    </format>
    <format dxfId="2">
      <pivotArea outline="0" fieldPosition="0">
        <references count="3">
          <reference field="4294967294" count="1" selected="0">
            <x v="0"/>
          </reference>
          <reference field="0" count="7" selected="0">
            <x v="1"/>
            <x v="6"/>
            <x v="7"/>
            <x v="23"/>
            <x v="27"/>
            <x v="31"/>
            <x v="32"/>
          </reference>
          <reference field="1" count="1" selected="0">
            <x v="5"/>
          </reference>
        </references>
      </pivotArea>
    </format>
    <format dxfId="1">
      <pivotArea outline="0" fieldPosition="0">
        <references count="2">
          <reference field="4294967294" count="1" selected="0">
            <x v="0"/>
          </reference>
          <reference field="1" count="5" selected="0" defaultSubtotal="1">
            <x v="0"/>
            <x v="1"/>
            <x v="2"/>
            <x v="3"/>
            <x v="4"/>
          </reference>
        </references>
      </pivotArea>
    </format>
    <format dxfId="0">
      <pivotArea outline="0" fieldPosition="0">
        <references count="3">
          <reference field="4294967294" count="1" selected="0">
            <x v="0"/>
          </reference>
          <reference field="0" count="7" selected="0">
            <x v="1"/>
            <x v="6"/>
            <x v="7"/>
            <x v="23"/>
            <x v="27"/>
            <x v="31"/>
            <x v="32"/>
          </reference>
          <reference field="1" count="1" selected="0">
            <x v="5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hème Office">
  <a:themeElements>
    <a:clrScheme name="Aspect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workbookViewId="0"/>
  </sheetViews>
  <sheetFormatPr baseColWidth="10" defaultRowHeight="12.75" x14ac:dyDescent="0.2"/>
  <cols>
    <col min="2" max="2" width="20.7109375" customWidth="1"/>
    <col min="10" max="10" width="19.28515625" bestFit="1" customWidth="1"/>
    <col min="11" max="11" width="16" bestFit="1" customWidth="1"/>
    <col min="12" max="12" width="30.5703125" customWidth="1"/>
    <col min="13" max="13" width="24" customWidth="1"/>
    <col min="14" max="14" width="37" customWidth="1"/>
    <col min="15" max="15" width="26.7109375" customWidth="1"/>
    <col min="16" max="16" width="39.5703125" customWidth="1"/>
    <col min="17" max="18" width="12" bestFit="1" customWidth="1"/>
    <col min="19" max="19" width="11" customWidth="1"/>
    <col min="20" max="24" width="12" bestFit="1" customWidth="1"/>
    <col min="25" max="25" width="11" customWidth="1"/>
    <col min="26" max="26" width="32.5703125" bestFit="1" customWidth="1"/>
    <col min="27" max="27" width="42.5703125" bestFit="1" customWidth="1"/>
    <col min="28" max="28" width="49.42578125" bestFit="1" customWidth="1"/>
    <col min="29" max="29" width="45.140625" bestFit="1" customWidth="1"/>
    <col min="30" max="30" width="53.7109375" bestFit="1" customWidth="1"/>
    <col min="31" max="31" width="55.5703125" bestFit="1" customWidth="1"/>
    <col min="32" max="32" width="48.85546875" bestFit="1" customWidth="1"/>
  </cols>
  <sheetData>
    <row r="1" spans="1:16" x14ac:dyDescent="0.2">
      <c r="A1" t="s">
        <v>183</v>
      </c>
      <c r="B1" s="164" t="s">
        <v>184</v>
      </c>
      <c r="C1" t="s">
        <v>203</v>
      </c>
      <c r="D1" t="s">
        <v>199</v>
      </c>
      <c r="E1" t="s">
        <v>200</v>
      </c>
      <c r="F1" t="s">
        <v>201</v>
      </c>
      <c r="G1" t="s">
        <v>202</v>
      </c>
    </row>
    <row r="2" spans="1:16" ht="13.5" thickBot="1" x14ac:dyDescent="0.25">
      <c r="A2">
        <v>97201</v>
      </c>
      <c r="B2" s="34" t="s">
        <v>36</v>
      </c>
      <c r="C2">
        <v>-2.1791094829310964E-3</v>
      </c>
      <c r="D2">
        <v>51</v>
      </c>
      <c r="E2">
        <v>2.9245943060391029E-3</v>
      </c>
      <c r="F2">
        <v>-89</v>
      </c>
      <c r="G2">
        <v>-5.1037037889701993E-3</v>
      </c>
      <c r="J2" s="165"/>
      <c r="K2" s="166"/>
      <c r="L2" s="169" t="s">
        <v>194</v>
      </c>
      <c r="M2" s="166"/>
      <c r="N2" s="166"/>
      <c r="O2" s="166"/>
      <c r="P2" s="167"/>
    </row>
    <row r="3" spans="1:16" ht="26.25" thickBot="1" x14ac:dyDescent="0.25">
      <c r="A3">
        <v>97202</v>
      </c>
      <c r="B3" s="34" t="s">
        <v>40</v>
      </c>
      <c r="C3">
        <v>1.0176592338068779E-2</v>
      </c>
      <c r="D3">
        <v>160</v>
      </c>
      <c r="E3">
        <v>4.4126145639322625E-3</v>
      </c>
      <c r="F3">
        <v>209</v>
      </c>
      <c r="G3">
        <v>5.763977774136517E-3</v>
      </c>
      <c r="J3" s="191" t="s">
        <v>184</v>
      </c>
      <c r="K3" s="191" t="s">
        <v>183</v>
      </c>
      <c r="L3" s="165" t="s">
        <v>204</v>
      </c>
      <c r="M3" s="175" t="s">
        <v>205</v>
      </c>
      <c r="N3" s="175" t="s">
        <v>206</v>
      </c>
      <c r="O3" s="175" t="s">
        <v>208</v>
      </c>
      <c r="P3" s="171" t="s">
        <v>207</v>
      </c>
    </row>
    <row r="4" spans="1:16" ht="13.5" thickBot="1" x14ac:dyDescent="0.25">
      <c r="A4">
        <v>97203</v>
      </c>
      <c r="B4" s="34" t="s">
        <v>36</v>
      </c>
      <c r="C4">
        <v>-1.0522794417952119E-2</v>
      </c>
      <c r="D4">
        <v>161</v>
      </c>
      <c r="E4">
        <v>4.033737860214979E-3</v>
      </c>
      <c r="F4">
        <v>-581</v>
      </c>
      <c r="G4">
        <v>-1.4556532278167099E-2</v>
      </c>
      <c r="J4" s="165" t="s">
        <v>34</v>
      </c>
      <c r="K4" s="165">
        <v>97209</v>
      </c>
      <c r="L4" s="204">
        <v>-6.2390698277502432E-3</v>
      </c>
      <c r="M4" s="176">
        <v>6230</v>
      </c>
      <c r="N4" s="176">
        <v>6.804867826835437E-3</v>
      </c>
      <c r="O4" s="176">
        <v>-11942</v>
      </c>
      <c r="P4" s="173">
        <v>-1.3043937654585679E-2</v>
      </c>
    </row>
    <row r="5" spans="1:16" ht="13.5" thickBot="1" x14ac:dyDescent="0.25">
      <c r="A5">
        <v>97204</v>
      </c>
      <c r="B5" s="34" t="s">
        <v>37</v>
      </c>
      <c r="C5">
        <v>1.3694622811197155E-2</v>
      </c>
      <c r="D5">
        <v>124</v>
      </c>
      <c r="E5">
        <v>3.5158037858974063E-3</v>
      </c>
      <c r="F5">
        <v>359</v>
      </c>
      <c r="G5">
        <v>1.0178819025299749E-2</v>
      </c>
      <c r="J5" s="168"/>
      <c r="K5" s="170">
        <v>97213</v>
      </c>
      <c r="L5" s="205">
        <v>9.8999108469850494E-3</v>
      </c>
      <c r="M5" s="177">
        <v>3946</v>
      </c>
      <c r="N5" s="177">
        <v>1.0632838378389494E-2</v>
      </c>
      <c r="O5" s="177">
        <v>-272</v>
      </c>
      <c r="P5" s="174">
        <v>-7.329275314044457E-4</v>
      </c>
    </row>
    <row r="6" spans="1:16" x14ac:dyDescent="0.2">
      <c r="A6">
        <v>97205</v>
      </c>
      <c r="B6" s="35" t="s">
        <v>37</v>
      </c>
      <c r="C6">
        <v>1.0466793938539665E-2</v>
      </c>
      <c r="D6">
        <v>369</v>
      </c>
      <c r="E6">
        <v>8.6987544218944512E-3</v>
      </c>
      <c r="F6">
        <v>75</v>
      </c>
      <c r="G6">
        <v>1.7680395166452137E-3</v>
      </c>
      <c r="J6" s="168"/>
      <c r="K6" s="170">
        <v>97224</v>
      </c>
      <c r="L6" s="205">
        <v>5.9970994630638153E-3</v>
      </c>
      <c r="M6" s="177">
        <v>1091</v>
      </c>
      <c r="N6" s="177">
        <v>6.7382446078296824E-3</v>
      </c>
      <c r="O6" s="177">
        <v>-120</v>
      </c>
      <c r="P6" s="174">
        <v>-7.4114514476586804E-4</v>
      </c>
    </row>
    <row r="7" spans="1:16" x14ac:dyDescent="0.2">
      <c r="A7">
        <v>97206</v>
      </c>
      <c r="B7" s="35" t="s">
        <v>40</v>
      </c>
      <c r="C7">
        <v>4.4331703393881261E-2</v>
      </c>
      <c r="D7">
        <v>342</v>
      </c>
      <c r="E7">
        <v>7.0518337491662286E-3</v>
      </c>
      <c r="F7">
        <v>1808</v>
      </c>
      <c r="G7">
        <v>3.7279869644715032E-2</v>
      </c>
      <c r="J7" s="168"/>
      <c r="K7" s="170">
        <v>97229</v>
      </c>
      <c r="L7" s="205">
        <v>1.5392724047749162E-3</v>
      </c>
      <c r="M7" s="177">
        <v>1358</v>
      </c>
      <c r="N7" s="177">
        <v>6.4716158689917527E-3</v>
      </c>
      <c r="O7" s="177">
        <v>-1035</v>
      </c>
      <c r="P7" s="174">
        <v>-4.9323434642168365E-3</v>
      </c>
    </row>
    <row r="8" spans="1:16" x14ac:dyDescent="0.2">
      <c r="A8">
        <v>97207</v>
      </c>
      <c r="B8" s="35" t="s">
        <v>40</v>
      </c>
      <c r="C8">
        <v>9.3214328945281366E-3</v>
      </c>
      <c r="D8">
        <v>1271</v>
      </c>
      <c r="E8">
        <v>7.9996902153580442E-3</v>
      </c>
      <c r="F8">
        <v>210</v>
      </c>
      <c r="G8">
        <v>1.3217426791700937E-3</v>
      </c>
      <c r="J8" s="193" t="s">
        <v>187</v>
      </c>
      <c r="K8" s="194"/>
      <c r="L8" s="206">
        <v>9.8999108469850494E-3</v>
      </c>
      <c r="M8" s="196">
        <v>6230</v>
      </c>
      <c r="N8" s="196">
        <v>1.0632838378389494E-2</v>
      </c>
      <c r="O8" s="196">
        <v>-120</v>
      </c>
      <c r="P8" s="197">
        <v>-7.329275314044457E-4</v>
      </c>
    </row>
    <row r="9" spans="1:16" x14ac:dyDescent="0.2">
      <c r="A9">
        <v>97208</v>
      </c>
      <c r="B9" s="35" t="s">
        <v>37</v>
      </c>
      <c r="C9">
        <v>-8.8065353456139306E-3</v>
      </c>
      <c r="D9">
        <v>21</v>
      </c>
      <c r="E9">
        <v>2.3117155282236569E-3</v>
      </c>
      <c r="F9">
        <v>-101</v>
      </c>
      <c r="G9">
        <v>-1.1118250873837587E-2</v>
      </c>
      <c r="J9" s="165" t="s">
        <v>35</v>
      </c>
      <c r="K9" s="165">
        <v>97212</v>
      </c>
      <c r="L9" s="204">
        <v>4.9733371608717825E-4</v>
      </c>
      <c r="M9" s="176">
        <v>522</v>
      </c>
      <c r="N9" s="176">
        <v>4.8982679207076798E-3</v>
      </c>
      <c r="O9" s="176">
        <v>-469</v>
      </c>
      <c r="P9" s="173">
        <v>-4.4009342046205015E-3</v>
      </c>
    </row>
    <row r="10" spans="1:16" x14ac:dyDescent="0.2">
      <c r="A10">
        <v>97209</v>
      </c>
      <c r="B10" s="178" t="s">
        <v>34</v>
      </c>
      <c r="C10">
        <v>-6.2390698277502432E-3</v>
      </c>
      <c r="D10">
        <v>6230</v>
      </c>
      <c r="E10">
        <v>6.804867826835437E-3</v>
      </c>
      <c r="F10">
        <v>-11942</v>
      </c>
      <c r="G10">
        <v>-1.3043937654585679E-2</v>
      </c>
      <c r="J10" s="168"/>
      <c r="K10" s="170">
        <v>97222</v>
      </c>
      <c r="L10" s="205">
        <v>1.0618952843483243E-2</v>
      </c>
      <c r="M10" s="177">
        <v>1942</v>
      </c>
      <c r="N10" s="177">
        <v>8.7418424849700967E-3</v>
      </c>
      <c r="O10" s="177">
        <v>417</v>
      </c>
      <c r="P10" s="174">
        <v>1.8771103585131462E-3</v>
      </c>
    </row>
    <row r="11" spans="1:16" x14ac:dyDescent="0.2">
      <c r="A11">
        <v>97210</v>
      </c>
      <c r="B11" s="35" t="s">
        <v>38</v>
      </c>
      <c r="C11">
        <v>4.9650166223036418E-3</v>
      </c>
      <c r="D11">
        <v>1380</v>
      </c>
      <c r="E11">
        <v>7.2813208701158613E-3</v>
      </c>
      <c r="F11">
        <v>-439</v>
      </c>
      <c r="G11">
        <v>-2.3163042478122195E-3</v>
      </c>
      <c r="J11" s="168"/>
      <c r="K11" s="170">
        <v>97228</v>
      </c>
      <c r="L11" s="205">
        <v>-6.8112869182106461E-3</v>
      </c>
      <c r="M11" s="177">
        <v>1281</v>
      </c>
      <c r="N11" s="177">
        <v>6.5751759926358988E-3</v>
      </c>
      <c r="O11" s="177">
        <v>-2608</v>
      </c>
      <c r="P11" s="174">
        <v>-1.3386462910846546E-2</v>
      </c>
    </row>
    <row r="12" spans="1:16" x14ac:dyDescent="0.2">
      <c r="A12">
        <v>97211</v>
      </c>
      <c r="B12" s="35" t="s">
        <v>36</v>
      </c>
      <c r="C12">
        <v>-2.5740381367246767E-2</v>
      </c>
      <c r="D12">
        <v>-23</v>
      </c>
      <c r="E12">
        <v>-2.9308355022112658E-3</v>
      </c>
      <c r="F12">
        <v>-179</v>
      </c>
      <c r="G12">
        <v>-2.2809545865035502E-2</v>
      </c>
      <c r="J12" s="168"/>
      <c r="K12" s="170">
        <v>97230</v>
      </c>
      <c r="L12" s="205">
        <v>7.7935665754595984E-3</v>
      </c>
      <c r="M12" s="177">
        <v>1124</v>
      </c>
      <c r="N12" s="177">
        <v>8.4230469527082595E-3</v>
      </c>
      <c r="O12" s="177">
        <v>-84</v>
      </c>
      <c r="P12" s="174">
        <v>-6.2948037724865991E-4</v>
      </c>
    </row>
    <row r="13" spans="1:16" x14ac:dyDescent="0.2">
      <c r="A13">
        <v>97212</v>
      </c>
      <c r="B13" s="35" t="s">
        <v>35</v>
      </c>
      <c r="C13">
        <v>4.9733371608717825E-4</v>
      </c>
      <c r="D13">
        <v>522</v>
      </c>
      <c r="E13">
        <v>4.8982679207076798E-3</v>
      </c>
      <c r="F13">
        <v>-469</v>
      </c>
      <c r="G13">
        <v>-4.4009342046205015E-3</v>
      </c>
      <c r="J13" s="193" t="s">
        <v>188</v>
      </c>
      <c r="K13" s="194"/>
      <c r="L13" s="206">
        <v>1.0618952843483243E-2</v>
      </c>
      <c r="M13" s="196">
        <v>1942</v>
      </c>
      <c r="N13" s="196">
        <v>8.7418424849700967E-3</v>
      </c>
      <c r="O13" s="196">
        <v>417</v>
      </c>
      <c r="P13" s="197">
        <v>1.8771103585131462E-3</v>
      </c>
    </row>
    <row r="14" spans="1:16" x14ac:dyDescent="0.2">
      <c r="A14">
        <v>97213</v>
      </c>
      <c r="B14" s="178" t="s">
        <v>34</v>
      </c>
      <c r="C14">
        <v>9.8999108469850494E-3</v>
      </c>
      <c r="D14">
        <v>3946</v>
      </c>
      <c r="E14">
        <v>1.0632838378389494E-2</v>
      </c>
      <c r="F14">
        <v>-272</v>
      </c>
      <c r="G14">
        <v>-7.329275314044457E-4</v>
      </c>
      <c r="J14" s="165" t="s">
        <v>36</v>
      </c>
      <c r="K14" s="165">
        <v>97201</v>
      </c>
      <c r="L14" s="204">
        <v>-2.1791094829310964E-3</v>
      </c>
      <c r="M14" s="176">
        <v>51</v>
      </c>
      <c r="N14" s="176">
        <v>2.9245943060391029E-3</v>
      </c>
      <c r="O14" s="176">
        <v>-89</v>
      </c>
      <c r="P14" s="173">
        <v>-5.1037037889701993E-3</v>
      </c>
    </row>
    <row r="15" spans="1:16" x14ac:dyDescent="0.2">
      <c r="A15">
        <v>97214</v>
      </c>
      <c r="B15" s="35" t="s">
        <v>36</v>
      </c>
      <c r="C15">
        <v>-8.1371002318864072E-3</v>
      </c>
      <c r="D15">
        <v>370</v>
      </c>
      <c r="E15">
        <v>4.6605682442693048E-3</v>
      </c>
      <c r="F15">
        <v>-1016</v>
      </c>
      <c r="G15">
        <v>-1.2797668476155712E-2</v>
      </c>
      <c r="J15" s="168"/>
      <c r="K15" s="170">
        <v>97203</v>
      </c>
      <c r="L15" s="205">
        <v>-1.0522794417952119E-2</v>
      </c>
      <c r="M15" s="177">
        <v>161</v>
      </c>
      <c r="N15" s="177">
        <v>4.033737860214979E-3</v>
      </c>
      <c r="O15" s="177">
        <v>-581</v>
      </c>
      <c r="P15" s="174">
        <v>-1.4556532278167099E-2</v>
      </c>
    </row>
    <row r="16" spans="1:16" x14ac:dyDescent="0.2">
      <c r="A16">
        <v>97215</v>
      </c>
      <c r="B16" s="35" t="s">
        <v>36</v>
      </c>
      <c r="C16">
        <v>-1.1362895171700194E-2</v>
      </c>
      <c r="D16">
        <v>43</v>
      </c>
      <c r="E16">
        <v>3.2573632825540553E-3</v>
      </c>
      <c r="F16">
        <v>-193</v>
      </c>
      <c r="G16">
        <v>-1.4620258454254251E-2</v>
      </c>
      <c r="J16" s="168"/>
      <c r="K16" s="170">
        <v>97211</v>
      </c>
      <c r="L16" s="205">
        <v>-2.5740381367246767E-2</v>
      </c>
      <c r="M16" s="177">
        <v>-23</v>
      </c>
      <c r="N16" s="177">
        <v>-2.9308355022112658E-3</v>
      </c>
      <c r="O16" s="177">
        <v>-179</v>
      </c>
      <c r="P16" s="174">
        <v>-2.2809545865035502E-2</v>
      </c>
    </row>
    <row r="17" spans="1:16" x14ac:dyDescent="0.2">
      <c r="A17">
        <v>97216</v>
      </c>
      <c r="B17" s="35" t="s">
        <v>36</v>
      </c>
      <c r="C17">
        <v>-5.4854771428569649E-4</v>
      </c>
      <c r="D17">
        <v>120</v>
      </c>
      <c r="E17">
        <v>3.2912862857141789E-3</v>
      </c>
      <c r="F17">
        <v>-140</v>
      </c>
      <c r="G17">
        <v>-3.8398339999998754E-3</v>
      </c>
      <c r="J17" s="168"/>
      <c r="K17" s="170">
        <v>97214</v>
      </c>
      <c r="L17" s="205">
        <v>-8.1371002318864072E-3</v>
      </c>
      <c r="M17" s="177">
        <v>370</v>
      </c>
      <c r="N17" s="177">
        <v>4.6605682442693048E-3</v>
      </c>
      <c r="O17" s="177">
        <v>-1016</v>
      </c>
      <c r="P17" s="174">
        <v>-1.2797668476155712E-2</v>
      </c>
    </row>
    <row r="18" spans="1:16" x14ac:dyDescent="0.2">
      <c r="A18">
        <v>97217</v>
      </c>
      <c r="B18" s="35" t="s">
        <v>38</v>
      </c>
      <c r="C18">
        <v>1.9620985897823573E-2</v>
      </c>
      <c r="D18">
        <v>655</v>
      </c>
      <c r="E18">
        <v>8.2435829140952155E-3</v>
      </c>
      <c r="F18">
        <v>904</v>
      </c>
      <c r="G18">
        <v>1.1377402983728357E-2</v>
      </c>
      <c r="J18" s="168"/>
      <c r="K18" s="170">
        <v>97215</v>
      </c>
      <c r="L18" s="205">
        <v>-1.1362895171700194E-2</v>
      </c>
      <c r="M18" s="177">
        <v>43</v>
      </c>
      <c r="N18" s="177">
        <v>3.2573632825540553E-3</v>
      </c>
      <c r="O18" s="177">
        <v>-193</v>
      </c>
      <c r="P18" s="174">
        <v>-1.4620258454254251E-2</v>
      </c>
    </row>
    <row r="19" spans="1:16" x14ac:dyDescent="0.2">
      <c r="A19">
        <v>97218</v>
      </c>
      <c r="B19" s="35" t="s">
        <v>37</v>
      </c>
      <c r="C19">
        <v>-5.2405690431363006E-3</v>
      </c>
      <c r="D19">
        <v>345</v>
      </c>
      <c r="E19">
        <v>6.5507113039203757E-3</v>
      </c>
      <c r="F19">
        <v>-621</v>
      </c>
      <c r="G19">
        <v>-1.1791280347056676E-2</v>
      </c>
      <c r="J19" s="168"/>
      <c r="K19" s="170">
        <v>97216</v>
      </c>
      <c r="L19" s="205">
        <v>-5.4854771428569649E-4</v>
      </c>
      <c r="M19" s="177">
        <v>120</v>
      </c>
      <c r="N19" s="177">
        <v>3.2912862857141789E-3</v>
      </c>
      <c r="O19" s="177">
        <v>-140</v>
      </c>
      <c r="P19" s="174">
        <v>-3.8398339999998754E-3</v>
      </c>
    </row>
    <row r="20" spans="1:16" x14ac:dyDescent="0.2">
      <c r="A20">
        <v>97219</v>
      </c>
      <c r="B20" s="35" t="s">
        <v>37</v>
      </c>
      <c r="C20">
        <v>-9.6846689064968849E-3</v>
      </c>
      <c r="D20">
        <v>10</v>
      </c>
      <c r="E20">
        <v>5.6635490681268335E-4</v>
      </c>
      <c r="F20">
        <v>-181</v>
      </c>
      <c r="G20">
        <v>-1.0251023813309569E-2</v>
      </c>
      <c r="J20" s="193" t="s">
        <v>189</v>
      </c>
      <c r="K20" s="194"/>
      <c r="L20" s="206">
        <v>-5.4854771428569649E-4</v>
      </c>
      <c r="M20" s="196">
        <v>370</v>
      </c>
      <c r="N20" s="196">
        <v>4.6605682442693048E-3</v>
      </c>
      <c r="O20" s="196">
        <v>-89</v>
      </c>
      <c r="P20" s="197">
        <v>-3.8398339999998754E-3</v>
      </c>
    </row>
    <row r="21" spans="1:16" x14ac:dyDescent="0.2">
      <c r="A21">
        <v>97220</v>
      </c>
      <c r="B21" s="35" t="s">
        <v>38</v>
      </c>
      <c r="C21">
        <v>3.3964220528996947E-3</v>
      </c>
      <c r="D21">
        <v>890</v>
      </c>
      <c r="E21">
        <v>6.732328790825675E-3</v>
      </c>
      <c r="F21">
        <v>-441</v>
      </c>
      <c r="G21">
        <v>-3.3359067379259808E-3</v>
      </c>
      <c r="J21" s="165" t="s">
        <v>37</v>
      </c>
      <c r="K21" s="165">
        <v>97234</v>
      </c>
      <c r="L21" s="204">
        <v>-5.1127543217982518E-3</v>
      </c>
      <c r="M21" s="176">
        <v>125</v>
      </c>
      <c r="N21" s="176">
        <v>8.4091353976944935E-3</v>
      </c>
      <c r="O21" s="176">
        <v>-201</v>
      </c>
      <c r="P21" s="173">
        <v>-1.3521889719492747E-2</v>
      </c>
    </row>
    <row r="22" spans="1:16" x14ac:dyDescent="0.2">
      <c r="A22">
        <v>97221</v>
      </c>
      <c r="B22" s="35" t="s">
        <v>40</v>
      </c>
      <c r="C22">
        <v>5.336831342524162E-3</v>
      </c>
      <c r="D22">
        <v>1209</v>
      </c>
      <c r="E22">
        <v>9.6158406752782592E-3</v>
      </c>
      <c r="F22">
        <v>-538</v>
      </c>
      <c r="G22">
        <v>-4.2790093327540971E-3</v>
      </c>
      <c r="J22" s="168"/>
      <c r="K22" s="170">
        <v>97204</v>
      </c>
      <c r="L22" s="205">
        <v>1.3694622811197155E-2</v>
      </c>
      <c r="M22" s="177">
        <v>124</v>
      </c>
      <c r="N22" s="177">
        <v>3.5158037858974063E-3</v>
      </c>
      <c r="O22" s="177">
        <v>359</v>
      </c>
      <c r="P22" s="174">
        <v>1.0178819025299749E-2</v>
      </c>
    </row>
    <row r="23" spans="1:16" x14ac:dyDescent="0.2">
      <c r="A23">
        <v>97222</v>
      </c>
      <c r="B23" s="35" t="s">
        <v>35</v>
      </c>
      <c r="C23">
        <v>1.0618952843483243E-2</v>
      </c>
      <c r="D23">
        <v>1942</v>
      </c>
      <c r="E23">
        <v>8.7418424849700967E-3</v>
      </c>
      <c r="F23">
        <v>417</v>
      </c>
      <c r="G23">
        <v>1.8771103585131462E-3</v>
      </c>
      <c r="J23" s="168"/>
      <c r="K23" s="170">
        <v>97205</v>
      </c>
      <c r="L23" s="205">
        <v>1.0466793938539665E-2</v>
      </c>
      <c r="M23" s="177">
        <v>369</v>
      </c>
      <c r="N23" s="177">
        <v>8.6987544218944512E-3</v>
      </c>
      <c r="O23" s="177">
        <v>75</v>
      </c>
      <c r="P23" s="174">
        <v>1.7680395166452137E-3</v>
      </c>
    </row>
    <row r="24" spans="1:16" x14ac:dyDescent="0.2">
      <c r="A24">
        <v>97223</v>
      </c>
      <c r="B24" s="35" t="s">
        <v>40</v>
      </c>
      <c r="C24">
        <v>1.1463384953518174E-2</v>
      </c>
      <c r="D24">
        <v>444</v>
      </c>
      <c r="E24">
        <v>5.1411544640020904E-3</v>
      </c>
      <c r="F24">
        <v>546</v>
      </c>
      <c r="G24">
        <v>6.3222304895160838E-3</v>
      </c>
      <c r="J24" s="168"/>
      <c r="K24" s="170">
        <v>97208</v>
      </c>
      <c r="L24" s="205">
        <v>-8.8065353456139306E-3</v>
      </c>
      <c r="M24" s="177">
        <v>21</v>
      </c>
      <c r="N24" s="177">
        <v>2.3117155282236569E-3</v>
      </c>
      <c r="O24" s="177">
        <v>-101</v>
      </c>
      <c r="P24" s="174">
        <v>-1.1118250873837587E-2</v>
      </c>
    </row>
    <row r="25" spans="1:16" x14ac:dyDescent="0.2">
      <c r="A25">
        <v>97224</v>
      </c>
      <c r="B25" s="178" t="s">
        <v>34</v>
      </c>
      <c r="C25">
        <v>5.9970994630638153E-3</v>
      </c>
      <c r="D25">
        <v>1091</v>
      </c>
      <c r="E25">
        <v>6.7382446078296824E-3</v>
      </c>
      <c r="F25">
        <v>-120</v>
      </c>
      <c r="G25">
        <v>-7.4114514476586804E-4</v>
      </c>
      <c r="J25" s="168"/>
      <c r="K25" s="170">
        <v>97218</v>
      </c>
      <c r="L25" s="205">
        <v>-5.2405690431363006E-3</v>
      </c>
      <c r="M25" s="177">
        <v>345</v>
      </c>
      <c r="N25" s="177">
        <v>6.5507113039203757E-3</v>
      </c>
      <c r="O25" s="177">
        <v>-621</v>
      </c>
      <c r="P25" s="174">
        <v>-1.1791280347056676E-2</v>
      </c>
    </row>
    <row r="26" spans="1:16" x14ac:dyDescent="0.2">
      <c r="A26">
        <v>97225</v>
      </c>
      <c r="B26" s="35" t="s">
        <v>37</v>
      </c>
      <c r="C26">
        <v>3.149396318424813E-4</v>
      </c>
      <c r="D26">
        <v>130</v>
      </c>
      <c r="E26">
        <v>2.9244394385373263E-3</v>
      </c>
      <c r="F26">
        <v>-116</v>
      </c>
      <c r="G26">
        <v>-2.609499806694845E-3</v>
      </c>
      <c r="J26" s="168"/>
      <c r="K26" s="170">
        <v>97233</v>
      </c>
      <c r="L26" s="205">
        <v>-4.8079763339368142E-3</v>
      </c>
      <c r="M26" s="177">
        <v>75</v>
      </c>
      <c r="N26" s="177">
        <v>3.9626178576402313E-3</v>
      </c>
      <c r="O26" s="177">
        <v>-166</v>
      </c>
      <c r="P26" s="174">
        <v>-8.7705941915770455E-3</v>
      </c>
    </row>
    <row r="27" spans="1:16" x14ac:dyDescent="0.2">
      <c r="A27">
        <v>97226</v>
      </c>
      <c r="B27" s="35" t="s">
        <v>38</v>
      </c>
      <c r="C27">
        <v>1.2539008034168742E-2</v>
      </c>
      <c r="D27">
        <v>276</v>
      </c>
      <c r="E27">
        <v>6.2808824272787165E-3</v>
      </c>
      <c r="F27">
        <v>275</v>
      </c>
      <c r="G27">
        <v>6.258125606890025E-3</v>
      </c>
      <c r="J27" s="168"/>
      <c r="K27" s="170">
        <v>97219</v>
      </c>
      <c r="L27" s="205">
        <v>-9.6846689064968849E-3</v>
      </c>
      <c r="M27" s="177">
        <v>10</v>
      </c>
      <c r="N27" s="177">
        <v>5.6635490681268335E-4</v>
      </c>
      <c r="O27" s="177">
        <v>-181</v>
      </c>
      <c r="P27" s="174">
        <v>-1.0251023813309569E-2</v>
      </c>
    </row>
    <row r="28" spans="1:16" x14ac:dyDescent="0.2">
      <c r="A28">
        <v>97227</v>
      </c>
      <c r="B28" s="35" t="s">
        <v>40</v>
      </c>
      <c r="C28">
        <v>2.28719084524871E-2</v>
      </c>
      <c r="D28">
        <v>695</v>
      </c>
      <c r="E28">
        <v>8.1101920277951711E-3</v>
      </c>
      <c r="F28">
        <v>1265</v>
      </c>
      <c r="G28">
        <v>1.4761716424691929E-2</v>
      </c>
      <c r="J28" s="168"/>
      <c r="K28" s="170">
        <v>97225</v>
      </c>
      <c r="L28" s="205">
        <v>3.149396318424813E-4</v>
      </c>
      <c r="M28" s="177">
        <v>130</v>
      </c>
      <c r="N28" s="177">
        <v>2.9244394385373263E-3</v>
      </c>
      <c r="O28" s="177">
        <v>-116</v>
      </c>
      <c r="P28" s="174">
        <v>-2.609499806694845E-3</v>
      </c>
    </row>
    <row r="29" spans="1:16" x14ac:dyDescent="0.2">
      <c r="A29">
        <v>97228</v>
      </c>
      <c r="B29" s="35" t="s">
        <v>35</v>
      </c>
      <c r="C29">
        <v>-6.8112869182106461E-3</v>
      </c>
      <c r="D29">
        <v>1281</v>
      </c>
      <c r="E29">
        <v>6.5751759926358988E-3</v>
      </c>
      <c r="F29">
        <v>-2608</v>
      </c>
      <c r="G29">
        <v>-1.3386462910846546E-2</v>
      </c>
      <c r="J29" s="193" t="s">
        <v>190</v>
      </c>
      <c r="K29" s="194"/>
      <c r="L29" s="206">
        <v>1.3694622811197155E-2</v>
      </c>
      <c r="M29" s="196">
        <v>369</v>
      </c>
      <c r="N29" s="196">
        <v>8.6987544218944512E-3</v>
      </c>
      <c r="O29" s="196">
        <v>359</v>
      </c>
      <c r="P29" s="197">
        <v>1.0178819025299749E-2</v>
      </c>
    </row>
    <row r="30" spans="1:16" x14ac:dyDescent="0.2">
      <c r="A30">
        <v>97229</v>
      </c>
      <c r="B30" s="178" t="s">
        <v>34</v>
      </c>
      <c r="C30">
        <v>1.5392724047749162E-3</v>
      </c>
      <c r="D30">
        <v>1358</v>
      </c>
      <c r="E30">
        <v>6.4716158689917527E-3</v>
      </c>
      <c r="F30">
        <v>-1035</v>
      </c>
      <c r="G30">
        <v>-4.9323434642168365E-3</v>
      </c>
      <c r="J30" s="165" t="s">
        <v>38</v>
      </c>
      <c r="K30" s="165">
        <v>97210</v>
      </c>
      <c r="L30" s="204">
        <v>4.9650166223036418E-3</v>
      </c>
      <c r="M30" s="176">
        <v>1380</v>
      </c>
      <c r="N30" s="176">
        <v>7.2813208701158613E-3</v>
      </c>
      <c r="O30" s="176">
        <v>-439</v>
      </c>
      <c r="P30" s="173">
        <v>-2.3163042478122195E-3</v>
      </c>
    </row>
    <row r="31" spans="1:16" x14ac:dyDescent="0.2">
      <c r="A31">
        <v>97230</v>
      </c>
      <c r="B31" s="35" t="s">
        <v>35</v>
      </c>
      <c r="C31">
        <v>7.7935665754595984E-3</v>
      </c>
      <c r="D31">
        <v>1124</v>
      </c>
      <c r="E31">
        <v>8.4230469527082595E-3</v>
      </c>
      <c r="F31">
        <v>-84</v>
      </c>
      <c r="G31">
        <v>-6.2948037724865991E-4</v>
      </c>
      <c r="J31" s="168"/>
      <c r="K31" s="170">
        <v>97217</v>
      </c>
      <c r="L31" s="205">
        <v>1.9620985897823573E-2</v>
      </c>
      <c r="M31" s="177">
        <v>655</v>
      </c>
      <c r="N31" s="177">
        <v>8.2435829140952155E-3</v>
      </c>
      <c r="O31" s="177">
        <v>904</v>
      </c>
      <c r="P31" s="174">
        <v>1.1377402983728357E-2</v>
      </c>
    </row>
    <row r="32" spans="1:16" x14ac:dyDescent="0.2">
      <c r="A32">
        <v>97231</v>
      </c>
      <c r="B32" s="35" t="s">
        <v>40</v>
      </c>
      <c r="C32">
        <v>4.0554487987162435E-2</v>
      </c>
      <c r="D32">
        <v>528</v>
      </c>
      <c r="E32">
        <v>8.5174103648455717E-3</v>
      </c>
      <c r="F32">
        <v>1986</v>
      </c>
      <c r="G32">
        <v>3.2037077622316869E-2</v>
      </c>
      <c r="J32" s="168"/>
      <c r="K32" s="170">
        <v>97220</v>
      </c>
      <c r="L32" s="205">
        <v>3.3964220528996947E-3</v>
      </c>
      <c r="M32" s="177">
        <v>890</v>
      </c>
      <c r="N32" s="177">
        <v>6.732328790825675E-3</v>
      </c>
      <c r="O32" s="177">
        <v>-441</v>
      </c>
      <c r="P32" s="174">
        <v>-3.3359067379259808E-3</v>
      </c>
    </row>
    <row r="33" spans="1:16" x14ac:dyDescent="0.2">
      <c r="A33">
        <v>97232</v>
      </c>
      <c r="B33" s="35" t="s">
        <v>38</v>
      </c>
      <c r="C33">
        <v>1.5454435315922721E-2</v>
      </c>
      <c r="D33">
        <v>483</v>
      </c>
      <c r="E33">
        <v>5.7774707876088807E-3</v>
      </c>
      <c r="F33">
        <v>809</v>
      </c>
      <c r="G33">
        <v>9.6769645283138403E-3</v>
      </c>
      <c r="J33" s="168"/>
      <c r="K33" s="170">
        <v>97226</v>
      </c>
      <c r="L33" s="205">
        <v>1.2539008034168742E-2</v>
      </c>
      <c r="M33" s="177">
        <v>276</v>
      </c>
      <c r="N33" s="177">
        <v>6.2808824272787165E-3</v>
      </c>
      <c r="O33" s="177">
        <v>275</v>
      </c>
      <c r="P33" s="174">
        <v>6.258125606890025E-3</v>
      </c>
    </row>
    <row r="34" spans="1:16" x14ac:dyDescent="0.2">
      <c r="A34">
        <v>97233</v>
      </c>
      <c r="B34" s="35" t="s">
        <v>37</v>
      </c>
      <c r="C34">
        <v>-4.8079763339368142E-3</v>
      </c>
      <c r="D34">
        <v>75</v>
      </c>
      <c r="E34">
        <v>3.9626178576402313E-3</v>
      </c>
      <c r="F34">
        <v>-166</v>
      </c>
      <c r="G34">
        <v>-8.7705941915770455E-3</v>
      </c>
      <c r="J34" s="168"/>
      <c r="K34" s="170">
        <v>97232</v>
      </c>
      <c r="L34" s="205">
        <v>1.5454435315922721E-2</v>
      </c>
      <c r="M34" s="177">
        <v>483</v>
      </c>
      <c r="N34" s="177">
        <v>5.7774707876088807E-3</v>
      </c>
      <c r="O34" s="177">
        <v>809</v>
      </c>
      <c r="P34" s="174">
        <v>9.6769645283138403E-3</v>
      </c>
    </row>
    <row r="35" spans="1:16" x14ac:dyDescent="0.2">
      <c r="A35">
        <v>97234</v>
      </c>
      <c r="B35" s="35" t="s">
        <v>37</v>
      </c>
      <c r="C35">
        <v>-5.1127543217982518E-3</v>
      </c>
      <c r="D35">
        <v>125</v>
      </c>
      <c r="E35">
        <v>8.4091353976944935E-3</v>
      </c>
      <c r="F35">
        <v>-201</v>
      </c>
      <c r="G35">
        <v>-1.3521889719492747E-2</v>
      </c>
      <c r="J35" s="193" t="s">
        <v>191</v>
      </c>
      <c r="K35" s="194"/>
      <c r="L35" s="206">
        <v>1.9620985897823573E-2</v>
      </c>
      <c r="M35" s="196">
        <v>1380</v>
      </c>
      <c r="N35" s="196">
        <v>8.2435829140952155E-3</v>
      </c>
      <c r="O35" s="196">
        <v>904</v>
      </c>
      <c r="P35" s="197">
        <v>1.1377402983728357E-2</v>
      </c>
    </row>
    <row r="36" spans="1:16" x14ac:dyDescent="0.2">
      <c r="J36" s="165" t="s">
        <v>40</v>
      </c>
      <c r="K36" s="165">
        <v>97202</v>
      </c>
      <c r="L36" s="204">
        <v>1.0176592338068779E-2</v>
      </c>
      <c r="M36" s="176">
        <v>160</v>
      </c>
      <c r="N36" s="176">
        <v>4.4126145639322625E-3</v>
      </c>
      <c r="O36" s="176">
        <v>209</v>
      </c>
      <c r="P36" s="173">
        <v>5.763977774136517E-3</v>
      </c>
    </row>
    <row r="37" spans="1:16" x14ac:dyDescent="0.2">
      <c r="J37" s="168"/>
      <c r="K37" s="170">
        <v>97206</v>
      </c>
      <c r="L37" s="205">
        <v>4.4331703393881261E-2</v>
      </c>
      <c r="M37" s="177">
        <v>342</v>
      </c>
      <c r="N37" s="177">
        <v>7.0518337491662286E-3</v>
      </c>
      <c r="O37" s="177">
        <v>1808</v>
      </c>
      <c r="P37" s="174">
        <v>3.7279869644715032E-2</v>
      </c>
    </row>
    <row r="38" spans="1:16" x14ac:dyDescent="0.2">
      <c r="J38" s="168"/>
      <c r="K38" s="170">
        <v>97207</v>
      </c>
      <c r="L38" s="205">
        <v>9.3214328945281366E-3</v>
      </c>
      <c r="M38" s="177">
        <v>1271</v>
      </c>
      <c r="N38" s="177">
        <v>7.9996902153580442E-3</v>
      </c>
      <c r="O38" s="177">
        <v>210</v>
      </c>
      <c r="P38" s="174">
        <v>1.3217426791700937E-3</v>
      </c>
    </row>
    <row r="39" spans="1:16" x14ac:dyDescent="0.2">
      <c r="J39" s="168"/>
      <c r="K39" s="170">
        <v>97221</v>
      </c>
      <c r="L39" s="205">
        <v>5.336831342524162E-3</v>
      </c>
      <c r="M39" s="177">
        <v>1209</v>
      </c>
      <c r="N39" s="177">
        <v>9.6158406752782592E-3</v>
      </c>
      <c r="O39" s="177">
        <v>-538</v>
      </c>
      <c r="P39" s="174">
        <v>-4.2790093327540971E-3</v>
      </c>
    </row>
    <row r="40" spans="1:16" x14ac:dyDescent="0.2">
      <c r="J40" s="168"/>
      <c r="K40" s="170">
        <v>97227</v>
      </c>
      <c r="L40" s="205">
        <v>2.28719084524871E-2</v>
      </c>
      <c r="M40" s="177">
        <v>695</v>
      </c>
      <c r="N40" s="177">
        <v>8.1101920277951711E-3</v>
      </c>
      <c r="O40" s="177">
        <v>1265</v>
      </c>
      <c r="P40" s="174">
        <v>1.4761716424691929E-2</v>
      </c>
    </row>
    <row r="41" spans="1:16" x14ac:dyDescent="0.2">
      <c r="J41" s="168"/>
      <c r="K41" s="170">
        <v>97223</v>
      </c>
      <c r="L41" s="205">
        <v>1.1463384953518174E-2</v>
      </c>
      <c r="M41" s="177">
        <v>444</v>
      </c>
      <c r="N41" s="177">
        <v>5.1411544640020904E-3</v>
      </c>
      <c r="O41" s="177">
        <v>546</v>
      </c>
      <c r="P41" s="174">
        <v>6.3222304895160838E-3</v>
      </c>
    </row>
    <row r="42" spans="1:16" x14ac:dyDescent="0.2">
      <c r="J42" s="168"/>
      <c r="K42" s="170">
        <v>97231</v>
      </c>
      <c r="L42" s="205">
        <v>4.0554487987162435E-2</v>
      </c>
      <c r="M42" s="177">
        <v>528</v>
      </c>
      <c r="N42" s="177">
        <v>8.5174103648455717E-3</v>
      </c>
      <c r="O42" s="177">
        <v>1986</v>
      </c>
      <c r="P42" s="174">
        <v>3.2037077622316869E-2</v>
      </c>
    </row>
    <row r="43" spans="1:16" x14ac:dyDescent="0.2">
      <c r="J43" s="193" t="s">
        <v>192</v>
      </c>
      <c r="K43" s="194"/>
      <c r="L43" s="195">
        <v>4.4331703393881261E-2</v>
      </c>
      <c r="M43" s="196">
        <v>1271</v>
      </c>
      <c r="N43" s="196">
        <v>9.6158406752782592E-3</v>
      </c>
      <c r="O43" s="196">
        <v>1986</v>
      </c>
      <c r="P43" s="197">
        <v>3.7279869644715032E-2</v>
      </c>
    </row>
    <row r="44" spans="1:16" x14ac:dyDescent="0.2">
      <c r="J44" s="165" t="s">
        <v>185</v>
      </c>
      <c r="K44" s="165" t="s">
        <v>185</v>
      </c>
      <c r="L44" s="172"/>
      <c r="M44" s="176"/>
      <c r="N44" s="176"/>
      <c r="O44" s="176"/>
      <c r="P44" s="173"/>
    </row>
    <row r="45" spans="1:16" x14ac:dyDescent="0.2">
      <c r="J45" s="193" t="s">
        <v>193</v>
      </c>
      <c r="K45" s="194"/>
      <c r="L45" s="195"/>
      <c r="M45" s="196"/>
      <c r="N45" s="196"/>
      <c r="O45" s="196"/>
      <c r="P45" s="197"/>
    </row>
    <row r="46" spans="1:16" x14ac:dyDescent="0.2">
      <c r="J46" s="198" t="s">
        <v>186</v>
      </c>
      <c r="K46" s="199"/>
      <c r="L46" s="200">
        <v>4.4331703393881261E-2</v>
      </c>
      <c r="M46" s="201">
        <v>6230</v>
      </c>
      <c r="N46" s="201">
        <v>1.0632838378389494E-2</v>
      </c>
      <c r="O46" s="201">
        <v>1986</v>
      </c>
      <c r="P46" s="202">
        <v>3.7279869644715032E-2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N62"/>
  <sheetViews>
    <sheetView showGridLines="0" zoomScale="80" zoomScaleNormal="80" workbookViewId="0">
      <selection activeCell="B3" sqref="B3"/>
    </sheetView>
  </sheetViews>
  <sheetFormatPr baseColWidth="10" defaultRowHeight="12.75" x14ac:dyDescent="0.2"/>
  <cols>
    <col min="1" max="1" width="11.42578125" style="219"/>
    <col min="2" max="2" width="19.140625" style="219" customWidth="1"/>
    <col min="3" max="3" width="11.42578125" style="220"/>
    <col min="4" max="4" width="7.42578125" style="219" customWidth="1"/>
    <col min="5" max="5" width="12.28515625" style="219" customWidth="1"/>
    <col min="6" max="6" width="7.42578125" style="219" customWidth="1"/>
    <col min="7" max="7" width="12.28515625" style="219" customWidth="1"/>
    <col min="8" max="8" width="7.42578125" style="219" customWidth="1"/>
    <col min="9" max="9" width="12.28515625" style="219" customWidth="1"/>
    <col min="10" max="10" width="7.42578125" style="219" customWidth="1"/>
    <col min="11" max="11" width="12.28515625" style="219" customWidth="1"/>
    <col min="12" max="12" width="7.42578125" style="219" customWidth="1"/>
    <col min="13" max="13" width="12.28515625" style="219" customWidth="1"/>
    <col min="14" max="14" width="7.42578125" style="219" customWidth="1"/>
    <col min="15" max="15" width="11.42578125" style="354"/>
    <col min="16" max="16" width="19.140625" style="219" customWidth="1"/>
    <col min="17" max="17" width="11.42578125" style="220"/>
    <col min="18" max="18" width="8.7109375" style="219" customWidth="1"/>
    <col min="19" max="19" width="12.28515625" style="219" customWidth="1"/>
    <col min="20" max="20" width="8.7109375" style="219" customWidth="1"/>
    <col min="21" max="21" width="12.28515625" style="219" customWidth="1"/>
    <col min="22" max="22" width="8.7109375" style="219" customWidth="1"/>
    <col min="24" max="24" width="11.42578125" style="220"/>
    <col min="25" max="25" width="7.42578125" style="219" customWidth="1"/>
    <col min="26" max="26" width="12.28515625" style="219" customWidth="1"/>
    <col min="27" max="27" width="7.42578125" style="219" customWidth="1"/>
    <col min="28" max="28" width="12.28515625" style="219" customWidth="1"/>
    <col min="29" max="29" width="7.42578125" style="219" customWidth="1"/>
    <col min="30" max="30" width="12.28515625" style="219" customWidth="1"/>
    <col min="31" max="31" width="7.42578125" style="219" customWidth="1"/>
    <col min="32" max="32" width="12.28515625" style="219" customWidth="1"/>
    <col min="33" max="33" width="7.42578125" style="219" customWidth="1"/>
    <col min="34" max="34" width="12.28515625" style="219" customWidth="1"/>
    <col min="35" max="35" width="7.42578125" style="219" customWidth="1"/>
    <col min="36" max="37" width="11.42578125" style="219"/>
    <col min="38" max="38" width="11.42578125" style="220"/>
    <col min="39" max="39" width="7.42578125" style="219" customWidth="1"/>
    <col min="40" max="40" width="12.28515625" style="219" customWidth="1"/>
    <col min="41" max="41" width="7.42578125" style="219" customWidth="1"/>
    <col min="42" max="42" width="12.28515625" style="219" customWidth="1"/>
    <col min="43" max="43" width="7.42578125" style="219" customWidth="1"/>
    <col min="44" max="44" width="12.28515625" style="219" customWidth="1"/>
    <col min="45" max="45" width="7.42578125" style="219" customWidth="1"/>
    <col min="46" max="46" width="12.28515625" style="219" customWidth="1"/>
    <col min="47" max="47" width="7.42578125" style="219" customWidth="1"/>
    <col min="48" max="48" width="12.28515625" style="219" customWidth="1"/>
    <col min="49" max="49" width="7.42578125" style="219" customWidth="1"/>
    <col min="50" max="51" width="11.42578125" style="219"/>
    <col min="52" max="52" width="11.42578125" style="220"/>
    <col min="53" max="53" width="7.42578125" style="219" customWidth="1"/>
    <col min="54" max="54" width="12.28515625" style="219" customWidth="1"/>
    <col min="55" max="55" width="7.42578125" style="219" customWidth="1"/>
    <col min="56" max="56" width="12.28515625" style="219" customWidth="1"/>
    <col min="57" max="57" width="7.42578125" style="219" customWidth="1"/>
    <col min="58" max="58" width="12.28515625" style="219" customWidth="1"/>
    <col min="59" max="59" width="7.42578125" style="219" customWidth="1"/>
    <col min="60" max="60" width="12.28515625" style="219" customWidth="1"/>
    <col min="61" max="61" width="7.42578125" style="219" customWidth="1"/>
    <col min="62" max="62" width="12.28515625" style="219" customWidth="1"/>
    <col min="63" max="63" width="7.42578125" style="219" customWidth="1"/>
    <col min="64" max="65" width="11.42578125" style="219"/>
    <col min="66" max="66" width="11.42578125" style="220"/>
    <col min="67" max="67" width="7.42578125" style="219" customWidth="1"/>
    <col min="68" max="68" width="12.28515625" style="219" customWidth="1"/>
    <col min="69" max="69" width="7.42578125" style="219" customWidth="1"/>
    <col min="70" max="70" width="12.28515625" style="219" customWidth="1"/>
    <col min="71" max="71" width="7.42578125" style="219" customWidth="1"/>
    <col min="72" max="72" width="12.28515625" style="219" customWidth="1"/>
    <col min="73" max="73" width="7.42578125" style="219" customWidth="1"/>
    <col min="74" max="74" width="12.28515625" style="219" customWidth="1"/>
    <col min="75" max="75" width="7.42578125" style="219" customWidth="1"/>
    <col min="76" max="76" width="12.28515625" style="219" customWidth="1"/>
    <col min="77" max="77" width="7.42578125" style="219" customWidth="1"/>
    <col min="78" max="79" width="11.42578125" style="219"/>
    <col min="80" max="80" width="11.42578125" style="220"/>
    <col min="81" max="81" width="7.42578125" style="219" customWidth="1"/>
    <col min="82" max="82" width="12.28515625" style="219" customWidth="1"/>
    <col min="83" max="83" width="7.42578125" style="219" customWidth="1"/>
    <col min="84" max="84" width="12.28515625" style="219" customWidth="1"/>
    <col min="85" max="85" width="7.42578125" style="219" customWidth="1"/>
    <col min="86" max="86" width="12.28515625" style="219" customWidth="1"/>
    <col min="87" max="87" width="7.42578125" style="219" customWidth="1"/>
    <col min="88" max="88" width="12.28515625" style="219" customWidth="1"/>
    <col min="89" max="89" width="7.42578125" style="219" customWidth="1"/>
    <col min="90" max="90" width="12.28515625" style="219" customWidth="1"/>
    <col min="91" max="91" width="7.42578125" style="219" customWidth="1"/>
    <col min="92" max="16384" width="11.42578125" style="219"/>
  </cols>
  <sheetData>
    <row r="1" spans="1:92" ht="13.5" thickBot="1" x14ac:dyDescent="0.25">
      <c r="G1" s="220"/>
      <c r="K1" s="220"/>
      <c r="AP1" s="220"/>
      <c r="AT1" s="220"/>
      <c r="BD1" s="220"/>
      <c r="BH1" s="220"/>
      <c r="BR1" s="220"/>
      <c r="BV1" s="220"/>
      <c r="CF1" s="220"/>
      <c r="CJ1" s="220"/>
    </row>
    <row r="2" spans="1:92" ht="15" x14ac:dyDescent="0.2">
      <c r="C2" s="247" t="s">
        <v>217</v>
      </c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5"/>
      <c r="Q2" s="247" t="s">
        <v>296</v>
      </c>
      <c r="R2" s="246"/>
      <c r="S2" s="246"/>
      <c r="T2" s="246"/>
      <c r="U2" s="246"/>
      <c r="V2" s="245"/>
      <c r="X2" s="247" t="s">
        <v>239</v>
      </c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5"/>
      <c r="AL2" s="247" t="s">
        <v>240</v>
      </c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245"/>
      <c r="AZ2" s="247" t="s">
        <v>241</v>
      </c>
      <c r="BA2" s="246"/>
      <c r="BB2" s="246"/>
      <c r="BC2" s="246"/>
      <c r="BD2" s="246"/>
      <c r="BE2" s="246"/>
      <c r="BF2" s="246"/>
      <c r="BG2" s="246"/>
      <c r="BH2" s="246"/>
      <c r="BI2" s="246"/>
      <c r="BJ2" s="246"/>
      <c r="BK2" s="245"/>
      <c r="BN2" s="247" t="s">
        <v>242</v>
      </c>
      <c r="BO2" s="246"/>
      <c r="BP2" s="246"/>
      <c r="BQ2" s="246"/>
      <c r="BR2" s="246"/>
      <c r="BS2" s="246"/>
      <c r="BT2" s="246"/>
      <c r="BU2" s="246"/>
      <c r="BV2" s="246"/>
      <c r="BW2" s="246"/>
      <c r="BX2" s="246"/>
      <c r="BY2" s="245"/>
      <c r="CB2" s="247" t="s">
        <v>243</v>
      </c>
      <c r="CC2" s="246"/>
      <c r="CD2" s="246"/>
      <c r="CE2" s="246"/>
      <c r="CF2" s="246"/>
      <c r="CG2" s="246"/>
      <c r="CH2" s="246"/>
      <c r="CI2" s="246"/>
      <c r="CJ2" s="246"/>
      <c r="CK2" s="246"/>
      <c r="CL2" s="246"/>
      <c r="CM2" s="245"/>
    </row>
    <row r="3" spans="1:92" ht="26.25" thickBot="1" x14ac:dyDescent="0.25">
      <c r="C3" s="244" t="s">
        <v>211</v>
      </c>
      <c r="D3" s="243" t="s">
        <v>55</v>
      </c>
      <c r="E3" s="242" t="s">
        <v>212</v>
      </c>
      <c r="F3" s="243" t="s">
        <v>55</v>
      </c>
      <c r="G3" s="242" t="s">
        <v>213</v>
      </c>
      <c r="H3" s="243" t="s">
        <v>55</v>
      </c>
      <c r="I3" s="242" t="s">
        <v>214</v>
      </c>
      <c r="J3" s="243" t="s">
        <v>55</v>
      </c>
      <c r="K3" s="242" t="s">
        <v>215</v>
      </c>
      <c r="L3" s="243" t="s">
        <v>55</v>
      </c>
      <c r="M3" s="242" t="s">
        <v>216</v>
      </c>
      <c r="N3" s="241" t="s">
        <v>55</v>
      </c>
      <c r="O3" s="354" t="s">
        <v>65</v>
      </c>
      <c r="Q3" s="244" t="s">
        <v>227</v>
      </c>
      <c r="R3" s="243" t="s">
        <v>55</v>
      </c>
      <c r="S3" s="242" t="s">
        <v>226</v>
      </c>
      <c r="T3" s="243" t="s">
        <v>55</v>
      </c>
      <c r="U3" s="242" t="s">
        <v>225</v>
      </c>
      <c r="V3" s="243" t="s">
        <v>55</v>
      </c>
      <c r="X3" s="244" t="s">
        <v>211</v>
      </c>
      <c r="Y3" s="243" t="s">
        <v>55</v>
      </c>
      <c r="Z3" s="242" t="s">
        <v>212</v>
      </c>
      <c r="AA3" s="243" t="s">
        <v>55</v>
      </c>
      <c r="AB3" s="242" t="s">
        <v>213</v>
      </c>
      <c r="AC3" s="243" t="s">
        <v>55</v>
      </c>
      <c r="AD3" s="242" t="s">
        <v>214</v>
      </c>
      <c r="AE3" s="243" t="s">
        <v>55</v>
      </c>
      <c r="AF3" s="242" t="s">
        <v>215</v>
      </c>
      <c r="AG3" s="243" t="s">
        <v>55</v>
      </c>
      <c r="AH3" s="242" t="s">
        <v>216</v>
      </c>
      <c r="AI3" s="241" t="s">
        <v>55</v>
      </c>
      <c r="AL3" s="244" t="s">
        <v>211</v>
      </c>
      <c r="AM3" s="243" t="s">
        <v>55</v>
      </c>
      <c r="AN3" s="242" t="s">
        <v>212</v>
      </c>
      <c r="AO3" s="243" t="s">
        <v>55</v>
      </c>
      <c r="AP3" s="242" t="s">
        <v>213</v>
      </c>
      <c r="AQ3" s="243" t="s">
        <v>55</v>
      </c>
      <c r="AR3" s="242" t="s">
        <v>214</v>
      </c>
      <c r="AS3" s="243" t="s">
        <v>55</v>
      </c>
      <c r="AT3" s="242" t="s">
        <v>215</v>
      </c>
      <c r="AU3" s="243" t="s">
        <v>55</v>
      </c>
      <c r="AV3" s="242" t="s">
        <v>216</v>
      </c>
      <c r="AW3" s="241" t="s">
        <v>55</v>
      </c>
      <c r="AZ3" s="244" t="s">
        <v>211</v>
      </c>
      <c r="BA3" s="243" t="s">
        <v>55</v>
      </c>
      <c r="BB3" s="242" t="s">
        <v>212</v>
      </c>
      <c r="BC3" s="243" t="s">
        <v>55</v>
      </c>
      <c r="BD3" s="242" t="s">
        <v>213</v>
      </c>
      <c r="BE3" s="243" t="s">
        <v>55</v>
      </c>
      <c r="BF3" s="242" t="s">
        <v>214</v>
      </c>
      <c r="BG3" s="243" t="s">
        <v>55</v>
      </c>
      <c r="BH3" s="242" t="s">
        <v>215</v>
      </c>
      <c r="BI3" s="243" t="s">
        <v>55</v>
      </c>
      <c r="BJ3" s="242" t="s">
        <v>216</v>
      </c>
      <c r="BK3" s="241" t="s">
        <v>55</v>
      </c>
      <c r="BN3" s="244" t="s">
        <v>211</v>
      </c>
      <c r="BO3" s="243" t="s">
        <v>55</v>
      </c>
      <c r="BP3" s="242" t="s">
        <v>212</v>
      </c>
      <c r="BQ3" s="243" t="s">
        <v>55</v>
      </c>
      <c r="BR3" s="242" t="s">
        <v>213</v>
      </c>
      <c r="BS3" s="243" t="s">
        <v>55</v>
      </c>
      <c r="BT3" s="242" t="s">
        <v>214</v>
      </c>
      <c r="BU3" s="243" t="s">
        <v>55</v>
      </c>
      <c r="BV3" s="242" t="s">
        <v>215</v>
      </c>
      <c r="BW3" s="243" t="s">
        <v>55</v>
      </c>
      <c r="BX3" s="242" t="s">
        <v>216</v>
      </c>
      <c r="BY3" s="241" t="s">
        <v>55</v>
      </c>
      <c r="CB3" s="244" t="s">
        <v>211</v>
      </c>
      <c r="CC3" s="243" t="s">
        <v>55</v>
      </c>
      <c r="CD3" s="242" t="s">
        <v>212</v>
      </c>
      <c r="CE3" s="243" t="s">
        <v>55</v>
      </c>
      <c r="CF3" s="242" t="s">
        <v>213</v>
      </c>
      <c r="CG3" s="243" t="s">
        <v>55</v>
      </c>
      <c r="CH3" s="242" t="s">
        <v>214</v>
      </c>
      <c r="CI3" s="243" t="s">
        <v>55</v>
      </c>
      <c r="CJ3" s="242" t="s">
        <v>215</v>
      </c>
      <c r="CK3" s="243" t="s">
        <v>55</v>
      </c>
      <c r="CL3" s="242" t="s">
        <v>216</v>
      </c>
      <c r="CM3" s="241" t="s">
        <v>55</v>
      </c>
    </row>
    <row r="4" spans="1:92" x14ac:dyDescent="0.2">
      <c r="A4" s="235">
        <v>97209</v>
      </c>
      <c r="B4" s="240" t="s">
        <v>8</v>
      </c>
      <c r="C4" s="233">
        <v>14689.55653593796</v>
      </c>
      <c r="D4" s="239">
        <v>0.3800250035882341</v>
      </c>
      <c r="E4" s="233">
        <v>11183.840846539675</v>
      </c>
      <c r="F4" s="239">
        <v>0.28933066477796832</v>
      </c>
      <c r="G4" s="233">
        <v>6610.509847201869</v>
      </c>
      <c r="H4" s="239">
        <v>0.17101666903673757</v>
      </c>
      <c r="I4" s="233">
        <v>3871.6091585407753</v>
      </c>
      <c r="J4" s="239">
        <v>0.10016015669139816</v>
      </c>
      <c r="K4" s="233">
        <v>1510.811511060557</v>
      </c>
      <c r="L4" s="239">
        <v>3.9085328989155427E-2</v>
      </c>
      <c r="M4" s="233">
        <v>787.85642342871347</v>
      </c>
      <c r="N4" s="239">
        <v>2.038217691650638E-2</v>
      </c>
      <c r="O4" s="355">
        <v>38654.184322709552</v>
      </c>
      <c r="P4" s="240" t="s">
        <v>8</v>
      </c>
      <c r="Q4" s="233">
        <v>25873.397382477633</v>
      </c>
      <c r="R4" s="239">
        <v>0.66935566836620231</v>
      </c>
      <c r="S4" s="233">
        <v>10482.119005742645</v>
      </c>
      <c r="T4" s="239">
        <v>0.27117682572813573</v>
      </c>
      <c r="U4" s="233">
        <v>2298.6679344892705</v>
      </c>
      <c r="V4" s="239">
        <v>5.9467505905661813E-2</v>
      </c>
      <c r="X4" s="321">
        <v>5725.7509566283807</v>
      </c>
      <c r="Y4" s="239">
        <v>0.36354589509921703</v>
      </c>
      <c r="Z4" s="233">
        <v>5037.5382855012231</v>
      </c>
      <c r="AA4" s="239">
        <v>0.31984911306333291</v>
      </c>
      <c r="AB4" s="233">
        <v>2616.8502590910839</v>
      </c>
      <c r="AC4" s="239">
        <v>0.16615203437735399</v>
      </c>
      <c r="AD4" s="233">
        <v>1550.3691712549548</v>
      </c>
      <c r="AE4" s="239">
        <v>9.8437803594239578E-2</v>
      </c>
      <c r="AF4" s="233">
        <v>544.22903788340136</v>
      </c>
      <c r="AG4" s="239">
        <v>3.4554809354267219E-2</v>
      </c>
      <c r="AH4" s="233">
        <v>274.99577257778924</v>
      </c>
      <c r="AI4" s="239">
        <v>1.7460344511589228E-2</v>
      </c>
      <c r="AJ4" s="220">
        <v>15749.733482936834</v>
      </c>
      <c r="AL4" s="321">
        <v>4684.7133299177603</v>
      </c>
      <c r="AM4" s="239">
        <v>0.41048002096824698</v>
      </c>
      <c r="AN4" s="233">
        <v>3097.7697883285732</v>
      </c>
      <c r="AO4" s="239">
        <v>0.2714301853962614</v>
      </c>
      <c r="AP4" s="233">
        <v>1966.1705375069469</v>
      </c>
      <c r="AQ4" s="239">
        <v>0.17227814524078233</v>
      </c>
      <c r="AR4" s="233">
        <v>1013.8108823417692</v>
      </c>
      <c r="AS4" s="239">
        <v>8.8831286555754271E-2</v>
      </c>
      <c r="AT4" s="233">
        <v>412.85249292929154</v>
      </c>
      <c r="AU4" s="239">
        <v>3.617461475649858E-2</v>
      </c>
      <c r="AV4" s="233">
        <v>237.45116867361708</v>
      </c>
      <c r="AW4" s="239">
        <v>2.0805747082456406E-2</v>
      </c>
      <c r="AX4" s="220">
        <v>11412.768199697959</v>
      </c>
      <c r="AZ4" s="321">
        <v>3105.5354481708405</v>
      </c>
      <c r="BA4" s="239">
        <v>0.3519267317836523</v>
      </c>
      <c r="BB4" s="233">
        <v>2424.3182226912909</v>
      </c>
      <c r="BC4" s="239">
        <v>0.27472956053933401</v>
      </c>
      <c r="BD4" s="233">
        <v>1675.7849475280022</v>
      </c>
      <c r="BE4" s="239">
        <v>0.18990397295356387</v>
      </c>
      <c r="BF4" s="233">
        <v>989.14153634105037</v>
      </c>
      <c r="BG4" s="239">
        <v>0.1120918933193954</v>
      </c>
      <c r="BH4" s="233">
        <v>420.35737825451787</v>
      </c>
      <c r="BI4" s="239">
        <v>4.7635907166150904E-2</v>
      </c>
      <c r="BJ4" s="233">
        <v>209.24313406739057</v>
      </c>
      <c r="BK4" s="239">
        <v>2.3711934237903572E-2</v>
      </c>
      <c r="BL4" s="220">
        <v>8824.3806670530921</v>
      </c>
      <c r="BN4" s="321">
        <v>279.11829047552834</v>
      </c>
      <c r="BO4" s="239">
        <v>0.46498985328055276</v>
      </c>
      <c r="BP4" s="233">
        <v>114.4543315517669</v>
      </c>
      <c r="BQ4" s="239">
        <v>0.19067221551446803</v>
      </c>
      <c r="BR4" s="233">
        <v>62.384716639937757</v>
      </c>
      <c r="BS4" s="239">
        <v>0.1039281954182677</v>
      </c>
      <c r="BT4" s="233">
        <v>91.999487710764726</v>
      </c>
      <c r="BU4" s="239">
        <v>0.15326415269896165</v>
      </c>
      <c r="BV4" s="233">
        <v>39.769661670179104</v>
      </c>
      <c r="BW4" s="239">
        <v>6.6253233041548495E-2</v>
      </c>
      <c r="BX4" s="233">
        <v>12.54099844925789</v>
      </c>
      <c r="BY4" s="239">
        <v>2.0892350046201422E-2</v>
      </c>
      <c r="BZ4" s="220">
        <v>600.26748649743467</v>
      </c>
      <c r="CB4" s="321">
        <v>894.43851074544887</v>
      </c>
      <c r="CC4" s="239">
        <v>0.43271581416596011</v>
      </c>
      <c r="CD4" s="233">
        <v>509.76021846681897</v>
      </c>
      <c r="CE4" s="239">
        <v>0.24661427847001904</v>
      </c>
      <c r="CF4" s="233">
        <v>289.31938643589871</v>
      </c>
      <c r="CG4" s="239">
        <v>0.13996834030688896</v>
      </c>
      <c r="CH4" s="233">
        <v>226.28808089223608</v>
      </c>
      <c r="CI4" s="239">
        <v>0.10947474866408508</v>
      </c>
      <c r="CJ4" s="233">
        <v>93.602940323167246</v>
      </c>
      <c r="CK4" s="239">
        <v>4.5283685847236632E-2</v>
      </c>
      <c r="CL4" s="233">
        <v>53.625349660658713</v>
      </c>
      <c r="CM4" s="239">
        <v>2.5943132545810162E-2</v>
      </c>
      <c r="CN4" s="220">
        <v>2067.0344865242287</v>
      </c>
    </row>
    <row r="5" spans="1:92" x14ac:dyDescent="0.2">
      <c r="A5" s="235">
        <v>97213</v>
      </c>
      <c r="B5" s="237" t="s">
        <v>10</v>
      </c>
      <c r="C5" s="233">
        <v>4990.5599071906654</v>
      </c>
      <c r="D5" s="236">
        <v>0.3081689574193317</v>
      </c>
      <c r="E5" s="233">
        <v>4859.3919217525063</v>
      </c>
      <c r="F5" s="236">
        <v>0.300069284823271</v>
      </c>
      <c r="G5" s="233">
        <v>3041.9658307893728</v>
      </c>
      <c r="H5" s="236">
        <v>0.18784253791420866</v>
      </c>
      <c r="I5" s="233">
        <v>2115.8582450706863</v>
      </c>
      <c r="J5" s="236">
        <v>0.13065504503633621</v>
      </c>
      <c r="K5" s="233">
        <v>767.75728684556248</v>
      </c>
      <c r="L5" s="236">
        <v>4.7409302170160775E-2</v>
      </c>
      <c r="M5" s="233">
        <v>418.69983228265301</v>
      </c>
      <c r="N5" s="236">
        <v>2.5854872636691624E-2</v>
      </c>
      <c r="O5" s="355">
        <v>16194.233023931447</v>
      </c>
      <c r="P5" s="237" t="s">
        <v>10</v>
      </c>
      <c r="Q5" s="233">
        <v>9849.9518289431726</v>
      </c>
      <c r="R5" s="236">
        <v>0.6082382422426027</v>
      </c>
      <c r="S5" s="233">
        <v>5157.8240758600587</v>
      </c>
      <c r="T5" s="236">
        <v>0.31849758295054487</v>
      </c>
      <c r="U5" s="233">
        <v>1186.4571191282155</v>
      </c>
      <c r="V5" s="236">
        <v>7.3264174806852406E-2</v>
      </c>
      <c r="X5" s="322">
        <v>2325.6414759958197</v>
      </c>
      <c r="Y5" s="236">
        <v>0.28344049973353747</v>
      </c>
      <c r="Z5" s="233">
        <v>2593.7173396747385</v>
      </c>
      <c r="AA5" s="236">
        <v>0.31611258507081708</v>
      </c>
      <c r="AB5" s="233">
        <v>1540.3464728139129</v>
      </c>
      <c r="AC5" s="236">
        <v>0.18773167683992234</v>
      </c>
      <c r="AD5" s="233">
        <v>1104.5236828565969</v>
      </c>
      <c r="AE5" s="236">
        <v>0.13461522245269925</v>
      </c>
      <c r="AF5" s="233">
        <v>413.12562921262986</v>
      </c>
      <c r="AG5" s="236">
        <v>5.0350209181155139E-2</v>
      </c>
      <c r="AH5" s="233">
        <v>227.68835619438977</v>
      </c>
      <c r="AI5" s="236">
        <v>2.774980672186873E-2</v>
      </c>
      <c r="AJ5" s="220">
        <v>8205.0429567480878</v>
      </c>
      <c r="AL5" s="322">
        <v>1249.7057072826969</v>
      </c>
      <c r="AM5" s="236">
        <v>0.33727530052191951</v>
      </c>
      <c r="AN5" s="233">
        <v>1072.4259771790175</v>
      </c>
      <c r="AO5" s="236">
        <v>0.28943037679409844</v>
      </c>
      <c r="AP5" s="233">
        <v>742.93460528521814</v>
      </c>
      <c r="AQ5" s="236">
        <v>0.20050599977697242</v>
      </c>
      <c r="AR5" s="233">
        <v>445.07336303341788</v>
      </c>
      <c r="AS5" s="236">
        <v>0.12011808171845083</v>
      </c>
      <c r="AT5" s="233">
        <v>130.13409875202524</v>
      </c>
      <c r="AU5" s="236">
        <v>3.5121082514837101E-2</v>
      </c>
      <c r="AV5" s="233">
        <v>65.024873504291264</v>
      </c>
      <c r="AW5" s="236">
        <v>1.7549158673721685E-2</v>
      </c>
      <c r="AX5" s="220">
        <v>3705.2986250366671</v>
      </c>
      <c r="AZ5" s="322">
        <v>964.16424933463668</v>
      </c>
      <c r="BA5" s="236">
        <v>0.307076740191641</v>
      </c>
      <c r="BB5" s="233">
        <v>884.18697636079173</v>
      </c>
      <c r="BC5" s="236">
        <v>0.28160477284668556</v>
      </c>
      <c r="BD5" s="233">
        <v>611.55804175092055</v>
      </c>
      <c r="BE5" s="236">
        <v>0.19477516411591947</v>
      </c>
      <c r="BF5" s="233">
        <v>425.06077349807612</v>
      </c>
      <c r="BG5" s="236">
        <v>0.13537763591545943</v>
      </c>
      <c r="BH5" s="233">
        <v>149.93276771069489</v>
      </c>
      <c r="BI5" s="236">
        <v>4.7752097828023816E-2</v>
      </c>
      <c r="BJ5" s="233">
        <v>104.91249853134863</v>
      </c>
      <c r="BK5" s="236">
        <v>3.3413589102270734E-2</v>
      </c>
      <c r="BL5" s="220">
        <v>3139.8153071864685</v>
      </c>
      <c r="BN5" s="322">
        <v>76.910489830871768</v>
      </c>
      <c r="BO5" s="236">
        <v>0.34151544302240872</v>
      </c>
      <c r="BP5" s="233">
        <v>78.627006954911451</v>
      </c>
      <c r="BQ5" s="236">
        <v>0.34913751261735049</v>
      </c>
      <c r="BR5" s="233">
        <v>22.542119563286299</v>
      </c>
      <c r="BS5" s="236">
        <v>0.10009664437515606</v>
      </c>
      <c r="BT5" s="233">
        <v>29.554869753963722</v>
      </c>
      <c r="BU5" s="236">
        <v>0.13123625216391502</v>
      </c>
      <c r="BV5" s="233">
        <v>10.0383790256443</v>
      </c>
      <c r="BW5" s="236">
        <v>4.4574692837200856E-2</v>
      </c>
      <c r="BX5" s="233">
        <v>7.5306839413574593</v>
      </c>
      <c r="BY5" s="236">
        <v>3.3439454983968865E-2</v>
      </c>
      <c r="BZ5" s="220">
        <v>225.203549070035</v>
      </c>
      <c r="CB5" s="322">
        <v>374.13798474663912</v>
      </c>
      <c r="CC5" s="236">
        <v>0.40717068992125943</v>
      </c>
      <c r="CD5" s="233">
        <v>230.43462158304703</v>
      </c>
      <c r="CE5" s="236">
        <v>0.25077973281769661</v>
      </c>
      <c r="CF5" s="233">
        <v>124.58459137603498</v>
      </c>
      <c r="CG5" s="236">
        <v>0.13558418576101028</v>
      </c>
      <c r="CH5" s="233">
        <v>111.64555592863174</v>
      </c>
      <c r="CI5" s="236">
        <v>0.12150276071243499</v>
      </c>
      <c r="CJ5" s="233">
        <v>64.526412144568113</v>
      </c>
      <c r="CK5" s="236">
        <v>7.0223459852223266E-2</v>
      </c>
      <c r="CL5" s="233">
        <v>13.54342011126592</v>
      </c>
      <c r="CM5" s="236">
        <v>1.4739170935375445E-2</v>
      </c>
      <c r="CN5" s="220">
        <v>918.87258589018688</v>
      </c>
    </row>
    <row r="6" spans="1:92" x14ac:dyDescent="0.2">
      <c r="A6" s="235">
        <v>97224</v>
      </c>
      <c r="B6" s="237" t="s">
        <v>19</v>
      </c>
      <c r="C6" s="233">
        <v>1897.7974836337937</v>
      </c>
      <c r="D6" s="236">
        <v>0.28204934079174443</v>
      </c>
      <c r="E6" s="233">
        <v>1976.6186678677097</v>
      </c>
      <c r="F6" s="236">
        <v>0.2937636903181402</v>
      </c>
      <c r="G6" s="233">
        <v>1396.6165711485587</v>
      </c>
      <c r="H6" s="236">
        <v>0.20756418249487399</v>
      </c>
      <c r="I6" s="233">
        <v>942.91126755352172</v>
      </c>
      <c r="J6" s="236">
        <v>0.14013481613926368</v>
      </c>
      <c r="K6" s="233">
        <v>312.18944512793325</v>
      </c>
      <c r="L6" s="236">
        <v>4.6397377992026603E-2</v>
      </c>
      <c r="M6" s="233">
        <v>202.46758995881501</v>
      </c>
      <c r="N6" s="236">
        <v>3.0090592263951148E-2</v>
      </c>
      <c r="O6" s="355">
        <v>6728.6010252903316</v>
      </c>
      <c r="P6" s="237" t="s">
        <v>19</v>
      </c>
      <c r="Q6" s="233">
        <v>3874.4161515015035</v>
      </c>
      <c r="R6" s="236">
        <v>0.57581303110988469</v>
      </c>
      <c r="S6" s="233">
        <v>2339.5278387020803</v>
      </c>
      <c r="T6" s="236">
        <v>0.34769899863413767</v>
      </c>
      <c r="U6" s="233">
        <v>514.65703508674824</v>
      </c>
      <c r="V6" s="236">
        <v>7.6487970255977741E-2</v>
      </c>
      <c r="X6" s="322">
        <v>1162.7065536207356</v>
      </c>
      <c r="Y6" s="236">
        <v>0.27869460845813088</v>
      </c>
      <c r="Z6" s="233">
        <v>1282.2746728476914</v>
      </c>
      <c r="AA6" s="236">
        <v>0.30735445394387434</v>
      </c>
      <c r="AB6" s="233">
        <v>837.43066543244856</v>
      </c>
      <c r="AC6" s="236">
        <v>0.20072769925201361</v>
      </c>
      <c r="AD6" s="233">
        <v>579.72574664922251</v>
      </c>
      <c r="AE6" s="236">
        <v>0.138957193861491</v>
      </c>
      <c r="AF6" s="233">
        <v>192.28505225122024</v>
      </c>
      <c r="AG6" s="236">
        <v>4.6089709551069794E-2</v>
      </c>
      <c r="AH6" s="233">
        <v>117.55092595923935</v>
      </c>
      <c r="AI6" s="236">
        <v>2.8176334933420547E-2</v>
      </c>
      <c r="AJ6" s="220">
        <v>4171.973616760557</v>
      </c>
      <c r="AL6" s="322">
        <v>340.13922715992089</v>
      </c>
      <c r="AM6" s="236">
        <v>0.24652952015562696</v>
      </c>
      <c r="AN6" s="233">
        <v>422.5944593431625</v>
      </c>
      <c r="AO6" s="236">
        <v>0.3062922502417339</v>
      </c>
      <c r="AP6" s="233">
        <v>319.64649908427504</v>
      </c>
      <c r="AQ6" s="236">
        <v>0.23167659518912956</v>
      </c>
      <c r="AR6" s="233">
        <v>194.92636240996825</v>
      </c>
      <c r="AS6" s="236">
        <v>0.14128068377134748</v>
      </c>
      <c r="AT6" s="233">
        <v>67.426142806578625</v>
      </c>
      <c r="AU6" s="236">
        <v>4.8869795968094279E-2</v>
      </c>
      <c r="AV6" s="233">
        <v>34.977239857545797</v>
      </c>
      <c r="AW6" s="236">
        <v>2.5351154674067792E-2</v>
      </c>
      <c r="AX6" s="220">
        <v>1379.7099306614512</v>
      </c>
      <c r="AZ6" s="322">
        <v>99.630997392847888</v>
      </c>
      <c r="BA6" s="236">
        <v>0.22042566209564957</v>
      </c>
      <c r="BB6" s="233">
        <v>116.94566634843807</v>
      </c>
      <c r="BC6" s="236">
        <v>0.25873299082241119</v>
      </c>
      <c r="BD6" s="233">
        <v>124.71044748393557</v>
      </c>
      <c r="BE6" s="236">
        <v>0.27591195186473749</v>
      </c>
      <c r="BF6" s="233">
        <v>68.320609691475383</v>
      </c>
      <c r="BG6" s="236">
        <v>0.15115391815903856</v>
      </c>
      <c r="BH6" s="233">
        <v>22.447605694768118</v>
      </c>
      <c r="BI6" s="236">
        <v>4.9663543246697792E-2</v>
      </c>
      <c r="BJ6" s="233">
        <v>19.938313537452309</v>
      </c>
      <c r="BK6" s="236">
        <v>4.4111933811465304E-2</v>
      </c>
      <c r="BL6" s="220">
        <v>451.99364014891739</v>
      </c>
      <c r="BN6" s="322">
        <v>29.999311310512759</v>
      </c>
      <c r="BO6" s="236">
        <v>0.42912353223707117</v>
      </c>
      <c r="BP6" s="233">
        <v>19.910793953740708</v>
      </c>
      <c r="BQ6" s="236">
        <v>0.28481287929031768</v>
      </c>
      <c r="BR6" s="233">
        <v>5.0152006195143795</v>
      </c>
      <c r="BS6" s="236">
        <v>7.173966703593547E-2</v>
      </c>
      <c r="BT6" s="233">
        <v>9.9778869437985094</v>
      </c>
      <c r="BU6" s="236">
        <v>0.14272814616529228</v>
      </c>
      <c r="BV6" s="233">
        <v>0</v>
      </c>
      <c r="BW6" s="236">
        <v>0</v>
      </c>
      <c r="BX6" s="233">
        <v>5.00514138594749</v>
      </c>
      <c r="BY6" s="236">
        <v>7.1595775271383236E-2</v>
      </c>
      <c r="BZ6" s="220">
        <v>69.908334213513854</v>
      </c>
      <c r="CB6" s="322">
        <v>265.32139414977638</v>
      </c>
      <c r="CC6" s="236">
        <v>0.40506124317619269</v>
      </c>
      <c r="CD6" s="233">
        <v>134.89307537467693</v>
      </c>
      <c r="CE6" s="236">
        <v>0.20593875206415407</v>
      </c>
      <c r="CF6" s="233">
        <v>109.81375852838539</v>
      </c>
      <c r="CG6" s="236">
        <v>0.16765062497089064</v>
      </c>
      <c r="CH6" s="233">
        <v>89.960661859056941</v>
      </c>
      <c r="CI6" s="236">
        <v>0.13734127112648981</v>
      </c>
      <c r="CJ6" s="233">
        <v>30.03064437536624</v>
      </c>
      <c r="CK6" s="236">
        <v>4.5847226843686625E-2</v>
      </c>
      <c r="CL6" s="233">
        <v>24.995969218630052</v>
      </c>
      <c r="CM6" s="236">
        <v>3.8160881818586158E-2</v>
      </c>
      <c r="CN6" s="220">
        <v>655.01550350589196</v>
      </c>
    </row>
    <row r="7" spans="1:92" x14ac:dyDescent="0.2">
      <c r="A7" s="235">
        <v>97229</v>
      </c>
      <c r="B7" s="234" t="s">
        <v>24</v>
      </c>
      <c r="C7" s="233">
        <v>3504.9613514584653</v>
      </c>
      <c r="D7" s="232">
        <v>0.38166534180181294</v>
      </c>
      <c r="E7" s="233">
        <v>2756.6962731667413</v>
      </c>
      <c r="F7" s="232">
        <v>0.30018460115235202</v>
      </c>
      <c r="G7" s="233">
        <v>1461.4057602269183</v>
      </c>
      <c r="H7" s="232">
        <v>0.15913668456174265</v>
      </c>
      <c r="I7" s="233">
        <v>962.77749567105366</v>
      </c>
      <c r="J7" s="232">
        <v>0.10483961593798494</v>
      </c>
      <c r="K7" s="233">
        <v>363.97381929343106</v>
      </c>
      <c r="L7" s="232">
        <v>3.9634158045632549E-2</v>
      </c>
      <c r="M7" s="233">
        <v>133.52202893064918</v>
      </c>
      <c r="N7" s="232">
        <v>1.4539598500474841E-2</v>
      </c>
      <c r="O7" s="355">
        <v>9183.3367287472593</v>
      </c>
      <c r="P7" s="234" t="s">
        <v>24</v>
      </c>
      <c r="Q7" s="233">
        <v>6261.6576246252062</v>
      </c>
      <c r="R7" s="232">
        <v>0.6818499429541649</v>
      </c>
      <c r="S7" s="233">
        <v>2424.1832558979722</v>
      </c>
      <c r="T7" s="232">
        <v>0.26397630049972765</v>
      </c>
      <c r="U7" s="233">
        <v>497.49584822408025</v>
      </c>
      <c r="V7" s="232">
        <v>5.4173756546107392E-2</v>
      </c>
      <c r="X7" s="322">
        <v>1380.4841938179816</v>
      </c>
      <c r="Y7" s="232">
        <v>0.31794304157658676</v>
      </c>
      <c r="Z7" s="233">
        <v>1491.3227940057086</v>
      </c>
      <c r="AA7" s="232">
        <v>0.34347057881720777</v>
      </c>
      <c r="AB7" s="233">
        <v>721.09133293558671</v>
      </c>
      <c r="AC7" s="232">
        <v>0.16607649162137716</v>
      </c>
      <c r="AD7" s="233">
        <v>493.03800722985392</v>
      </c>
      <c r="AE7" s="232">
        <v>0.11355291450166916</v>
      </c>
      <c r="AF7" s="233">
        <v>178.86109108178616</v>
      </c>
      <c r="AG7" s="232">
        <v>4.119398075900612E-2</v>
      </c>
      <c r="AH7" s="233">
        <v>77.125546038063661</v>
      </c>
      <c r="AI7" s="232">
        <v>1.7762992724153003E-2</v>
      </c>
      <c r="AJ7" s="220">
        <v>4341.9229651089809</v>
      </c>
      <c r="AL7" s="322">
        <v>1189.6136886578204</v>
      </c>
      <c r="AM7" s="232">
        <v>0.44677681122461105</v>
      </c>
      <c r="AN7" s="233">
        <v>688.85133706781528</v>
      </c>
      <c r="AO7" s="232">
        <v>0.25870818965625814</v>
      </c>
      <c r="AP7" s="233">
        <v>401.38112847049825</v>
      </c>
      <c r="AQ7" s="232">
        <v>0.1507445504146068</v>
      </c>
      <c r="AR7" s="233">
        <v>257.6462401703256</v>
      </c>
      <c r="AS7" s="232">
        <v>9.6762811915170069E-2</v>
      </c>
      <c r="AT7" s="233">
        <v>95.858520903613368</v>
      </c>
      <c r="AU7" s="232">
        <v>3.6001068839703755E-2</v>
      </c>
      <c r="AV7" s="233">
        <v>29.306722213619629</v>
      </c>
      <c r="AW7" s="232">
        <v>1.1006567949650313E-2</v>
      </c>
      <c r="AX7" s="220">
        <v>2662.6576374836923</v>
      </c>
      <c r="AZ7" s="322">
        <v>482.59058188361581</v>
      </c>
      <c r="BA7" s="232">
        <v>0.35644957742709032</v>
      </c>
      <c r="BB7" s="233">
        <v>408.90077964651965</v>
      </c>
      <c r="BC7" s="232">
        <v>0.30202104140888553</v>
      </c>
      <c r="BD7" s="233">
        <v>259.50528071471808</v>
      </c>
      <c r="BE7" s="232">
        <v>0.19167499558283474</v>
      </c>
      <c r="BF7" s="233">
        <v>126.98816259560836</v>
      </c>
      <c r="BG7" s="232">
        <v>9.3795607694564506E-2</v>
      </c>
      <c r="BH7" s="233">
        <v>66.02244398600817</v>
      </c>
      <c r="BI7" s="232">
        <v>4.8765295351727071E-2</v>
      </c>
      <c r="BJ7" s="233">
        <v>9.8745129840819192</v>
      </c>
      <c r="BK7" s="232">
        <v>7.2934825348977966E-3</v>
      </c>
      <c r="BL7" s="220">
        <v>1353.881761810552</v>
      </c>
      <c r="BN7" s="322">
        <v>265.72972776615325</v>
      </c>
      <c r="BO7" s="232">
        <v>0.64750142838665803</v>
      </c>
      <c r="BP7" s="233">
        <v>93.309632543997665</v>
      </c>
      <c r="BQ7" s="232">
        <v>0.22736680936068121</v>
      </c>
      <c r="BR7" s="233">
        <v>26.850518372544123</v>
      </c>
      <c r="BS7" s="232">
        <v>6.5426435895212617E-2</v>
      </c>
      <c r="BT7" s="233">
        <v>17.185691184063572</v>
      </c>
      <c r="BU7" s="232">
        <v>4.1876231474130665E-2</v>
      </c>
      <c r="BV7" s="233">
        <v>2.4408917745340899</v>
      </c>
      <c r="BW7" s="232">
        <v>5.947700785434583E-3</v>
      </c>
      <c r="BX7" s="233">
        <v>4.8760349872578699</v>
      </c>
      <c r="BY7" s="232">
        <v>1.1881394097882853E-2</v>
      </c>
      <c r="BZ7" s="220">
        <v>410.39249662855059</v>
      </c>
      <c r="CB7" s="322">
        <v>186.54315933289354</v>
      </c>
      <c r="CC7" s="232">
        <v>0.45006349822025182</v>
      </c>
      <c r="CD7" s="233">
        <v>74.311729902699881</v>
      </c>
      <c r="CE7" s="232">
        <v>0.17928825285479219</v>
      </c>
      <c r="CF7" s="233">
        <v>52.577499733571088</v>
      </c>
      <c r="CG7" s="232">
        <v>0.1268511455600333</v>
      </c>
      <c r="CH7" s="233">
        <v>67.919394491202254</v>
      </c>
      <c r="CI7" s="232">
        <v>0.16386577986042322</v>
      </c>
      <c r="CJ7" s="233">
        <v>20.790871547489267</v>
      </c>
      <c r="CK7" s="232">
        <v>5.0161112383717114E-2</v>
      </c>
      <c r="CL7" s="233">
        <v>12.339212707626091</v>
      </c>
      <c r="CM7" s="232">
        <v>2.9770211120782365E-2</v>
      </c>
      <c r="CN7" s="220">
        <v>414.48186771548211</v>
      </c>
    </row>
    <row r="8" spans="1:92" ht="13.5" thickBot="1" x14ac:dyDescent="0.25">
      <c r="A8" s="235"/>
      <c r="B8" s="228" t="s">
        <v>34</v>
      </c>
      <c r="C8" s="227">
        <v>25082.875278220883</v>
      </c>
      <c r="D8" s="226">
        <v>0.35447639066441505</v>
      </c>
      <c r="E8" s="227">
        <v>20776.547709326635</v>
      </c>
      <c r="F8" s="226">
        <v>0.29361847717928402</v>
      </c>
      <c r="G8" s="227">
        <v>12510.49800936672</v>
      </c>
      <c r="H8" s="226">
        <v>0.17680095007390292</v>
      </c>
      <c r="I8" s="227">
        <v>7893.1561668360364</v>
      </c>
      <c r="J8" s="226">
        <v>0.11154771843082992</v>
      </c>
      <c r="K8" s="227">
        <v>2954.7320623274836</v>
      </c>
      <c r="L8" s="226">
        <v>4.1756885732462182E-2</v>
      </c>
      <c r="M8" s="227">
        <v>1542.5458746008308</v>
      </c>
      <c r="N8" s="226">
        <v>2.1799577919105688E-2</v>
      </c>
      <c r="O8" s="355">
        <v>70760.3551006786</v>
      </c>
      <c r="P8" s="228" t="s">
        <v>34</v>
      </c>
      <c r="Q8" s="227">
        <v>45859.422987547514</v>
      </c>
      <c r="R8" s="226">
        <v>0.64809486784369907</v>
      </c>
      <c r="S8" s="227">
        <v>20403.654176202755</v>
      </c>
      <c r="T8" s="226">
        <v>0.28834866850473284</v>
      </c>
      <c r="U8" s="227">
        <v>4497.2779369283144</v>
      </c>
      <c r="V8" s="226">
        <v>6.3556463651567863E-2</v>
      </c>
      <c r="X8" s="258">
        <v>10594.583180062917</v>
      </c>
      <c r="Y8" s="226">
        <v>0.32630169927270081</v>
      </c>
      <c r="Z8" s="227">
        <v>10404.85309202936</v>
      </c>
      <c r="AA8" s="226">
        <v>0.32045821783729989</v>
      </c>
      <c r="AB8" s="227">
        <v>5715.7187302730308</v>
      </c>
      <c r="AC8" s="226">
        <v>0.17603795284391907</v>
      </c>
      <c r="AD8" s="227">
        <v>3727.6566079906283</v>
      </c>
      <c r="AE8" s="226">
        <v>0.11480779043590753</v>
      </c>
      <c r="AF8" s="227">
        <v>1328.5008104290375</v>
      </c>
      <c r="AG8" s="226">
        <v>4.0916387606820488E-2</v>
      </c>
      <c r="AH8" s="227">
        <v>697.36060076948206</v>
      </c>
      <c r="AI8" s="226">
        <v>2.1477952003352171E-2</v>
      </c>
      <c r="AJ8" s="220">
        <v>32468.673021554456</v>
      </c>
      <c r="AL8" s="258">
        <v>7464.171953018199</v>
      </c>
      <c r="AM8" s="226">
        <v>0.38956172913240261</v>
      </c>
      <c r="AN8" s="227">
        <v>5281.6415619185691</v>
      </c>
      <c r="AO8" s="226">
        <v>0.27565353966511774</v>
      </c>
      <c r="AP8" s="227">
        <v>3430.1327703469383</v>
      </c>
      <c r="AQ8" s="226">
        <v>0.17902165994846203</v>
      </c>
      <c r="AR8" s="227">
        <v>1911.4568479554812</v>
      </c>
      <c r="AS8" s="226">
        <v>9.976062174591406E-2</v>
      </c>
      <c r="AT8" s="227">
        <v>706.2712553915087</v>
      </c>
      <c r="AU8" s="226">
        <v>3.6860920838724151E-2</v>
      </c>
      <c r="AV8" s="227">
        <v>366.76000424907375</v>
      </c>
      <c r="AW8" s="226">
        <v>1.9141528669379536E-2</v>
      </c>
      <c r="AX8" s="220">
        <v>19160.434392879768</v>
      </c>
      <c r="AZ8" s="258">
        <v>4651.9212767819408</v>
      </c>
      <c r="BA8" s="226">
        <v>0.33782840696255101</v>
      </c>
      <c r="BB8" s="227">
        <v>3834.3516450470402</v>
      </c>
      <c r="BC8" s="226">
        <v>0.27845546622761524</v>
      </c>
      <c r="BD8" s="227">
        <v>2671.5587174775765</v>
      </c>
      <c r="BE8" s="226">
        <v>0.19401197310387583</v>
      </c>
      <c r="BF8" s="227">
        <v>1609.5110821262101</v>
      </c>
      <c r="BG8" s="226">
        <v>0.11688473052566598</v>
      </c>
      <c r="BH8" s="227">
        <v>658.76019564598903</v>
      </c>
      <c r="BI8" s="226">
        <v>4.7839998620822506E-2</v>
      </c>
      <c r="BJ8" s="227">
        <v>343.96845912027345</v>
      </c>
      <c r="BK8" s="226">
        <v>2.4979424559469457E-2</v>
      </c>
      <c r="BL8" s="220">
        <v>13770.07137619903</v>
      </c>
      <c r="BN8" s="258">
        <v>651.75781938306613</v>
      </c>
      <c r="BO8" s="226">
        <v>0.49913605595991062</v>
      </c>
      <c r="BP8" s="227">
        <v>306.30176500441672</v>
      </c>
      <c r="BQ8" s="226">
        <v>0.23457525229629211</v>
      </c>
      <c r="BR8" s="227">
        <v>116.79255519528255</v>
      </c>
      <c r="BS8" s="226">
        <v>8.9443307977239303E-2</v>
      </c>
      <c r="BT8" s="227">
        <v>148.71793559259049</v>
      </c>
      <c r="BU8" s="226">
        <v>0.1138927399328326</v>
      </c>
      <c r="BV8" s="227">
        <v>52.248932470357495</v>
      </c>
      <c r="BW8" s="226">
        <v>4.0013829225794079E-2</v>
      </c>
      <c r="BX8" s="227">
        <v>29.952858763820711</v>
      </c>
      <c r="BY8" s="226">
        <v>2.2938814607931277E-2</v>
      </c>
      <c r="BZ8" s="220">
        <v>1305.7718664095341</v>
      </c>
      <c r="CB8" s="258">
        <v>1720.4410489747579</v>
      </c>
      <c r="CC8" s="226">
        <v>0.42423414800826414</v>
      </c>
      <c r="CD8" s="227">
        <v>949.39964532724275</v>
      </c>
      <c r="CE8" s="226">
        <v>0.23410726563096576</v>
      </c>
      <c r="CF8" s="227">
        <v>576.29523607389024</v>
      </c>
      <c r="CG8" s="226">
        <v>0.1421054901141314</v>
      </c>
      <c r="CH8" s="227">
        <v>495.813693171127</v>
      </c>
      <c r="CI8" s="226">
        <v>0.12225998665785733</v>
      </c>
      <c r="CJ8" s="227">
        <v>208.9508683905909</v>
      </c>
      <c r="CK8" s="226">
        <v>5.1524051742484228E-2</v>
      </c>
      <c r="CL8" s="227">
        <v>104.50395169818077</v>
      </c>
      <c r="CM8" s="226">
        <v>2.5769057846297048E-2</v>
      </c>
      <c r="CN8" s="220">
        <v>4055.4044436357899</v>
      </c>
    </row>
    <row r="9" spans="1:92" x14ac:dyDescent="0.2">
      <c r="A9" s="235">
        <v>97212</v>
      </c>
      <c r="B9" s="240" t="s">
        <v>9</v>
      </c>
      <c r="C9" s="233">
        <v>1356.9868977800004</v>
      </c>
      <c r="D9" s="239">
        <v>0.31688809103122373</v>
      </c>
      <c r="E9" s="233">
        <v>1193.7442267574727</v>
      </c>
      <c r="F9" s="239">
        <v>0.27876711987093072</v>
      </c>
      <c r="G9" s="233">
        <v>766.94717816377567</v>
      </c>
      <c r="H9" s="239">
        <v>0.1791000543982442</v>
      </c>
      <c r="I9" s="233">
        <v>571.0083558851336</v>
      </c>
      <c r="J9" s="239">
        <v>0.13334376931372052</v>
      </c>
      <c r="K9" s="233">
        <v>293.25954628063283</v>
      </c>
      <c r="L9" s="239">
        <v>6.8482944050222344E-2</v>
      </c>
      <c r="M9" s="233">
        <v>100.28129495497491</v>
      </c>
      <c r="N9" s="239">
        <v>2.3418021335658498E-2</v>
      </c>
      <c r="O9" s="355">
        <v>4282.22749982199</v>
      </c>
      <c r="P9" s="240" t="s">
        <v>9</v>
      </c>
      <c r="Q9" s="233">
        <v>2550.7311245374731</v>
      </c>
      <c r="R9" s="239">
        <v>0.59565521090215445</v>
      </c>
      <c r="S9" s="233">
        <v>1337.9555340489092</v>
      </c>
      <c r="T9" s="239">
        <v>0.31244382371196466</v>
      </c>
      <c r="U9" s="233">
        <v>393.54084123560773</v>
      </c>
      <c r="V9" s="239">
        <v>9.1900965385880828E-2</v>
      </c>
      <c r="X9" s="322">
        <v>959.88911644397024</v>
      </c>
      <c r="Y9" s="239">
        <v>0.31944469621213439</v>
      </c>
      <c r="Z9" s="233">
        <v>887.19385849360094</v>
      </c>
      <c r="AA9" s="239">
        <v>0.29525219918909518</v>
      </c>
      <c r="AB9" s="233">
        <v>503.77302195942178</v>
      </c>
      <c r="AC9" s="239">
        <v>0.1676523019199061</v>
      </c>
      <c r="AD9" s="233">
        <v>395.94783152083312</v>
      </c>
      <c r="AE9" s="239">
        <v>0.13176879765508714</v>
      </c>
      <c r="AF9" s="233">
        <v>185.41472150792302</v>
      </c>
      <c r="AG9" s="239">
        <v>6.1704782740719062E-2</v>
      </c>
      <c r="AH9" s="233">
        <v>72.649359374377454</v>
      </c>
      <c r="AI9" s="239">
        <v>2.4177222283058176E-2</v>
      </c>
      <c r="AJ9" s="220">
        <v>3004.8679093001265</v>
      </c>
      <c r="AL9" s="322">
        <v>125.23541266937451</v>
      </c>
      <c r="AM9" s="239">
        <v>0.26581428116925698</v>
      </c>
      <c r="AN9" s="233">
        <v>122.77365758497002</v>
      </c>
      <c r="AO9" s="239">
        <v>0.26058916437339269</v>
      </c>
      <c r="AP9" s="233">
        <v>107.73423018184445</v>
      </c>
      <c r="AQ9" s="239">
        <v>0.22866772538781527</v>
      </c>
      <c r="AR9" s="233">
        <v>65.214739826208358</v>
      </c>
      <c r="AS9" s="239">
        <v>0.13841938808720713</v>
      </c>
      <c r="AT9" s="233">
        <v>45.167826546301335</v>
      </c>
      <c r="AU9" s="239">
        <v>9.5869475649668384E-2</v>
      </c>
      <c r="AV9" s="233">
        <v>5.0129001472836299</v>
      </c>
      <c r="AW9" s="239">
        <v>1.0639965332659575E-2</v>
      </c>
      <c r="AX9" s="220">
        <v>471.13876695598231</v>
      </c>
      <c r="AZ9" s="322">
        <v>55.342998808534098</v>
      </c>
      <c r="BA9" s="239">
        <v>0.19677726699591985</v>
      </c>
      <c r="BB9" s="233">
        <v>65.154098797009567</v>
      </c>
      <c r="BC9" s="239">
        <v>0.23166156100815896</v>
      </c>
      <c r="BD9" s="233">
        <v>60.283485090511057</v>
      </c>
      <c r="BE9" s="239">
        <v>0.21434363327761735</v>
      </c>
      <c r="BF9" s="233">
        <v>57.789951091029756</v>
      </c>
      <c r="BG9" s="239">
        <v>0.20547763728638327</v>
      </c>
      <c r="BH9" s="233">
        <v>32.60131126855628</v>
      </c>
      <c r="BI9" s="239">
        <v>0.11591704587790681</v>
      </c>
      <c r="BJ9" s="233">
        <v>10.07506752436592</v>
      </c>
      <c r="BK9" s="239">
        <v>3.582285555401378E-2</v>
      </c>
      <c r="BL9" s="220">
        <v>281.24691258000666</v>
      </c>
      <c r="BN9" s="322">
        <v>15.03907218669872</v>
      </c>
      <c r="BO9" s="239">
        <v>0.37563162169526315</v>
      </c>
      <c r="BP9" s="233">
        <v>9.9809330788359603</v>
      </c>
      <c r="BQ9" s="239">
        <v>0.24929424048851762</v>
      </c>
      <c r="BR9" s="233">
        <v>5.0129001472836299</v>
      </c>
      <c r="BS9" s="239">
        <v>0.1252074455355027</v>
      </c>
      <c r="BT9" s="233">
        <v>7.4864280677959796</v>
      </c>
      <c r="BU9" s="239">
        <v>0.18698887011782087</v>
      </c>
      <c r="BV9" s="233">
        <v>0</v>
      </c>
      <c r="BW9" s="239">
        <v>0</v>
      </c>
      <c r="BX9" s="233">
        <v>2.51742412468497</v>
      </c>
      <c r="BY9" s="239">
        <v>6.2877822162895738E-2</v>
      </c>
      <c r="BZ9" s="220">
        <v>40.036757605299258</v>
      </c>
      <c r="CB9" s="322">
        <v>201.48029767142293</v>
      </c>
      <c r="CC9" s="239">
        <v>0.41547713196827912</v>
      </c>
      <c r="CD9" s="233">
        <v>108.64167880305622</v>
      </c>
      <c r="CE9" s="239">
        <v>0.22403249172742795</v>
      </c>
      <c r="CF9" s="233">
        <v>90.143540784714816</v>
      </c>
      <c r="CG9" s="239">
        <v>0.18588705805754333</v>
      </c>
      <c r="CH9" s="233">
        <v>44.569405379266357</v>
      </c>
      <c r="CI9" s="239">
        <v>9.1907590640489839E-2</v>
      </c>
      <c r="CJ9" s="233">
        <v>30.075686957852181</v>
      </c>
      <c r="CK9" s="239">
        <v>6.2019762247931917E-2</v>
      </c>
      <c r="CL9" s="233">
        <v>10.02654378426292</v>
      </c>
      <c r="CM9" s="239">
        <v>2.06759653583279E-2</v>
      </c>
      <c r="CN9" s="220">
        <v>484.93715338057541</v>
      </c>
    </row>
    <row r="10" spans="1:92" x14ac:dyDescent="0.2">
      <c r="A10" s="235">
        <v>97222</v>
      </c>
      <c r="B10" s="237" t="s">
        <v>17</v>
      </c>
      <c r="C10" s="233">
        <v>2637.2412998695509</v>
      </c>
      <c r="D10" s="236">
        <v>0.279082750072568</v>
      </c>
      <c r="E10" s="233">
        <v>2649.3444175511395</v>
      </c>
      <c r="F10" s="236">
        <v>0.28036354730837526</v>
      </c>
      <c r="G10" s="233">
        <v>1975.5488070667393</v>
      </c>
      <c r="H10" s="236">
        <v>0.20905997263353884</v>
      </c>
      <c r="I10" s="233">
        <v>1344.8064430086035</v>
      </c>
      <c r="J10" s="236">
        <v>0.14231245371772155</v>
      </c>
      <c r="K10" s="233">
        <v>570.42259631189404</v>
      </c>
      <c r="L10" s="236">
        <v>6.036425521249502E-2</v>
      </c>
      <c r="M10" s="233">
        <v>272.31148484272114</v>
      </c>
      <c r="N10" s="236">
        <v>2.881702105530131E-2</v>
      </c>
      <c r="O10" s="355">
        <v>9449.675048650648</v>
      </c>
      <c r="P10" s="237" t="s">
        <v>17</v>
      </c>
      <c r="Q10" s="233">
        <v>5286.5857174206903</v>
      </c>
      <c r="R10" s="236">
        <v>0.55944629738094331</v>
      </c>
      <c r="S10" s="233">
        <v>3320.3552500753431</v>
      </c>
      <c r="T10" s="236">
        <v>0.35137242635126043</v>
      </c>
      <c r="U10" s="233">
        <v>842.73408115461518</v>
      </c>
      <c r="V10" s="236">
        <v>8.9181276267796331E-2</v>
      </c>
      <c r="X10" s="322">
        <v>1590.9343577730665</v>
      </c>
      <c r="Y10" s="236">
        <v>0.27263392145885557</v>
      </c>
      <c r="Z10" s="233">
        <v>1655.8444119750907</v>
      </c>
      <c r="AA10" s="236">
        <v>0.28375737387079286</v>
      </c>
      <c r="AB10" s="233">
        <v>1219.8267125879183</v>
      </c>
      <c r="AC10" s="236">
        <v>0.20903825385896047</v>
      </c>
      <c r="AD10" s="233">
        <v>856.8118026480746</v>
      </c>
      <c r="AE10" s="236">
        <v>0.14682941541042269</v>
      </c>
      <c r="AF10" s="233">
        <v>364.59407636108273</v>
      </c>
      <c r="AG10" s="236">
        <v>6.247945573199451E-2</v>
      </c>
      <c r="AH10" s="233">
        <v>147.41201245956174</v>
      </c>
      <c r="AI10" s="236">
        <v>2.5261579668973803E-2</v>
      </c>
      <c r="AJ10" s="220">
        <v>5835.4233738047951</v>
      </c>
      <c r="AL10" s="322">
        <v>424.42122255509844</v>
      </c>
      <c r="AM10" s="236">
        <v>0.24514837335901396</v>
      </c>
      <c r="AN10" s="233">
        <v>555.294536189425</v>
      </c>
      <c r="AO10" s="236">
        <v>0.32074162423466768</v>
      </c>
      <c r="AP10" s="233">
        <v>354.58237144918502</v>
      </c>
      <c r="AQ10" s="236">
        <v>0.20480901275210081</v>
      </c>
      <c r="AR10" s="233">
        <v>234.68473462099024</v>
      </c>
      <c r="AS10" s="236">
        <v>0.13555538198153777</v>
      </c>
      <c r="AT10" s="233">
        <v>107.36192173587409</v>
      </c>
      <c r="AU10" s="236">
        <v>6.2012922718138776E-2</v>
      </c>
      <c r="AV10" s="233">
        <v>54.938259466394662</v>
      </c>
      <c r="AW10" s="236">
        <v>3.1732684954541075E-2</v>
      </c>
      <c r="AX10" s="220">
        <v>1731.2830460169673</v>
      </c>
      <c r="AZ10" s="322">
        <v>282.40206883961906</v>
      </c>
      <c r="BA10" s="236">
        <v>0.25799505570439385</v>
      </c>
      <c r="BB10" s="233">
        <v>257.44497851153892</v>
      </c>
      <c r="BC10" s="236">
        <v>0.23519491852455848</v>
      </c>
      <c r="BD10" s="233">
        <v>274.82145293749937</v>
      </c>
      <c r="BE10" s="236">
        <v>0.25106960565377223</v>
      </c>
      <c r="BF10" s="233">
        <v>154.96647123828188</v>
      </c>
      <c r="BG10" s="236">
        <v>0.1415732665972059</v>
      </c>
      <c r="BH10" s="233">
        <v>72.506017346348472</v>
      </c>
      <c r="BI10" s="236">
        <v>6.6239578417530948E-2</v>
      </c>
      <c r="BJ10" s="233">
        <v>52.461650191200206</v>
      </c>
      <c r="BK10" s="236">
        <v>4.792757510253861E-2</v>
      </c>
      <c r="BL10" s="220">
        <v>1094.6026390644879</v>
      </c>
      <c r="BN10" s="322">
        <v>49.918876712380751</v>
      </c>
      <c r="BO10" s="236">
        <v>0.44430918969686595</v>
      </c>
      <c r="BP10" s="233">
        <v>39.921255480548538</v>
      </c>
      <c r="BQ10" s="236">
        <v>0.35532411469196601</v>
      </c>
      <c r="BR10" s="233">
        <v>9.9944389801804512</v>
      </c>
      <c r="BS10" s="236">
        <v>8.8956750977078697E-2</v>
      </c>
      <c r="BT10" s="233">
        <v>7.5100767085687696</v>
      </c>
      <c r="BU10" s="236">
        <v>6.6844374647515109E-2</v>
      </c>
      <c r="BV10" s="233">
        <v>0</v>
      </c>
      <c r="BW10" s="236">
        <v>0</v>
      </c>
      <c r="BX10" s="233">
        <v>5.0070159370202898</v>
      </c>
      <c r="BY10" s="236">
        <v>4.4565569986574308E-2</v>
      </c>
      <c r="BZ10" s="220">
        <v>112.3516638186988</v>
      </c>
      <c r="CB10" s="322">
        <v>289.56477398938671</v>
      </c>
      <c r="CC10" s="236">
        <v>0.42834117987707476</v>
      </c>
      <c r="CD10" s="233">
        <v>140.83923539453644</v>
      </c>
      <c r="CE10" s="236">
        <v>0.20833764905427329</v>
      </c>
      <c r="CF10" s="233">
        <v>116.32383111195594</v>
      </c>
      <c r="CG10" s="236">
        <v>0.17207302663183419</v>
      </c>
      <c r="CH10" s="233">
        <v>90.833357792688361</v>
      </c>
      <c r="CI10" s="236">
        <v>0.13436602495903968</v>
      </c>
      <c r="CJ10" s="233">
        <v>25.960580868588693</v>
      </c>
      <c r="CK10" s="236">
        <v>3.840241230431251E-2</v>
      </c>
      <c r="CL10" s="233">
        <v>12.49254678854426</v>
      </c>
      <c r="CM10" s="236">
        <v>1.847970717346558E-2</v>
      </c>
      <c r="CN10" s="220">
        <v>676.01432594570042</v>
      </c>
    </row>
    <row r="11" spans="1:92" x14ac:dyDescent="0.2">
      <c r="A11" s="235">
        <v>97228</v>
      </c>
      <c r="B11" s="237" t="s">
        <v>23</v>
      </c>
      <c r="C11" s="233">
        <v>2001.8285549833163</v>
      </c>
      <c r="D11" s="236">
        <v>0.28560425218468899</v>
      </c>
      <c r="E11" s="233">
        <v>1959.1902712157012</v>
      </c>
      <c r="F11" s="236">
        <v>0.27952097641185947</v>
      </c>
      <c r="G11" s="233">
        <v>1381.394570936666</v>
      </c>
      <c r="H11" s="236">
        <v>0.19708589050856251</v>
      </c>
      <c r="I11" s="233">
        <v>988.42405353827201</v>
      </c>
      <c r="J11" s="236">
        <v>0.14102012480010301</v>
      </c>
      <c r="K11" s="233">
        <v>397.96027347918698</v>
      </c>
      <c r="L11" s="236">
        <v>5.6777662614161666E-2</v>
      </c>
      <c r="M11" s="233">
        <v>280.30154404967516</v>
      </c>
      <c r="N11" s="236">
        <v>3.9991093480624434E-2</v>
      </c>
      <c r="O11" s="355">
        <v>7009.0992682028173</v>
      </c>
      <c r="P11" s="237" t="s">
        <v>23</v>
      </c>
      <c r="Q11" s="233">
        <v>3961.0188261990174</v>
      </c>
      <c r="R11" s="236">
        <v>0.56512522859654846</v>
      </c>
      <c r="S11" s="233">
        <v>2369.8186244749381</v>
      </c>
      <c r="T11" s="236">
        <v>0.33810601530866552</v>
      </c>
      <c r="U11" s="233">
        <v>678.26181752886214</v>
      </c>
      <c r="V11" s="236">
        <v>9.6768756094786093E-2</v>
      </c>
      <c r="X11" s="322">
        <v>1326.1551243343552</v>
      </c>
      <c r="Y11" s="236">
        <v>0.28819685954554475</v>
      </c>
      <c r="Z11" s="233">
        <v>1373.6137368857567</v>
      </c>
      <c r="AA11" s="236">
        <v>0.29851045170737261</v>
      </c>
      <c r="AB11" s="233">
        <v>843.2678939539777</v>
      </c>
      <c r="AC11" s="236">
        <v>0.18325696167339842</v>
      </c>
      <c r="AD11" s="233">
        <v>650.62104231077683</v>
      </c>
      <c r="AE11" s="236">
        <v>0.14139140867274583</v>
      </c>
      <c r="AF11" s="233">
        <v>252.7529617933188</v>
      </c>
      <c r="AG11" s="236">
        <v>5.4927669088660987E-2</v>
      </c>
      <c r="AH11" s="233">
        <v>155.14918285844391</v>
      </c>
      <c r="AI11" s="236">
        <v>3.371664931227733E-2</v>
      </c>
      <c r="AJ11" s="220">
        <v>4601.5599421366296</v>
      </c>
      <c r="AL11" s="322">
        <v>160.08476574581417</v>
      </c>
      <c r="AM11" s="236">
        <v>0.16882911728447397</v>
      </c>
      <c r="AN11" s="233">
        <v>270.15542874126226</v>
      </c>
      <c r="AO11" s="236">
        <v>0.28491219855621092</v>
      </c>
      <c r="AP11" s="233">
        <v>237.76817623922722</v>
      </c>
      <c r="AQ11" s="236">
        <v>0.25075584878917556</v>
      </c>
      <c r="AR11" s="233">
        <v>147.57726300663791</v>
      </c>
      <c r="AS11" s="236">
        <v>0.15563841399018827</v>
      </c>
      <c r="AT11" s="233">
        <v>62.568663467555254</v>
      </c>
      <c r="AU11" s="236">
        <v>6.5986367745132404E-2</v>
      </c>
      <c r="AV11" s="233">
        <v>70.051606619247025</v>
      </c>
      <c r="AW11" s="236">
        <v>7.3878053634818974E-2</v>
      </c>
      <c r="AX11" s="220">
        <v>948.20590381974375</v>
      </c>
      <c r="AZ11" s="322">
        <v>82.644296614881796</v>
      </c>
      <c r="BA11" s="236">
        <v>0.19652743015325505</v>
      </c>
      <c r="BB11" s="233">
        <v>117.63122487718519</v>
      </c>
      <c r="BC11" s="236">
        <v>0.27972604617376617</v>
      </c>
      <c r="BD11" s="233">
        <v>105.08469526034868</v>
      </c>
      <c r="BE11" s="236">
        <v>0.2498905061070536</v>
      </c>
      <c r="BF11" s="233">
        <v>52.571952240330944</v>
      </c>
      <c r="BG11" s="236">
        <v>0.12501565256314909</v>
      </c>
      <c r="BH11" s="233">
        <v>30.039160072050958</v>
      </c>
      <c r="BI11" s="236">
        <v>7.1432865602723189E-2</v>
      </c>
      <c r="BJ11" s="233">
        <v>32.551630760375559</v>
      </c>
      <c r="BK11" s="236">
        <v>7.7407499400052898E-2</v>
      </c>
      <c r="BL11" s="220">
        <v>420.52295982517313</v>
      </c>
      <c r="BN11" s="322">
        <v>20.023876510107378</v>
      </c>
      <c r="BO11" s="236">
        <v>0.21028708904319682</v>
      </c>
      <c r="BP11" s="233">
        <v>25.074515703055653</v>
      </c>
      <c r="BQ11" s="236">
        <v>0.2633279781615685</v>
      </c>
      <c r="BR11" s="233">
        <v>22.55280648015307</v>
      </c>
      <c r="BS11" s="236">
        <v>0.23684544908534808</v>
      </c>
      <c r="BT11" s="233">
        <v>15.043954382017409</v>
      </c>
      <c r="BU11" s="236">
        <v>0.15798885760687909</v>
      </c>
      <c r="BV11" s="233">
        <v>10.02123025592485</v>
      </c>
      <c r="BW11" s="236">
        <v>0.10524112741538008</v>
      </c>
      <c r="BX11" s="233">
        <v>2.5052329896281198</v>
      </c>
      <c r="BY11" s="236">
        <v>2.6309498687627369E-2</v>
      </c>
      <c r="BZ11" s="220">
        <v>95.221616320886483</v>
      </c>
      <c r="CB11" s="322">
        <v>412.92049177815784</v>
      </c>
      <c r="CC11" s="236">
        <v>0.43760637218705356</v>
      </c>
      <c r="CD11" s="233">
        <v>172.71536500844172</v>
      </c>
      <c r="CE11" s="236">
        <v>0.18304091418866456</v>
      </c>
      <c r="CF11" s="233">
        <v>172.72099900295967</v>
      </c>
      <c r="CG11" s="236">
        <v>0.18304688500375127</v>
      </c>
      <c r="CH11" s="233">
        <v>122.60984159850899</v>
      </c>
      <c r="CI11" s="236">
        <v>0.1299399013725358</v>
      </c>
      <c r="CJ11" s="233">
        <v>42.578257890337078</v>
      </c>
      <c r="CK11" s="236">
        <v>4.512374013989489E-2</v>
      </c>
      <c r="CL11" s="233">
        <v>20.043890821980462</v>
      </c>
      <c r="CM11" s="236">
        <v>2.1242187108099886E-2</v>
      </c>
      <c r="CN11" s="220">
        <v>943.58884610038581</v>
      </c>
    </row>
    <row r="12" spans="1:92" x14ac:dyDescent="0.2">
      <c r="A12" s="235">
        <v>97230</v>
      </c>
      <c r="B12" s="234" t="s">
        <v>25</v>
      </c>
      <c r="C12" s="233">
        <v>1788.1804095339023</v>
      </c>
      <c r="D12" s="232">
        <v>0.32200378014035835</v>
      </c>
      <c r="E12" s="233">
        <v>1634.1228425723855</v>
      </c>
      <c r="F12" s="232">
        <v>0.29426210561112831</v>
      </c>
      <c r="G12" s="233">
        <v>985.72570886758945</v>
      </c>
      <c r="H12" s="232">
        <v>0.17750300962061871</v>
      </c>
      <c r="I12" s="233">
        <v>710.95078042477792</v>
      </c>
      <c r="J12" s="232">
        <v>0.12802334572616628</v>
      </c>
      <c r="K12" s="233">
        <v>281.11849524404732</v>
      </c>
      <c r="L12" s="232">
        <v>5.0621971727979824E-2</v>
      </c>
      <c r="M12" s="233">
        <v>153.19187925112863</v>
      </c>
      <c r="N12" s="232">
        <v>2.7585787173748547E-2</v>
      </c>
      <c r="O12" s="355">
        <v>5553.2901158938312</v>
      </c>
      <c r="P12" s="234" t="s">
        <v>25</v>
      </c>
      <c r="Q12" s="233">
        <v>3422.3032521062878</v>
      </c>
      <c r="R12" s="232">
        <v>0.61626588575148666</v>
      </c>
      <c r="S12" s="233">
        <v>1696.6764892923675</v>
      </c>
      <c r="T12" s="232">
        <v>0.30552635534678502</v>
      </c>
      <c r="U12" s="233">
        <v>434.31037449517595</v>
      </c>
      <c r="V12" s="232">
        <v>7.8207758901728375E-2</v>
      </c>
      <c r="X12" s="322">
        <v>865.81456353523481</v>
      </c>
      <c r="Y12" s="232">
        <v>0.29875202268914058</v>
      </c>
      <c r="Z12" s="233">
        <v>951.87882218543882</v>
      </c>
      <c r="AA12" s="232">
        <v>0.32844876427316394</v>
      </c>
      <c r="AB12" s="233">
        <v>501.32829265672967</v>
      </c>
      <c r="AC12" s="232">
        <v>0.17298489511535728</v>
      </c>
      <c r="AD12" s="233">
        <v>364.34438038396337</v>
      </c>
      <c r="AE12" s="232">
        <v>0.12571816781492731</v>
      </c>
      <c r="AF12" s="233">
        <v>119.8414632005107</v>
      </c>
      <c r="AG12" s="232">
        <v>4.1351671640854494E-2</v>
      </c>
      <c r="AH12" s="233">
        <v>94.896918442657807</v>
      </c>
      <c r="AI12" s="232">
        <v>3.2744478466556405E-2</v>
      </c>
      <c r="AJ12" s="220">
        <v>2898.1044404045351</v>
      </c>
      <c r="AL12" s="322">
        <v>354.84715348670068</v>
      </c>
      <c r="AM12" s="232">
        <v>0.33682443342707097</v>
      </c>
      <c r="AN12" s="233">
        <v>300.18985828134009</v>
      </c>
      <c r="AO12" s="232">
        <v>0.28494318734884444</v>
      </c>
      <c r="AP12" s="233">
        <v>186.38161899825172</v>
      </c>
      <c r="AQ12" s="232">
        <v>0.17691527916584851</v>
      </c>
      <c r="AR12" s="233">
        <v>132.3904395873964</v>
      </c>
      <c r="AS12" s="232">
        <v>0.12566631679872539</v>
      </c>
      <c r="AT12" s="233">
        <v>67.135719807986121</v>
      </c>
      <c r="AU12" s="232">
        <v>6.3725890330105256E-2</v>
      </c>
      <c r="AV12" s="233">
        <v>12.562967206918429</v>
      </c>
      <c r="AW12" s="232">
        <v>1.1924892929405352E-2</v>
      </c>
      <c r="AX12" s="220">
        <v>1053.5077573685935</v>
      </c>
      <c r="AZ12" s="322">
        <v>329.99851182112542</v>
      </c>
      <c r="BA12" s="232">
        <v>0.30801611031353515</v>
      </c>
      <c r="BB12" s="233">
        <v>284.80753143761848</v>
      </c>
      <c r="BC12" s="232">
        <v>0.2658354655519366</v>
      </c>
      <c r="BD12" s="233">
        <v>217.23182108058305</v>
      </c>
      <c r="BE12" s="232">
        <v>0.20276121912281783</v>
      </c>
      <c r="BF12" s="233">
        <v>142.2736541421732</v>
      </c>
      <c r="BG12" s="232">
        <v>0.13279628840483756</v>
      </c>
      <c r="BH12" s="233">
        <v>62.240638932168167</v>
      </c>
      <c r="BI12" s="232">
        <v>5.8094563522478132E-2</v>
      </c>
      <c r="BJ12" s="233">
        <v>34.815543078406471</v>
      </c>
      <c r="BK12" s="232">
        <v>3.2496353084394677E-2</v>
      </c>
      <c r="BL12" s="220">
        <v>1071.3677004920748</v>
      </c>
      <c r="BN12" s="322">
        <v>37.442338780970829</v>
      </c>
      <c r="BO12" s="232">
        <v>0.39304912710018802</v>
      </c>
      <c r="BP12" s="233">
        <v>24.385867056675238</v>
      </c>
      <c r="BQ12" s="232">
        <v>0.25598945130742479</v>
      </c>
      <c r="BR12" s="233">
        <v>18.45241013311832</v>
      </c>
      <c r="BS12" s="232">
        <v>0.1937032763402812</v>
      </c>
      <c r="BT12" s="233">
        <v>10.031934510986019</v>
      </c>
      <c r="BU12" s="232">
        <v>0.10530974375653221</v>
      </c>
      <c r="BV12" s="233">
        <v>2.4875699378388698</v>
      </c>
      <c r="BW12" s="232">
        <v>2.6113144223916598E-2</v>
      </c>
      <c r="BX12" s="233">
        <v>2.4610980881592299</v>
      </c>
      <c r="BY12" s="232">
        <v>2.5835257271657145E-2</v>
      </c>
      <c r="BZ12" s="220">
        <v>95.261218507748509</v>
      </c>
      <c r="CB12" s="322">
        <v>200.07784190987076</v>
      </c>
      <c r="CC12" s="232">
        <v>0.45989725827246131</v>
      </c>
      <c r="CD12" s="233">
        <v>72.860763611312692</v>
      </c>
      <c r="CE12" s="232">
        <v>0.16747714339889377</v>
      </c>
      <c r="CF12" s="233">
        <v>62.331565998906555</v>
      </c>
      <c r="CG12" s="232">
        <v>0.14327481760643612</v>
      </c>
      <c r="CH12" s="233">
        <v>61.910371800259014</v>
      </c>
      <c r="CI12" s="232">
        <v>0.14230666413522103</v>
      </c>
      <c r="CJ12" s="233">
        <v>29.413103365543449</v>
      </c>
      <c r="CK12" s="232">
        <v>6.7608714018374205E-2</v>
      </c>
      <c r="CL12" s="233">
        <v>8.4553524349866791</v>
      </c>
      <c r="CM12" s="232">
        <v>1.9435402568613529E-2</v>
      </c>
      <c r="CN12" s="220">
        <v>435.04899912087916</v>
      </c>
    </row>
    <row r="13" spans="1:92" x14ac:dyDescent="0.2">
      <c r="A13" s="235"/>
      <c r="B13" s="231" t="s">
        <v>35</v>
      </c>
      <c r="C13" s="230">
        <v>7784.2371621667698</v>
      </c>
      <c r="D13" s="229">
        <v>0.29604285151047804</v>
      </c>
      <c r="E13" s="230">
        <v>7436.4017580966993</v>
      </c>
      <c r="F13" s="229">
        <v>0.28281429966500216</v>
      </c>
      <c r="G13" s="230">
        <v>5109.6162650347705</v>
      </c>
      <c r="H13" s="229">
        <v>0.19432416275510242</v>
      </c>
      <c r="I13" s="230">
        <v>3615.1896328567868</v>
      </c>
      <c r="J13" s="229">
        <v>0.13748952214145196</v>
      </c>
      <c r="K13" s="230">
        <v>1542.7609113157612</v>
      </c>
      <c r="L13" s="229">
        <v>5.8672844861999439E-2</v>
      </c>
      <c r="M13" s="230">
        <v>806.08620309849982</v>
      </c>
      <c r="N13" s="229">
        <v>3.0656319065966001E-2</v>
      </c>
      <c r="O13" s="355">
        <v>26294.291932569286</v>
      </c>
      <c r="P13" s="231" t="s">
        <v>35</v>
      </c>
      <c r="Q13" s="230">
        <v>15220.638920263469</v>
      </c>
      <c r="R13" s="229">
        <v>0.5788571511754802</v>
      </c>
      <c r="S13" s="230">
        <v>8724.8058978915578</v>
      </c>
      <c r="T13" s="229">
        <v>0.33181368489655444</v>
      </c>
      <c r="U13" s="230">
        <v>2348.8471144142609</v>
      </c>
      <c r="V13" s="229">
        <v>8.9329163927965444E-2</v>
      </c>
      <c r="X13" s="261">
        <v>4742.7931620866266</v>
      </c>
      <c r="Y13" s="229">
        <v>0.29025740700497155</v>
      </c>
      <c r="Z13" s="230">
        <v>4868.5308295398872</v>
      </c>
      <c r="AA13" s="229">
        <v>0.29795251157111291</v>
      </c>
      <c r="AB13" s="230">
        <v>3068.1959211580479</v>
      </c>
      <c r="AC13" s="229">
        <v>0.18777259767043136</v>
      </c>
      <c r="AD13" s="230">
        <v>2267.7250568636478</v>
      </c>
      <c r="AE13" s="229">
        <v>0.13878403976526221</v>
      </c>
      <c r="AF13" s="230">
        <v>922.60322286283531</v>
      </c>
      <c r="AG13" s="229">
        <v>5.6463018734044738E-2</v>
      </c>
      <c r="AH13" s="230">
        <v>470.10747313504089</v>
      </c>
      <c r="AI13" s="229">
        <v>2.8770425254177258E-2</v>
      </c>
      <c r="AJ13" s="220">
        <v>16339.955665646085</v>
      </c>
      <c r="AL13" s="261">
        <v>1064.5885544569878</v>
      </c>
      <c r="AM13" s="229">
        <v>0.25322413157234669</v>
      </c>
      <c r="AN13" s="230">
        <v>1248.4134807969974</v>
      </c>
      <c r="AO13" s="229">
        <v>0.29694891814732788</v>
      </c>
      <c r="AP13" s="230">
        <v>886.46639686850835</v>
      </c>
      <c r="AQ13" s="229">
        <v>0.21085581145440035</v>
      </c>
      <c r="AR13" s="230">
        <v>579.86717704123294</v>
      </c>
      <c r="AS13" s="229">
        <v>0.13792780480198841</v>
      </c>
      <c r="AT13" s="230">
        <v>282.23413155771681</v>
      </c>
      <c r="AU13" s="229">
        <v>6.7132501626632701E-2</v>
      </c>
      <c r="AV13" s="230">
        <v>142.56573343984377</v>
      </c>
      <c r="AW13" s="229">
        <v>3.3910832397304046E-2</v>
      </c>
      <c r="AX13" s="220">
        <v>4204.1354741612868</v>
      </c>
      <c r="AZ13" s="261">
        <v>750.38787608416033</v>
      </c>
      <c r="BA13" s="229">
        <v>0.26166522091303401</v>
      </c>
      <c r="BB13" s="230">
        <v>725.03783362335207</v>
      </c>
      <c r="BC13" s="229">
        <v>0.25282549325741527</v>
      </c>
      <c r="BD13" s="230">
        <v>657.42145436894214</v>
      </c>
      <c r="BE13" s="229">
        <v>0.22924721410494089</v>
      </c>
      <c r="BF13" s="230">
        <v>407.60202871181582</v>
      </c>
      <c r="BG13" s="229">
        <v>0.14213352625584816</v>
      </c>
      <c r="BH13" s="230">
        <v>197.38712761912387</v>
      </c>
      <c r="BI13" s="229">
        <v>6.883019835471664E-2</v>
      </c>
      <c r="BJ13" s="230">
        <v>129.90389155434815</v>
      </c>
      <c r="BK13" s="229">
        <v>4.5298347114045061E-2</v>
      </c>
      <c r="BL13" s="220">
        <v>2867.7402119617423</v>
      </c>
      <c r="BN13" s="261">
        <v>122.42416419015768</v>
      </c>
      <c r="BO13" s="229">
        <v>0.35705578101873198</v>
      </c>
      <c r="BP13" s="230">
        <v>99.362571319115389</v>
      </c>
      <c r="BQ13" s="229">
        <v>0.28979557051555077</v>
      </c>
      <c r="BR13" s="230">
        <v>56.012555740735472</v>
      </c>
      <c r="BS13" s="229">
        <v>0.16336322954836588</v>
      </c>
      <c r="BT13" s="230">
        <v>40.072393669368175</v>
      </c>
      <c r="BU13" s="229">
        <v>0.11687300390045584</v>
      </c>
      <c r="BV13" s="230">
        <v>12.508800193763721</v>
      </c>
      <c r="BW13" s="229">
        <v>3.6482498797003375E-2</v>
      </c>
      <c r="BX13" s="230">
        <v>12.490771139492608</v>
      </c>
      <c r="BY13" s="229">
        <v>3.6429916219892194E-2</v>
      </c>
      <c r="BZ13" s="220">
        <v>342.87125625263303</v>
      </c>
      <c r="CB13" s="261">
        <v>1104.0434053488382</v>
      </c>
      <c r="CC13" s="229">
        <v>0.43473304706285026</v>
      </c>
      <c r="CD13" s="230">
        <v>495.05704281734705</v>
      </c>
      <c r="CE13" s="229">
        <v>0.19493586542995395</v>
      </c>
      <c r="CF13" s="230">
        <v>441.51993689853697</v>
      </c>
      <c r="CG13" s="229">
        <v>0.17385485622845701</v>
      </c>
      <c r="CH13" s="230">
        <v>319.92297657072277</v>
      </c>
      <c r="CI13" s="229">
        <v>0.12597429571717111</v>
      </c>
      <c r="CJ13" s="230">
        <v>128.02762908232143</v>
      </c>
      <c r="CK13" s="229">
        <v>5.0412729272726456E-2</v>
      </c>
      <c r="CL13" s="230">
        <v>51.018333829774321</v>
      </c>
      <c r="CM13" s="229">
        <v>2.0089206288841154E-2</v>
      </c>
      <c r="CN13" s="220">
        <v>2539.5893245475409</v>
      </c>
    </row>
    <row r="14" spans="1:92" x14ac:dyDescent="0.2">
      <c r="A14" s="235">
        <v>97201</v>
      </c>
      <c r="B14" s="237" t="s">
        <v>32</v>
      </c>
      <c r="C14" s="238">
        <v>189.60475914103372</v>
      </c>
      <c r="D14" s="236">
        <v>0.28078078078078084</v>
      </c>
      <c r="E14" s="238">
        <v>188.59082994776614</v>
      </c>
      <c r="F14" s="236">
        <v>0.27927927927927926</v>
      </c>
      <c r="G14" s="238">
        <v>131.81079512478277</v>
      </c>
      <c r="H14" s="236">
        <v>0.19519519519519518</v>
      </c>
      <c r="I14" s="238">
        <v>93.281485780615526</v>
      </c>
      <c r="J14" s="236">
        <v>0.13813813813813816</v>
      </c>
      <c r="K14" s="238">
        <v>42.585026117237526</v>
      </c>
      <c r="L14" s="236">
        <v>6.3063063063063071E-2</v>
      </c>
      <c r="M14" s="238">
        <v>29.403946604759241</v>
      </c>
      <c r="N14" s="236">
        <v>4.3543543543543548E-2</v>
      </c>
      <c r="O14" s="355">
        <v>675.27684271619489</v>
      </c>
      <c r="P14" s="237" t="s">
        <v>32</v>
      </c>
      <c r="Q14" s="238">
        <v>378.19558908879986</v>
      </c>
      <c r="R14" s="236">
        <v>0.56006006006006004</v>
      </c>
      <c r="S14" s="238">
        <v>225.0922809053983</v>
      </c>
      <c r="T14" s="236">
        <v>0.33333333333333331</v>
      </c>
      <c r="U14" s="238">
        <v>71.98897272199676</v>
      </c>
      <c r="V14" s="236">
        <v>0.10660660660660662</v>
      </c>
      <c r="X14" s="322">
        <v>133.83865351131791</v>
      </c>
      <c r="Y14" s="236">
        <v>0.27966101694915252</v>
      </c>
      <c r="Z14" s="238">
        <v>140.93615786419085</v>
      </c>
      <c r="AA14" s="236">
        <v>0.29449152542372881</v>
      </c>
      <c r="AB14" s="238">
        <v>85.170052234475037</v>
      </c>
      <c r="AC14" s="236">
        <v>0.17796610169491525</v>
      </c>
      <c r="AD14" s="238">
        <v>61.849680789321162</v>
      </c>
      <c r="AE14" s="236">
        <v>0.12923728813559324</v>
      </c>
      <c r="AF14" s="238">
        <v>32.445734184561921</v>
      </c>
      <c r="AG14" s="236">
        <v>6.7796610169491525E-2</v>
      </c>
      <c r="AH14" s="238">
        <v>24.334300638421439</v>
      </c>
      <c r="AI14" s="236">
        <v>5.084745762711864E-2</v>
      </c>
      <c r="AJ14" s="220">
        <v>478.57457922228832</v>
      </c>
      <c r="AL14" s="322">
        <v>29.403946604759241</v>
      </c>
      <c r="AM14" s="236">
        <v>0.21641791044776118</v>
      </c>
      <c r="AN14" s="238">
        <v>29.403946604759241</v>
      </c>
      <c r="AO14" s="236">
        <v>0.21641791044776118</v>
      </c>
      <c r="AP14" s="238">
        <v>40.557167730702403</v>
      </c>
      <c r="AQ14" s="236">
        <v>0.29850746268656714</v>
      </c>
      <c r="AR14" s="238">
        <v>24.334300638421443</v>
      </c>
      <c r="AS14" s="236">
        <v>0.17910447761194029</v>
      </c>
      <c r="AT14" s="238">
        <v>7.0975043528729209</v>
      </c>
      <c r="AU14" s="236">
        <v>5.2238805970149252E-2</v>
      </c>
      <c r="AV14" s="238">
        <v>5.0696459663378004</v>
      </c>
      <c r="AW14" s="236">
        <v>3.7313432835820892E-2</v>
      </c>
      <c r="AX14" s="220">
        <v>135.86651189785306</v>
      </c>
      <c r="AZ14" s="322">
        <v>0</v>
      </c>
      <c r="BA14" s="236" t="e">
        <v>#DIV/0!</v>
      </c>
      <c r="BB14" s="238">
        <v>0</v>
      </c>
      <c r="BC14" s="236" t="e">
        <v>#DIV/0!</v>
      </c>
      <c r="BD14" s="238">
        <v>0</v>
      </c>
      <c r="BE14" s="236" t="e">
        <v>#DIV/0!</v>
      </c>
      <c r="BF14" s="238">
        <v>0</v>
      </c>
      <c r="BG14" s="236" t="e">
        <v>#DIV/0!</v>
      </c>
      <c r="BH14" s="238">
        <v>0</v>
      </c>
      <c r="BI14" s="236" t="e">
        <v>#DIV/0!</v>
      </c>
      <c r="BJ14" s="238">
        <v>0</v>
      </c>
      <c r="BK14" s="236" t="e">
        <v>#DIV/0!</v>
      </c>
      <c r="BL14" s="220">
        <v>0</v>
      </c>
      <c r="BN14" s="322">
        <v>0</v>
      </c>
      <c r="BO14" s="236" t="e">
        <v>#DIV/0!</v>
      </c>
      <c r="BP14" s="238">
        <v>0</v>
      </c>
      <c r="BQ14" s="236" t="e">
        <v>#DIV/0!</v>
      </c>
      <c r="BR14" s="238">
        <v>0</v>
      </c>
      <c r="BS14" s="236" t="e">
        <v>#DIV/0!</v>
      </c>
      <c r="BT14" s="238">
        <v>0</v>
      </c>
      <c r="BU14" s="236" t="e">
        <v>#DIV/0!</v>
      </c>
      <c r="BV14" s="238">
        <v>0</v>
      </c>
      <c r="BW14" s="236" t="e">
        <v>#DIV/0!</v>
      </c>
      <c r="BX14" s="238">
        <v>0</v>
      </c>
      <c r="BY14" s="236"/>
      <c r="BZ14" s="220">
        <v>0</v>
      </c>
      <c r="CB14" s="322">
        <v>26.362159024956561</v>
      </c>
      <c r="CC14" s="236">
        <v>0.43333333333333335</v>
      </c>
      <c r="CD14" s="238">
        <v>18.250725478816079</v>
      </c>
      <c r="CE14" s="236">
        <v>0.3</v>
      </c>
      <c r="CF14" s="238">
        <v>6.0835751596053598</v>
      </c>
      <c r="CG14" s="236">
        <v>9.9999999999999992E-2</v>
      </c>
      <c r="CH14" s="238">
        <v>7.09750435287292</v>
      </c>
      <c r="CI14" s="236">
        <v>0.11666666666666665</v>
      </c>
      <c r="CJ14" s="238">
        <v>3.0417875798026799</v>
      </c>
      <c r="CK14" s="236">
        <v>4.9999999999999996E-2</v>
      </c>
      <c r="CL14" s="238">
        <v>0</v>
      </c>
      <c r="CM14" s="236">
        <v>0</v>
      </c>
      <c r="CN14" s="220">
        <v>60.835751596053605</v>
      </c>
    </row>
    <row r="15" spans="1:92" x14ac:dyDescent="0.2">
      <c r="A15" s="235">
        <v>97203</v>
      </c>
      <c r="B15" s="237" t="s">
        <v>1</v>
      </c>
      <c r="C15" s="233">
        <v>511.97092779337316</v>
      </c>
      <c r="D15" s="236">
        <v>0.33049738219895292</v>
      </c>
      <c r="E15" s="233">
        <v>469.39116746204309</v>
      </c>
      <c r="F15" s="236">
        <v>0.3030104712041885</v>
      </c>
      <c r="G15" s="233">
        <v>252.43715053574238</v>
      </c>
      <c r="H15" s="236">
        <v>0.16295811518324607</v>
      </c>
      <c r="I15" s="233">
        <v>201.74695966511138</v>
      </c>
      <c r="J15" s="236">
        <v>0.13023560209424084</v>
      </c>
      <c r="K15" s="233">
        <v>79.076697758184366</v>
      </c>
      <c r="L15" s="236">
        <v>5.1047120418848173E-2</v>
      </c>
      <c r="M15" s="233">
        <v>34.469329792029086</v>
      </c>
      <c r="N15" s="236">
        <v>2.2251308900523563E-2</v>
      </c>
      <c r="O15" s="355">
        <v>1549.0922330064834</v>
      </c>
      <c r="P15" s="237" t="s">
        <v>1</v>
      </c>
      <c r="Q15" s="233">
        <v>981.36209525541631</v>
      </c>
      <c r="R15" s="236">
        <v>0.63350785340314142</v>
      </c>
      <c r="S15" s="233">
        <v>454.18411020085375</v>
      </c>
      <c r="T15" s="236">
        <v>0.29319371727748689</v>
      </c>
      <c r="U15" s="233">
        <v>113.54602755021345</v>
      </c>
      <c r="V15" s="236">
        <v>7.3298429319371736E-2</v>
      </c>
      <c r="X15" s="322">
        <v>346.72090555511602</v>
      </c>
      <c r="Y15" s="236">
        <v>0.33996023856858842</v>
      </c>
      <c r="Z15" s="233">
        <v>345.7071017377034</v>
      </c>
      <c r="AA15" s="236">
        <v>0.3389662027833002</v>
      </c>
      <c r="AB15" s="233">
        <v>145.98774970741729</v>
      </c>
      <c r="AC15" s="236">
        <v>0.14314115308151096</v>
      </c>
      <c r="AD15" s="233">
        <v>119.62885045468916</v>
      </c>
      <c r="AE15" s="236">
        <v>0.1172962226640159</v>
      </c>
      <c r="AF15" s="233">
        <v>46.634975600980518</v>
      </c>
      <c r="AG15" s="236">
        <v>4.5725646123260431E-2</v>
      </c>
      <c r="AH15" s="233">
        <v>15.2070572611893</v>
      </c>
      <c r="AI15" s="236">
        <v>1.4910536779324055E-2</v>
      </c>
      <c r="AJ15" s="220">
        <v>1019.8866403170957</v>
      </c>
      <c r="AL15" s="322">
        <v>44.60736796615528</v>
      </c>
      <c r="AM15" s="236">
        <v>0.24444444444444444</v>
      </c>
      <c r="AN15" s="233">
        <v>41.565956513917421</v>
      </c>
      <c r="AO15" s="236">
        <v>0.22777777777777777</v>
      </c>
      <c r="AP15" s="233">
        <v>37.510741244266939</v>
      </c>
      <c r="AQ15" s="236">
        <v>0.20555555555555555</v>
      </c>
      <c r="AR15" s="233">
        <v>36.496937426854323</v>
      </c>
      <c r="AS15" s="236">
        <v>0.2</v>
      </c>
      <c r="AT15" s="233">
        <v>15.2070572611893</v>
      </c>
      <c r="AU15" s="236">
        <v>8.3333333333333329E-2</v>
      </c>
      <c r="AV15" s="233">
        <v>7.0966267218883399</v>
      </c>
      <c r="AW15" s="236">
        <v>3.888888888888889E-2</v>
      </c>
      <c r="AX15" s="220">
        <v>182.48468713427161</v>
      </c>
      <c r="AZ15" s="322">
        <v>32.441722157203841</v>
      </c>
      <c r="BA15" s="236">
        <v>0.18934911242603553</v>
      </c>
      <c r="BB15" s="233">
        <v>46.634975600980518</v>
      </c>
      <c r="BC15" s="236">
        <v>0.27218934911242604</v>
      </c>
      <c r="BD15" s="233">
        <v>42.579760331330043</v>
      </c>
      <c r="BE15" s="236">
        <v>0.24852071005917165</v>
      </c>
      <c r="BF15" s="233">
        <v>31.427918339791219</v>
      </c>
      <c r="BG15" s="236">
        <v>0.18343195266272191</v>
      </c>
      <c r="BH15" s="233">
        <v>13.179449626364059</v>
      </c>
      <c r="BI15" s="236">
        <v>7.6923076923076927E-2</v>
      </c>
      <c r="BJ15" s="233">
        <v>5.0690190870630998</v>
      </c>
      <c r="BK15" s="236">
        <v>2.9585798816568049E-2</v>
      </c>
      <c r="BL15" s="220">
        <v>171.33284514273276</v>
      </c>
      <c r="BN15" s="322">
        <v>1.01380381741262</v>
      </c>
      <c r="BO15" s="236">
        <v>0.5</v>
      </c>
      <c r="BP15" s="233">
        <v>1.01380381741262</v>
      </c>
      <c r="BQ15" s="236">
        <v>0.5</v>
      </c>
      <c r="BR15" s="233">
        <v>0</v>
      </c>
      <c r="BS15" s="236">
        <v>0</v>
      </c>
      <c r="BT15" s="233">
        <v>0</v>
      </c>
      <c r="BU15" s="236">
        <v>0</v>
      </c>
      <c r="BV15" s="233">
        <v>0</v>
      </c>
      <c r="BW15" s="236">
        <v>0</v>
      </c>
      <c r="BX15" s="233">
        <v>0</v>
      </c>
      <c r="BY15" s="236">
        <v>0</v>
      </c>
      <c r="BZ15" s="220">
        <v>2.0276076348252401</v>
      </c>
      <c r="CB15" s="322">
        <v>87.18712829748533</v>
      </c>
      <c r="CC15" s="236">
        <v>0.50292397660818722</v>
      </c>
      <c r="CD15" s="233">
        <v>34.469329792029079</v>
      </c>
      <c r="CE15" s="236">
        <v>0.19883040935672516</v>
      </c>
      <c r="CF15" s="233">
        <v>26.358899252728119</v>
      </c>
      <c r="CG15" s="236">
        <v>0.15204678362573099</v>
      </c>
      <c r="CH15" s="233">
        <v>14.193253443776682</v>
      </c>
      <c r="CI15" s="236">
        <v>8.1871345029239775E-2</v>
      </c>
      <c r="CJ15" s="233">
        <v>4.0552152696504802</v>
      </c>
      <c r="CK15" s="236">
        <v>2.3391812865497078E-2</v>
      </c>
      <c r="CL15" s="233">
        <v>7.0966267218883399</v>
      </c>
      <c r="CM15" s="236">
        <v>4.0935672514619888E-2</v>
      </c>
      <c r="CN15" s="220">
        <v>173.36045277755801</v>
      </c>
    </row>
    <row r="16" spans="1:92" x14ac:dyDescent="0.2">
      <c r="A16" s="235">
        <v>97211</v>
      </c>
      <c r="B16" s="237" t="s">
        <v>30</v>
      </c>
      <c r="C16" s="233">
        <v>89.033057851239661</v>
      </c>
      <c r="D16" s="236">
        <v>0.34926470588235292</v>
      </c>
      <c r="E16" s="233">
        <v>72.163636363636357</v>
      </c>
      <c r="F16" s="236">
        <v>0.28308823529411764</v>
      </c>
      <c r="G16" s="233">
        <v>53.4198347107438</v>
      </c>
      <c r="H16" s="236">
        <v>0.20955882352941174</v>
      </c>
      <c r="I16" s="233">
        <v>32.801652892561982</v>
      </c>
      <c r="J16" s="236">
        <v>0.12867647058823528</v>
      </c>
      <c r="K16" s="233">
        <v>4.6859504132231402</v>
      </c>
      <c r="L16" s="236">
        <v>1.8382352941176468E-2</v>
      </c>
      <c r="M16" s="233">
        <v>2.8115702479338838</v>
      </c>
      <c r="N16" s="236">
        <v>1.102941176470588E-2</v>
      </c>
      <c r="O16" s="355">
        <v>254.91570247933885</v>
      </c>
      <c r="P16" s="237" t="s">
        <v>30</v>
      </c>
      <c r="Q16" s="233">
        <v>161.196694214876</v>
      </c>
      <c r="R16" s="236">
        <v>0.63235294117647045</v>
      </c>
      <c r="S16" s="233">
        <v>86.221487603305775</v>
      </c>
      <c r="T16" s="236">
        <v>0.33823529411764702</v>
      </c>
      <c r="U16" s="233">
        <v>7.497520661157024</v>
      </c>
      <c r="V16" s="236">
        <v>2.9411764705882349E-2</v>
      </c>
      <c r="X16" s="322">
        <v>56.231404958677679</v>
      </c>
      <c r="Y16" s="236">
        <v>0.36144578313253017</v>
      </c>
      <c r="Z16" s="233">
        <v>49.671074380165287</v>
      </c>
      <c r="AA16" s="236">
        <v>0.31927710843373497</v>
      </c>
      <c r="AB16" s="233">
        <v>30.927272727272722</v>
      </c>
      <c r="AC16" s="236">
        <v>0.19879518072289157</v>
      </c>
      <c r="AD16" s="233">
        <v>15.932231404958676</v>
      </c>
      <c r="AE16" s="236">
        <v>0.10240963855421688</v>
      </c>
      <c r="AF16" s="233">
        <v>1.874380165289256</v>
      </c>
      <c r="AG16" s="236">
        <v>1.2048192771084338E-2</v>
      </c>
      <c r="AH16" s="233">
        <v>0.937190082644628</v>
      </c>
      <c r="AI16" s="236">
        <v>6.024096385542169E-3</v>
      </c>
      <c r="AJ16" s="220">
        <v>155.57355371900823</v>
      </c>
      <c r="AL16" s="322">
        <v>16.869421487603304</v>
      </c>
      <c r="AM16" s="236">
        <v>0.34615384615384615</v>
      </c>
      <c r="AN16" s="233">
        <v>11.246280991735537</v>
      </c>
      <c r="AO16" s="236">
        <v>0.23076923076923075</v>
      </c>
      <c r="AP16" s="233">
        <v>10.309090909090909</v>
      </c>
      <c r="AQ16" s="236">
        <v>0.21153846153846154</v>
      </c>
      <c r="AR16" s="233">
        <v>8.4347107438016522</v>
      </c>
      <c r="AS16" s="236">
        <v>0.17307692307692307</v>
      </c>
      <c r="AT16" s="233">
        <v>0.937190082644628</v>
      </c>
      <c r="AU16" s="236">
        <v>1.9230769230769228E-2</v>
      </c>
      <c r="AV16" s="233">
        <v>0.937190082644628</v>
      </c>
      <c r="AW16" s="236">
        <v>1.9230769230769228E-2</v>
      </c>
      <c r="AX16" s="220">
        <v>48.73388429752066</v>
      </c>
      <c r="AZ16" s="322">
        <v>2.8115702479338842</v>
      </c>
      <c r="BA16" s="236">
        <v>0.11111111111111113</v>
      </c>
      <c r="BB16" s="233">
        <v>4.6859504132231402</v>
      </c>
      <c r="BC16" s="236">
        <v>0.1851851851851852</v>
      </c>
      <c r="BD16" s="233">
        <v>8.4347107438016522</v>
      </c>
      <c r="BE16" s="236">
        <v>0.33333333333333337</v>
      </c>
      <c r="BF16" s="233">
        <v>6.5603305785123966</v>
      </c>
      <c r="BG16" s="236">
        <v>0.2592592592592593</v>
      </c>
      <c r="BH16" s="233">
        <v>1.874380165289256</v>
      </c>
      <c r="BI16" s="236">
        <v>7.4074074074074084E-2</v>
      </c>
      <c r="BJ16" s="233">
        <v>0.937190082644628</v>
      </c>
      <c r="BK16" s="236">
        <v>3.7037037037037042E-2</v>
      </c>
      <c r="BL16" s="220">
        <v>25.304132231404953</v>
      </c>
      <c r="BN16" s="322">
        <v>4.6859504132231402</v>
      </c>
      <c r="BO16" s="236">
        <v>0.5</v>
      </c>
      <c r="BP16" s="233">
        <v>2.8115702479338842</v>
      </c>
      <c r="BQ16" s="236">
        <v>0.3</v>
      </c>
      <c r="BR16" s="233">
        <v>1.874380165289256</v>
      </c>
      <c r="BS16" s="236">
        <v>0.19999999999999998</v>
      </c>
      <c r="BT16" s="233">
        <v>0</v>
      </c>
      <c r="BU16" s="236">
        <v>0</v>
      </c>
      <c r="BV16" s="233">
        <v>0</v>
      </c>
      <c r="BW16" s="236">
        <v>0</v>
      </c>
      <c r="BX16" s="233">
        <v>0</v>
      </c>
      <c r="BY16" s="236">
        <v>0</v>
      </c>
      <c r="BZ16" s="220">
        <v>9.3719008264462804</v>
      </c>
      <c r="CB16" s="322">
        <v>8.4347107438016522</v>
      </c>
      <c r="CC16" s="236">
        <v>0.52941176470588236</v>
      </c>
      <c r="CD16" s="233">
        <v>3.748760330578512</v>
      </c>
      <c r="CE16" s="236">
        <v>0.23529411764705882</v>
      </c>
      <c r="CF16" s="233">
        <v>1.874380165289256</v>
      </c>
      <c r="CG16" s="236">
        <v>0.11764705882352941</v>
      </c>
      <c r="CH16" s="233">
        <v>1.874380165289256</v>
      </c>
      <c r="CI16" s="236">
        <v>0.11764705882352941</v>
      </c>
      <c r="CJ16" s="233">
        <v>0</v>
      </c>
      <c r="CK16" s="236">
        <v>0</v>
      </c>
      <c r="CL16" s="233">
        <v>0</v>
      </c>
      <c r="CM16" s="236">
        <v>0</v>
      </c>
      <c r="CN16" s="220">
        <v>15.932231404958676</v>
      </c>
    </row>
    <row r="17" spans="1:92" x14ac:dyDescent="0.2">
      <c r="A17" s="235">
        <v>97214</v>
      </c>
      <c r="B17" s="237" t="s">
        <v>11</v>
      </c>
      <c r="C17" s="233">
        <v>971.76015269901745</v>
      </c>
      <c r="D17" s="236">
        <v>0.31541820624790051</v>
      </c>
      <c r="E17" s="233">
        <v>934.50417240384741</v>
      </c>
      <c r="F17" s="236">
        <v>0.30332549546523341</v>
      </c>
      <c r="G17" s="233">
        <v>564.01414613521251</v>
      </c>
      <c r="H17" s="236">
        <v>0.18307020490426604</v>
      </c>
      <c r="I17" s="233">
        <v>366.35047290250503</v>
      </c>
      <c r="J17" s="236">
        <v>0.11891165602955997</v>
      </c>
      <c r="K17" s="233">
        <v>156.26813957140752</v>
      </c>
      <c r="L17" s="236">
        <v>5.0722203560631514E-2</v>
      </c>
      <c r="M17" s="233">
        <v>87.965509030262496</v>
      </c>
      <c r="N17" s="236">
        <v>2.8552233792408462E-2</v>
      </c>
      <c r="O17" s="355">
        <v>3080.8625927422527</v>
      </c>
      <c r="P17" s="237" t="s">
        <v>11</v>
      </c>
      <c r="Q17" s="233">
        <v>1906.2643251028649</v>
      </c>
      <c r="R17" s="236">
        <v>0.61874370171313398</v>
      </c>
      <c r="S17" s="233">
        <v>930.3646190377176</v>
      </c>
      <c r="T17" s="236">
        <v>0.30198186093382601</v>
      </c>
      <c r="U17" s="233">
        <v>244.23364860167001</v>
      </c>
      <c r="V17" s="236">
        <v>7.9274437353039975E-2</v>
      </c>
      <c r="X17" s="322">
        <v>655.08432019007262</v>
      </c>
      <c r="Y17" s="236">
        <v>0.31476877175534568</v>
      </c>
      <c r="Z17" s="233">
        <v>689.23563546064497</v>
      </c>
      <c r="AA17" s="236">
        <v>0.33117851815017402</v>
      </c>
      <c r="AB17" s="233">
        <v>359.10625451177748</v>
      </c>
      <c r="AC17" s="236">
        <v>0.17255096966683242</v>
      </c>
      <c r="AD17" s="233">
        <v>232.84987684481248</v>
      </c>
      <c r="AE17" s="236">
        <v>0.11188463451019393</v>
      </c>
      <c r="AF17" s="233">
        <v>90.035285713327497</v>
      </c>
      <c r="AG17" s="236">
        <v>4.3262058677274985E-2</v>
      </c>
      <c r="AH17" s="233">
        <v>54.8490821012225</v>
      </c>
      <c r="AI17" s="236">
        <v>2.6355047240179015E-2</v>
      </c>
      <c r="AJ17" s="220">
        <v>2081.1604548218575</v>
      </c>
      <c r="AL17" s="322">
        <v>142.814591131485</v>
      </c>
      <c r="AM17" s="236">
        <v>0.3136363636363636</v>
      </c>
      <c r="AN17" s="233">
        <v>112.80282922704251</v>
      </c>
      <c r="AO17" s="236">
        <v>0.24772727272727271</v>
      </c>
      <c r="AP17" s="233">
        <v>87.965509030262496</v>
      </c>
      <c r="AQ17" s="236">
        <v>0.19318181818181815</v>
      </c>
      <c r="AR17" s="233">
        <v>63.128188833482504</v>
      </c>
      <c r="AS17" s="236">
        <v>0.13863636363636361</v>
      </c>
      <c r="AT17" s="233">
        <v>32.081538587507502</v>
      </c>
      <c r="AU17" s="236">
        <v>7.045454545454545E-2</v>
      </c>
      <c r="AV17" s="233">
        <v>16.558213464520001</v>
      </c>
      <c r="AW17" s="236">
        <v>3.6363636363636362E-2</v>
      </c>
      <c r="AX17" s="220">
        <v>455.35087027430006</v>
      </c>
      <c r="AZ17" s="322">
        <v>43.465310344365001</v>
      </c>
      <c r="BA17" s="236">
        <v>0.19534883720930232</v>
      </c>
      <c r="BB17" s="233">
        <v>54.8490821012225</v>
      </c>
      <c r="BC17" s="236">
        <v>0.24651162790697673</v>
      </c>
      <c r="BD17" s="233">
        <v>54.8490821012225</v>
      </c>
      <c r="BE17" s="236">
        <v>0.24651162790697673</v>
      </c>
      <c r="BF17" s="233">
        <v>37.255980295169998</v>
      </c>
      <c r="BG17" s="236">
        <v>0.16744186046511625</v>
      </c>
      <c r="BH17" s="233">
        <v>23.802431855247502</v>
      </c>
      <c r="BI17" s="236">
        <v>0.10697674418604651</v>
      </c>
      <c r="BJ17" s="233">
        <v>8.2791067322600007</v>
      </c>
      <c r="BK17" s="236">
        <v>3.7209302325581395E-2</v>
      </c>
      <c r="BL17" s="220">
        <v>222.50099342948752</v>
      </c>
      <c r="BN17" s="322">
        <v>11.383771756857501</v>
      </c>
      <c r="BO17" s="236">
        <v>0.27500000000000002</v>
      </c>
      <c r="BP17" s="233">
        <v>11.383771756857501</v>
      </c>
      <c r="BQ17" s="236">
        <v>0.27500000000000002</v>
      </c>
      <c r="BR17" s="233">
        <v>10.348883415325</v>
      </c>
      <c r="BS17" s="236">
        <v>0.25</v>
      </c>
      <c r="BT17" s="233">
        <v>3.1046650245974998</v>
      </c>
      <c r="BU17" s="236">
        <v>7.4999999999999997E-2</v>
      </c>
      <c r="BV17" s="233">
        <v>3.1046650245975003</v>
      </c>
      <c r="BW17" s="236">
        <v>7.5000000000000011E-2</v>
      </c>
      <c r="BX17" s="233">
        <v>2.0697766830650002</v>
      </c>
      <c r="BY17" s="236">
        <v>0.05</v>
      </c>
      <c r="BZ17" s="220">
        <v>41.3955336613</v>
      </c>
      <c r="CB17" s="322">
        <v>119.0121592762375</v>
      </c>
      <c r="CC17" s="236">
        <v>0.42435424354243545</v>
      </c>
      <c r="CD17" s="233">
        <v>66.232853858079991</v>
      </c>
      <c r="CE17" s="236">
        <v>0.23616236162361623</v>
      </c>
      <c r="CF17" s="233">
        <v>51.744417076624998</v>
      </c>
      <c r="CG17" s="236">
        <v>0.18450184501845021</v>
      </c>
      <c r="CH17" s="233">
        <v>30.011761904442501</v>
      </c>
      <c r="CI17" s="236">
        <v>0.10701107011070113</v>
      </c>
      <c r="CJ17" s="233">
        <v>7.2442183907275002</v>
      </c>
      <c r="CK17" s="236">
        <v>2.583025830258303E-2</v>
      </c>
      <c r="CL17" s="233">
        <v>6.2093300491949996</v>
      </c>
      <c r="CM17" s="236">
        <v>2.2140221402214024E-2</v>
      </c>
      <c r="CN17" s="220">
        <v>280.45474055530747</v>
      </c>
    </row>
    <row r="18" spans="1:92" x14ac:dyDescent="0.2">
      <c r="A18" s="235">
        <v>97215</v>
      </c>
      <c r="B18" s="237" t="s">
        <v>12</v>
      </c>
      <c r="C18" s="233">
        <v>128</v>
      </c>
      <c r="D18" s="236">
        <v>0.29976580796252927</v>
      </c>
      <c r="E18" s="233">
        <v>103</v>
      </c>
      <c r="F18" s="236">
        <v>0.24121779859484777</v>
      </c>
      <c r="G18" s="233">
        <v>75</v>
      </c>
      <c r="H18" s="236">
        <v>0.1756440281030445</v>
      </c>
      <c r="I18" s="233">
        <v>66</v>
      </c>
      <c r="J18" s="236">
        <v>0.15456674473067916</v>
      </c>
      <c r="K18" s="233">
        <v>24</v>
      </c>
      <c r="L18" s="236">
        <v>5.6206088992974239E-2</v>
      </c>
      <c r="M18" s="233">
        <v>31</v>
      </c>
      <c r="N18" s="236">
        <v>7.2599531615925056E-2</v>
      </c>
      <c r="O18" s="355">
        <v>427</v>
      </c>
      <c r="P18" s="237" t="s">
        <v>12</v>
      </c>
      <c r="Q18" s="233">
        <v>231</v>
      </c>
      <c r="R18" s="236">
        <v>0.54098360655737709</v>
      </c>
      <c r="S18" s="233">
        <v>141</v>
      </c>
      <c r="T18" s="236">
        <v>0.33021077283372363</v>
      </c>
      <c r="U18" s="233">
        <v>55</v>
      </c>
      <c r="V18" s="236">
        <v>0.1288056206088993</v>
      </c>
      <c r="X18" s="322">
        <v>79</v>
      </c>
      <c r="Y18" s="236">
        <v>0.2651006711409396</v>
      </c>
      <c r="Z18" s="233">
        <v>84</v>
      </c>
      <c r="AA18" s="236">
        <v>0.28187919463087246</v>
      </c>
      <c r="AB18" s="233">
        <v>49</v>
      </c>
      <c r="AC18" s="236">
        <v>0.16442953020134229</v>
      </c>
      <c r="AD18" s="233">
        <v>44</v>
      </c>
      <c r="AE18" s="236">
        <v>0.1476510067114094</v>
      </c>
      <c r="AF18" s="233">
        <v>19</v>
      </c>
      <c r="AG18" s="236">
        <v>6.3758389261744972E-2</v>
      </c>
      <c r="AH18" s="233">
        <v>23</v>
      </c>
      <c r="AI18" s="236">
        <v>7.7181208053691275E-2</v>
      </c>
      <c r="AJ18" s="220">
        <v>298</v>
      </c>
      <c r="AL18" s="322">
        <v>11</v>
      </c>
      <c r="AM18" s="236">
        <v>0.27500000000000002</v>
      </c>
      <c r="AN18" s="233">
        <v>10</v>
      </c>
      <c r="AO18" s="236">
        <v>0.25</v>
      </c>
      <c r="AP18" s="233">
        <v>10</v>
      </c>
      <c r="AQ18" s="236">
        <v>0.25</v>
      </c>
      <c r="AR18" s="233">
        <v>5</v>
      </c>
      <c r="AS18" s="236">
        <v>0.125</v>
      </c>
      <c r="AT18" s="233">
        <v>1</v>
      </c>
      <c r="AU18" s="236">
        <v>2.5000000000000001E-2</v>
      </c>
      <c r="AV18" s="233">
        <v>3</v>
      </c>
      <c r="AW18" s="236">
        <v>7.4999999999999997E-2</v>
      </c>
      <c r="AX18" s="220">
        <v>40</v>
      </c>
      <c r="AZ18" s="322">
        <v>1</v>
      </c>
      <c r="BA18" s="236">
        <v>7.1428571428571425E-2</v>
      </c>
      <c r="BB18" s="233">
        <v>1</v>
      </c>
      <c r="BC18" s="236">
        <v>7.1428571428571425E-2</v>
      </c>
      <c r="BD18" s="233">
        <v>3</v>
      </c>
      <c r="BE18" s="236">
        <v>0.21428571428571427</v>
      </c>
      <c r="BF18" s="233">
        <v>6</v>
      </c>
      <c r="BG18" s="236">
        <v>0.42857142857142855</v>
      </c>
      <c r="BH18" s="233">
        <v>1</v>
      </c>
      <c r="BI18" s="236">
        <v>7.1428571428571425E-2</v>
      </c>
      <c r="BJ18" s="233">
        <v>2</v>
      </c>
      <c r="BK18" s="236">
        <v>0.14285714285714285</v>
      </c>
      <c r="BL18" s="220">
        <v>14</v>
      </c>
      <c r="BN18" s="322">
        <v>0</v>
      </c>
      <c r="BO18" s="236" t="e">
        <v>#DIV/0!</v>
      </c>
      <c r="BP18" s="233">
        <v>0</v>
      </c>
      <c r="BQ18" s="236" t="e">
        <v>#DIV/0!</v>
      </c>
      <c r="BR18" s="233">
        <v>0</v>
      </c>
      <c r="BS18" s="236" t="e">
        <v>#DIV/0!</v>
      </c>
      <c r="BT18" s="233">
        <v>0</v>
      </c>
      <c r="BU18" s="236" t="e">
        <v>#DIV/0!</v>
      </c>
      <c r="BV18" s="233">
        <v>0</v>
      </c>
      <c r="BW18" s="236" t="e">
        <v>#DIV/0!</v>
      </c>
      <c r="BX18" s="233">
        <v>0</v>
      </c>
      <c r="BY18" s="236"/>
      <c r="BZ18" s="220">
        <v>0</v>
      </c>
      <c r="CB18" s="322">
        <v>37</v>
      </c>
      <c r="CC18" s="236">
        <v>0.49333333333333335</v>
      </c>
      <c r="CD18" s="233">
        <v>8</v>
      </c>
      <c r="CE18" s="236">
        <v>0.10666666666666667</v>
      </c>
      <c r="CF18" s="233">
        <v>13</v>
      </c>
      <c r="CG18" s="236">
        <v>0.17333333333333334</v>
      </c>
      <c r="CH18" s="233">
        <v>11</v>
      </c>
      <c r="CI18" s="236">
        <v>0.14666666666666667</v>
      </c>
      <c r="CJ18" s="233">
        <v>3</v>
      </c>
      <c r="CK18" s="236">
        <v>0.04</v>
      </c>
      <c r="CL18" s="233">
        <v>3</v>
      </c>
      <c r="CM18" s="236">
        <v>0.04</v>
      </c>
      <c r="CN18" s="220">
        <v>75</v>
      </c>
    </row>
    <row r="19" spans="1:92" x14ac:dyDescent="0.2">
      <c r="A19" s="235">
        <v>97216</v>
      </c>
      <c r="B19" s="234" t="s">
        <v>13</v>
      </c>
      <c r="C19" s="233">
        <v>396.12212045517606</v>
      </c>
      <c r="D19" s="232">
        <v>0.28206945428773916</v>
      </c>
      <c r="E19" s="233">
        <v>408.06550097141252</v>
      </c>
      <c r="F19" s="232">
        <v>0.29057406094968102</v>
      </c>
      <c r="G19" s="233">
        <v>247.82514571190666</v>
      </c>
      <c r="H19" s="232">
        <v>0.1764705882352941</v>
      </c>
      <c r="I19" s="233">
        <v>212.99028587288362</v>
      </c>
      <c r="J19" s="232">
        <v>0.15166548547129693</v>
      </c>
      <c r="K19" s="233">
        <v>90.570635581459854</v>
      </c>
      <c r="L19" s="232">
        <v>6.4493267186392617E-2</v>
      </c>
      <c r="M19" s="233">
        <v>48.768803774632225</v>
      </c>
      <c r="N19" s="232">
        <v>3.4727143869596022E-2</v>
      </c>
      <c r="O19" s="355">
        <v>1404.3424923674711</v>
      </c>
      <c r="P19" s="234" t="s">
        <v>13</v>
      </c>
      <c r="Q19" s="233">
        <v>804.18762142658852</v>
      </c>
      <c r="R19" s="232">
        <v>0.57264351523742019</v>
      </c>
      <c r="S19" s="233">
        <v>460.8154315847903</v>
      </c>
      <c r="T19" s="232">
        <v>0.32813607370659109</v>
      </c>
      <c r="U19" s="233">
        <v>139.33943935609207</v>
      </c>
      <c r="V19" s="232">
        <v>9.9220411055988639E-2</v>
      </c>
      <c r="X19" s="322">
        <v>261.75908964751579</v>
      </c>
      <c r="Y19" s="232">
        <v>0.28008519701810436</v>
      </c>
      <c r="Z19" s="233">
        <v>275.69303358312504</v>
      </c>
      <c r="AA19" s="232">
        <v>0.29499467518636852</v>
      </c>
      <c r="AB19" s="233">
        <v>162.23091867887865</v>
      </c>
      <c r="AC19" s="232">
        <v>0.17358892438764648</v>
      </c>
      <c r="AD19" s="233">
        <v>139.33943935609207</v>
      </c>
      <c r="AE19" s="232">
        <v>0.14909478168264112</v>
      </c>
      <c r="AF19" s="233">
        <v>64.693311129614173</v>
      </c>
      <c r="AG19" s="232">
        <v>6.9222577209797659E-2</v>
      </c>
      <c r="AH19" s="233">
        <v>30.853733000277529</v>
      </c>
      <c r="AI19" s="232">
        <v>3.301384451544196E-2</v>
      </c>
      <c r="AJ19" s="220">
        <v>934.56952539550321</v>
      </c>
      <c r="AL19" s="322">
        <v>48.768803774632232</v>
      </c>
      <c r="AM19" s="232">
        <v>0.24257425742574257</v>
      </c>
      <c r="AN19" s="233">
        <v>63.698029419927806</v>
      </c>
      <c r="AO19" s="232">
        <v>0.31683168316831678</v>
      </c>
      <c r="AP19" s="233">
        <v>42.797113516513996</v>
      </c>
      <c r="AQ19" s="232">
        <v>0.21287128712871287</v>
      </c>
      <c r="AR19" s="233">
        <v>29.858451290591162</v>
      </c>
      <c r="AS19" s="232">
        <v>0.14851485148514851</v>
      </c>
      <c r="AT19" s="233">
        <v>11.943380516236465</v>
      </c>
      <c r="AU19" s="232">
        <v>5.9405940594059403E-2</v>
      </c>
      <c r="AV19" s="233">
        <v>3.9811268387454879</v>
      </c>
      <c r="AW19" s="232">
        <v>1.9801980198019799E-2</v>
      </c>
      <c r="AX19" s="220">
        <v>201.04690535664716</v>
      </c>
      <c r="AZ19" s="322">
        <v>48.768803774632232</v>
      </c>
      <c r="BA19" s="232">
        <v>0.29166666666666669</v>
      </c>
      <c r="BB19" s="233">
        <v>39.811268387454881</v>
      </c>
      <c r="BC19" s="232">
        <v>0.23809523809523811</v>
      </c>
      <c r="BD19" s="233">
        <v>30.853733000277533</v>
      </c>
      <c r="BE19" s="232">
        <v>0.18452380952380953</v>
      </c>
      <c r="BF19" s="233">
        <v>26.872606161532044</v>
      </c>
      <c r="BG19" s="232">
        <v>0.16071428571428573</v>
      </c>
      <c r="BH19" s="233">
        <v>10.948098806550092</v>
      </c>
      <c r="BI19" s="232">
        <v>6.5476190476190479E-2</v>
      </c>
      <c r="BJ19" s="233">
        <v>9.9528170968637202</v>
      </c>
      <c r="BK19" s="232">
        <v>5.9523809523809527E-2</v>
      </c>
      <c r="BL19" s="220">
        <v>167.20732722731049</v>
      </c>
      <c r="BN19" s="322">
        <v>0.99528170968637197</v>
      </c>
      <c r="BO19" s="232">
        <v>0.125</v>
      </c>
      <c r="BP19" s="233">
        <v>2.9858451290591157</v>
      </c>
      <c r="BQ19" s="232">
        <v>0.37499999999999994</v>
      </c>
      <c r="BR19" s="233">
        <v>1.9905634193727439</v>
      </c>
      <c r="BS19" s="232">
        <v>0.25</v>
      </c>
      <c r="BT19" s="233">
        <v>0.99528170968637197</v>
      </c>
      <c r="BU19" s="232">
        <v>0.125</v>
      </c>
      <c r="BV19" s="233">
        <v>0.99528170968637197</v>
      </c>
      <c r="BW19" s="232">
        <v>0.125</v>
      </c>
      <c r="BX19" s="233">
        <v>0</v>
      </c>
      <c r="BY19" s="232">
        <v>0</v>
      </c>
      <c r="BZ19" s="220">
        <v>7.9622536774909758</v>
      </c>
      <c r="CB19" s="322">
        <v>35.830141548709392</v>
      </c>
      <c r="CC19" s="232">
        <v>0.38297872340425532</v>
      </c>
      <c r="CD19" s="233">
        <v>25.87732445184567</v>
      </c>
      <c r="CE19" s="232">
        <v>0.27659574468085102</v>
      </c>
      <c r="CF19" s="233">
        <v>9.9528170968637202</v>
      </c>
      <c r="CG19" s="232">
        <v>0.10638297872340426</v>
      </c>
      <c r="CH19" s="233">
        <v>15.924507354981952</v>
      </c>
      <c r="CI19" s="232">
        <v>0.1702127659574468</v>
      </c>
      <c r="CJ19" s="233">
        <v>1.9905634193727439</v>
      </c>
      <c r="CK19" s="232">
        <v>2.1276595744680851E-2</v>
      </c>
      <c r="CL19" s="233">
        <v>3.9811268387454879</v>
      </c>
      <c r="CM19" s="232">
        <v>4.2553191489361701E-2</v>
      </c>
      <c r="CN19" s="220">
        <v>93.556480710518969</v>
      </c>
    </row>
    <row r="20" spans="1:92" x14ac:dyDescent="0.2">
      <c r="A20" s="235"/>
      <c r="B20" s="231" t="s">
        <v>36</v>
      </c>
      <c r="C20" s="230">
        <v>2286.4910179398403</v>
      </c>
      <c r="D20" s="229">
        <v>0.30934102058220003</v>
      </c>
      <c r="E20" s="230">
        <v>2175.7153071487055</v>
      </c>
      <c r="F20" s="229">
        <v>0.29435409469314772</v>
      </c>
      <c r="G20" s="230">
        <v>1324.5070722183882</v>
      </c>
      <c r="H20" s="229">
        <v>0.17919351804738126</v>
      </c>
      <c r="I20" s="230">
        <v>973.17085711367758</v>
      </c>
      <c r="J20" s="229">
        <v>0.13166098785362476</v>
      </c>
      <c r="K20" s="230">
        <v>397.18644944151237</v>
      </c>
      <c r="L20" s="229">
        <v>5.3735641499419423E-2</v>
      </c>
      <c r="M20" s="230">
        <v>234.41915944961696</v>
      </c>
      <c r="N20" s="229">
        <v>3.1714737324226805E-2</v>
      </c>
      <c r="O20" s="355">
        <v>7391.4898633117409</v>
      </c>
      <c r="P20" s="231" t="s">
        <v>36</v>
      </c>
      <c r="Q20" s="230">
        <v>4462.2063250885458</v>
      </c>
      <c r="R20" s="229">
        <v>0.60369511527534769</v>
      </c>
      <c r="S20" s="230">
        <v>2297.677929332066</v>
      </c>
      <c r="T20" s="229">
        <v>0.31085450590100605</v>
      </c>
      <c r="U20" s="230">
        <v>631.60560889112935</v>
      </c>
      <c r="V20" s="229">
        <v>8.5450378823646228E-2</v>
      </c>
      <c r="X20" s="261">
        <v>1532.6343738627002</v>
      </c>
      <c r="Y20" s="229">
        <v>0.30851589193920165</v>
      </c>
      <c r="Z20" s="230">
        <v>1585.2430030258295</v>
      </c>
      <c r="AA20" s="229">
        <v>0.31910589202451589</v>
      </c>
      <c r="AB20" s="230">
        <v>832.42224785982125</v>
      </c>
      <c r="AC20" s="229">
        <v>0.16756474776254401</v>
      </c>
      <c r="AD20" s="230">
        <v>613.60007884987351</v>
      </c>
      <c r="AE20" s="229">
        <v>0.12351633165007687</v>
      </c>
      <c r="AF20" s="230">
        <v>254.68368679377335</v>
      </c>
      <c r="AG20" s="229">
        <v>5.1267259911126226E-2</v>
      </c>
      <c r="AH20" s="230">
        <v>149.1813630837554</v>
      </c>
      <c r="AI20" s="229">
        <v>3.002987671253534E-2</v>
      </c>
      <c r="AJ20" s="220">
        <v>4967.7647534757534</v>
      </c>
      <c r="AL20" s="261">
        <v>293.46413096463505</v>
      </c>
      <c r="AM20" s="229">
        <v>0.2759462726568585</v>
      </c>
      <c r="AN20" s="230">
        <v>268.7170427573825</v>
      </c>
      <c r="AO20" s="229">
        <v>0.25267642115079908</v>
      </c>
      <c r="AP20" s="230">
        <v>229.13962243083677</v>
      </c>
      <c r="AQ20" s="229">
        <v>0.21546150979319881</v>
      </c>
      <c r="AR20" s="230">
        <v>167.25258893315112</v>
      </c>
      <c r="AS20" s="229">
        <v>0.15726872090502467</v>
      </c>
      <c r="AT20" s="230">
        <v>68.266670800450811</v>
      </c>
      <c r="AU20" s="229">
        <v>6.4191604241907618E-2</v>
      </c>
      <c r="AV20" s="230">
        <v>36.64280307413626</v>
      </c>
      <c r="AW20" s="229">
        <v>3.4455471252211378E-2</v>
      </c>
      <c r="AX20" s="220">
        <v>1063.4828589605925</v>
      </c>
      <c r="AZ20" s="261">
        <v>128.48740652413497</v>
      </c>
      <c r="BA20" s="229">
        <v>0.21402250828907804</v>
      </c>
      <c r="BB20" s="230">
        <v>146.98127650288103</v>
      </c>
      <c r="BC20" s="229">
        <v>0.24482789652049061</v>
      </c>
      <c r="BD20" s="230">
        <v>139.71728617663175</v>
      </c>
      <c r="BE20" s="229">
        <v>0.2327282093070247</v>
      </c>
      <c r="BF20" s="230">
        <v>108.11683537500566</v>
      </c>
      <c r="BG20" s="229">
        <v>0.18009108379730229</v>
      </c>
      <c r="BH20" s="230">
        <v>50.804360453450911</v>
      </c>
      <c r="BI20" s="229">
        <v>8.4625232545475798E-2</v>
      </c>
      <c r="BJ20" s="230">
        <v>26.238132998831446</v>
      </c>
      <c r="BK20" s="229">
        <v>4.3705069540628597E-2</v>
      </c>
      <c r="BL20" s="220">
        <v>600.34529803093574</v>
      </c>
      <c r="BN20" s="261">
        <v>18.078807697179631</v>
      </c>
      <c r="BO20" s="229">
        <v>0.29755780699444884</v>
      </c>
      <c r="BP20" s="230">
        <v>18.194990951263119</v>
      </c>
      <c r="BQ20" s="229">
        <v>0.29947005889034983</v>
      </c>
      <c r="BR20" s="230">
        <v>14.213826999987001</v>
      </c>
      <c r="BS20" s="229">
        <v>0.23394436524563658</v>
      </c>
      <c r="BT20" s="230">
        <v>4.099946734283872</v>
      </c>
      <c r="BU20" s="229">
        <v>6.7480731001850397E-2</v>
      </c>
      <c r="BV20" s="230">
        <v>4.099946734283872</v>
      </c>
      <c r="BW20" s="229">
        <v>6.7480731001850397E-2</v>
      </c>
      <c r="BX20" s="230">
        <v>2.0697766830650002</v>
      </c>
      <c r="BY20" s="229">
        <v>3.4066306865864024E-2</v>
      </c>
      <c r="BZ20" s="220">
        <v>60.757295800062494</v>
      </c>
      <c r="CB20" s="261">
        <v>313.82629889119045</v>
      </c>
      <c r="CC20" s="229">
        <v>0.44887497902477286</v>
      </c>
      <c r="CD20" s="230">
        <v>156.57899391134933</v>
      </c>
      <c r="CE20" s="229">
        <v>0.2239595370305339</v>
      </c>
      <c r="CF20" s="230">
        <v>109.01408875111146</v>
      </c>
      <c r="CG20" s="229">
        <v>0.15592605519184397</v>
      </c>
      <c r="CH20" s="230">
        <v>80.101407221363317</v>
      </c>
      <c r="CI20" s="229">
        <v>0.114571397022436</v>
      </c>
      <c r="CJ20" s="230">
        <v>19.331784659553403</v>
      </c>
      <c r="CK20" s="229">
        <v>2.7650819782242445E-2</v>
      </c>
      <c r="CL20" s="230">
        <v>20.287083609828827</v>
      </c>
      <c r="CM20" s="229">
        <v>2.9017211948170977E-2</v>
      </c>
      <c r="CN20" s="220">
        <v>699.1396570443967</v>
      </c>
    </row>
    <row r="21" spans="1:92" x14ac:dyDescent="0.2">
      <c r="A21" s="235">
        <v>97234</v>
      </c>
      <c r="B21" s="237" t="s">
        <v>2</v>
      </c>
      <c r="C21" s="238">
        <v>187.35308221586547</v>
      </c>
      <c r="D21" s="236">
        <v>0.32252836304700155</v>
      </c>
      <c r="E21" s="238">
        <v>140.27944346816059</v>
      </c>
      <c r="F21" s="236">
        <v>0.24149108589951374</v>
      </c>
      <c r="G21" s="238">
        <v>106.38642356981309</v>
      </c>
      <c r="H21" s="236">
        <v>0.18314424635332255</v>
      </c>
      <c r="I21" s="238">
        <v>83.791076970914716</v>
      </c>
      <c r="J21" s="236">
        <v>0.14424635332252836</v>
      </c>
      <c r="K21" s="238">
        <v>40.483329323026211</v>
      </c>
      <c r="L21" s="236">
        <v>6.9692058346839544E-2</v>
      </c>
      <c r="M21" s="238">
        <v>22.595346598898349</v>
      </c>
      <c r="N21" s="236">
        <v>3.8897893030794155E-2</v>
      </c>
      <c r="O21" s="355">
        <v>580.8887021466785</v>
      </c>
      <c r="P21" s="237" t="s">
        <v>2</v>
      </c>
      <c r="Q21" s="238">
        <v>327.63252568402606</v>
      </c>
      <c r="R21" s="236">
        <v>0.56401944894651534</v>
      </c>
      <c r="S21" s="238">
        <v>190.17750054072781</v>
      </c>
      <c r="T21" s="236">
        <v>0.32739059967585088</v>
      </c>
      <c r="U21" s="238">
        <v>63.078675921924557</v>
      </c>
      <c r="V21" s="236">
        <v>0.10858995137763369</v>
      </c>
      <c r="X21" s="322">
        <v>112.97673299449177</v>
      </c>
      <c r="Y21" s="236">
        <v>0.34285714285714286</v>
      </c>
      <c r="Z21" s="238">
        <v>80.02518587109833</v>
      </c>
      <c r="AA21" s="236">
        <v>0.24285714285714285</v>
      </c>
      <c r="AB21" s="238">
        <v>62.137203146970464</v>
      </c>
      <c r="AC21" s="236">
        <v>0.18857142857142856</v>
      </c>
      <c r="AD21" s="238">
        <v>44.249220422842612</v>
      </c>
      <c r="AE21" s="236">
        <v>0.13428571428571431</v>
      </c>
      <c r="AF21" s="238">
        <v>17.887982724127863</v>
      </c>
      <c r="AG21" s="236">
        <v>5.4285714285714284E-2</v>
      </c>
      <c r="AH21" s="238">
        <v>12.239146074403275</v>
      </c>
      <c r="AI21" s="236">
        <v>3.7142857142857144E-2</v>
      </c>
      <c r="AJ21" s="220">
        <v>329.51547123393431</v>
      </c>
      <c r="AL21" s="322">
        <v>26.361237698714742</v>
      </c>
      <c r="AM21" s="236">
        <v>0.38356164383561642</v>
      </c>
      <c r="AN21" s="238">
        <v>10.356200524495078</v>
      </c>
      <c r="AO21" s="236">
        <v>0.15068493150684931</v>
      </c>
      <c r="AP21" s="238">
        <v>11.297673299449176</v>
      </c>
      <c r="AQ21" s="236">
        <v>0.16438356164383561</v>
      </c>
      <c r="AR21" s="238">
        <v>13.180618849357373</v>
      </c>
      <c r="AS21" s="236">
        <v>0.19178082191780821</v>
      </c>
      <c r="AT21" s="238">
        <v>5.6488366497245881</v>
      </c>
      <c r="AU21" s="236">
        <v>8.2191780821917804E-2</v>
      </c>
      <c r="AV21" s="238">
        <v>1.882945549908196</v>
      </c>
      <c r="AW21" s="236">
        <v>2.7397260273972601E-2</v>
      </c>
      <c r="AX21" s="220">
        <v>68.727512571649157</v>
      </c>
      <c r="AZ21" s="322">
        <v>23.536819373852449</v>
      </c>
      <c r="BA21" s="236">
        <v>0.19685039370078738</v>
      </c>
      <c r="BB21" s="238">
        <v>30.127128798531135</v>
      </c>
      <c r="BC21" s="236">
        <v>0.25196850393700787</v>
      </c>
      <c r="BD21" s="238">
        <v>23.536819373852449</v>
      </c>
      <c r="BE21" s="236">
        <v>0.19685039370078738</v>
      </c>
      <c r="BF21" s="238">
        <v>20.712401048990156</v>
      </c>
      <c r="BG21" s="236">
        <v>0.17322834645669291</v>
      </c>
      <c r="BH21" s="238">
        <v>15.063564399265568</v>
      </c>
      <c r="BI21" s="236">
        <v>0.12598425196850394</v>
      </c>
      <c r="BJ21" s="238">
        <v>6.5903094246786864</v>
      </c>
      <c r="BK21" s="236">
        <v>5.5118110236220472E-2</v>
      </c>
      <c r="BL21" s="220">
        <v>119.56704241917045</v>
      </c>
      <c r="BN21" s="322">
        <v>1.882945549908196</v>
      </c>
      <c r="BO21" s="236">
        <v>0.33333333333333331</v>
      </c>
      <c r="BP21" s="238">
        <v>2.824418324862294</v>
      </c>
      <c r="BQ21" s="236">
        <v>0.5</v>
      </c>
      <c r="BR21" s="238">
        <v>0.94147277495409798</v>
      </c>
      <c r="BS21" s="236">
        <v>0.16666666666666666</v>
      </c>
      <c r="BT21" s="238">
        <v>0</v>
      </c>
      <c r="BU21" s="236">
        <v>0</v>
      </c>
      <c r="BV21" s="238">
        <v>0</v>
      </c>
      <c r="BW21" s="236">
        <v>0</v>
      </c>
      <c r="BX21" s="238">
        <v>0</v>
      </c>
      <c r="BY21" s="236">
        <v>0</v>
      </c>
      <c r="BZ21" s="220">
        <v>5.6488366497245881</v>
      </c>
      <c r="CB21" s="322">
        <v>22.595346598898352</v>
      </c>
      <c r="CC21" s="236">
        <v>0.39344262295081966</v>
      </c>
      <c r="CD21" s="238">
        <v>16.946509949173763</v>
      </c>
      <c r="CE21" s="236">
        <v>0.29508196721311475</v>
      </c>
      <c r="CF21" s="238">
        <v>8.4732549745868813</v>
      </c>
      <c r="CG21" s="236">
        <v>0.14754098360655737</v>
      </c>
      <c r="CH21" s="238">
        <v>5.6488366497245881</v>
      </c>
      <c r="CI21" s="236">
        <v>9.8360655737704916E-2</v>
      </c>
      <c r="CJ21" s="238">
        <v>1.882945549908196</v>
      </c>
      <c r="CK21" s="236">
        <v>3.2786885245901641E-2</v>
      </c>
      <c r="CL21" s="238">
        <v>1.882945549908196</v>
      </c>
      <c r="CM21" s="236">
        <v>3.2786885245901641E-2</v>
      </c>
      <c r="CN21" s="220">
        <v>57.429839272199978</v>
      </c>
    </row>
    <row r="22" spans="1:92" x14ac:dyDescent="0.2">
      <c r="A22" s="235">
        <v>97204</v>
      </c>
      <c r="B22" s="237" t="s">
        <v>3</v>
      </c>
      <c r="C22" s="233">
        <v>532.40223291060909</v>
      </c>
      <c r="D22" s="236">
        <v>0.3401778558657832</v>
      </c>
      <c r="E22" s="233">
        <v>473.13873888033402</v>
      </c>
      <c r="F22" s="236">
        <v>0.30231150767238912</v>
      </c>
      <c r="G22" s="233">
        <v>277.25327373879446</v>
      </c>
      <c r="H22" s="236">
        <v>0.17715069239401146</v>
      </c>
      <c r="I22" s="233">
        <v>175.79464820394574</v>
      </c>
      <c r="J22" s="236">
        <v>0.11232380858315943</v>
      </c>
      <c r="K22" s="233">
        <v>71.322400128457986</v>
      </c>
      <c r="L22" s="236">
        <v>4.5571373768024684E-2</v>
      </c>
      <c r="M22" s="233">
        <v>35.158929640789147</v>
      </c>
      <c r="N22" s="236">
        <v>2.2464761716631886E-2</v>
      </c>
      <c r="O22" s="355">
        <v>1565.0702235029307</v>
      </c>
      <c r="P22" s="237" t="s">
        <v>3</v>
      </c>
      <c r="Q22" s="233">
        <v>1005.5409717909431</v>
      </c>
      <c r="R22" s="236">
        <v>0.64248936353817232</v>
      </c>
      <c r="S22" s="233">
        <v>453.04792194274023</v>
      </c>
      <c r="T22" s="236">
        <v>0.28947450097717092</v>
      </c>
      <c r="U22" s="233">
        <v>106.48132976924714</v>
      </c>
      <c r="V22" s="236">
        <v>6.8036135484656576E-2</v>
      </c>
      <c r="X22" s="322">
        <v>302.36679491078672</v>
      </c>
      <c r="Y22" s="236">
        <v>0.29772502472799212</v>
      </c>
      <c r="Z22" s="233">
        <v>328.48485692965863</v>
      </c>
      <c r="AA22" s="236">
        <v>0.32344213649851628</v>
      </c>
      <c r="AB22" s="233">
        <v>186.84459751962234</v>
      </c>
      <c r="AC22" s="236">
        <v>0.18397626112759641</v>
      </c>
      <c r="AD22" s="233">
        <v>122.55398331932219</v>
      </c>
      <c r="AE22" s="236">
        <v>0.12067260138476756</v>
      </c>
      <c r="AF22" s="233">
        <v>52.236124037743878</v>
      </c>
      <c r="AG22" s="236">
        <v>5.1434223541048457E-2</v>
      </c>
      <c r="AH22" s="233">
        <v>23.104439478232869</v>
      </c>
      <c r="AI22" s="236">
        <v>2.2749752720079126E-2</v>
      </c>
      <c r="AJ22" s="220">
        <v>1015.5907961953667</v>
      </c>
      <c r="AL22" s="322">
        <v>114.51765654428465</v>
      </c>
      <c r="AM22" s="236">
        <v>0.39310344827586208</v>
      </c>
      <c r="AN22" s="233">
        <v>77.349645209736124</v>
      </c>
      <c r="AO22" s="236">
        <v>0.26551724137931038</v>
      </c>
      <c r="AP22" s="233">
        <v>58.263369119022016</v>
      </c>
      <c r="AQ22" s="236">
        <v>0.2</v>
      </c>
      <c r="AR22" s="233">
        <v>24.108980325112562</v>
      </c>
      <c r="AS22" s="236">
        <v>8.2758620689655185E-2</v>
      </c>
      <c r="AT22" s="233">
        <v>10.0454084687969</v>
      </c>
      <c r="AU22" s="236">
        <v>3.4482758620689662E-2</v>
      </c>
      <c r="AV22" s="233">
        <v>7.0317859281578308</v>
      </c>
      <c r="AW22" s="236">
        <v>2.4137931034482765E-2</v>
      </c>
      <c r="AX22" s="220">
        <v>291.31684559511007</v>
      </c>
      <c r="AZ22" s="322">
        <v>44.199797262706362</v>
      </c>
      <c r="BA22" s="236">
        <v>0.43564356435643564</v>
      </c>
      <c r="BB22" s="233">
        <v>27.122602865751631</v>
      </c>
      <c r="BC22" s="236">
        <v>0.26732673267326734</v>
      </c>
      <c r="BD22" s="233">
        <v>13.059031009435969</v>
      </c>
      <c r="BE22" s="236">
        <v>0.12871287128712872</v>
      </c>
      <c r="BF22" s="233">
        <v>9.0408676219172097</v>
      </c>
      <c r="BG22" s="236">
        <v>8.9108910891089105E-2</v>
      </c>
      <c r="BH22" s="233">
        <v>6.0272450812781404</v>
      </c>
      <c r="BI22" s="236">
        <v>5.940594059405941E-2</v>
      </c>
      <c r="BJ22" s="233">
        <v>2.0090816937593798</v>
      </c>
      <c r="BK22" s="236">
        <v>1.9801980198019799E-2</v>
      </c>
      <c r="BL22" s="220">
        <v>101.45862553484869</v>
      </c>
      <c r="BN22" s="322">
        <v>15.063696767568709</v>
      </c>
      <c r="BO22" s="236">
        <v>0.40533475316023126</v>
      </c>
      <c r="BP22" s="233">
        <v>14.06357185631566</v>
      </c>
      <c r="BQ22" s="236">
        <v>0.3784233388980347</v>
      </c>
      <c r="BR22" s="233">
        <v>4.0181633875187597</v>
      </c>
      <c r="BS22" s="236">
        <v>0.10812095397086706</v>
      </c>
      <c r="BT22" s="233">
        <v>2.0090816937593798</v>
      </c>
      <c r="BU22" s="236">
        <v>5.406047698543353E-2</v>
      </c>
      <c r="BV22" s="233">
        <v>1.0045408468796899</v>
      </c>
      <c r="BW22" s="236">
        <v>2.7030238492716765E-2</v>
      </c>
      <c r="BX22" s="233">
        <v>1.0045408468796899</v>
      </c>
      <c r="BY22" s="236">
        <v>2.7030238492716765E-2</v>
      </c>
      <c r="BZ22" s="220">
        <v>37.163595398921885</v>
      </c>
      <c r="CB22" s="322">
        <v>56.254287425262639</v>
      </c>
      <c r="CC22" s="236">
        <v>0.4705882352941177</v>
      </c>
      <c r="CD22" s="233">
        <v>26.118062018871939</v>
      </c>
      <c r="CE22" s="236">
        <v>0.21848739495798322</v>
      </c>
      <c r="CF22" s="233">
        <v>15.06811270319535</v>
      </c>
      <c r="CG22" s="236">
        <v>0.12605042016806725</v>
      </c>
      <c r="CH22" s="233">
        <v>18.081735243834419</v>
      </c>
      <c r="CI22" s="236">
        <v>0.15126050420168069</v>
      </c>
      <c r="CJ22" s="233">
        <v>2.0090816937593798</v>
      </c>
      <c r="CK22" s="236">
        <v>1.680672268907563E-2</v>
      </c>
      <c r="CL22" s="233">
        <v>2.0090816937593798</v>
      </c>
      <c r="CM22" s="236">
        <v>1.680672268907563E-2</v>
      </c>
      <c r="CN22" s="220">
        <v>119.54036077868309</v>
      </c>
    </row>
    <row r="23" spans="1:92" x14ac:dyDescent="0.2">
      <c r="A23" s="235">
        <v>97205</v>
      </c>
      <c r="B23" s="237" t="s">
        <v>4</v>
      </c>
      <c r="C23" s="233">
        <v>477</v>
      </c>
      <c r="D23" s="236">
        <v>0.26949152542372884</v>
      </c>
      <c r="E23" s="233">
        <v>548</v>
      </c>
      <c r="F23" s="236">
        <v>0.30960451977401132</v>
      </c>
      <c r="G23" s="233">
        <v>330</v>
      </c>
      <c r="H23" s="236">
        <v>0.1864406779661017</v>
      </c>
      <c r="I23" s="233">
        <v>266</v>
      </c>
      <c r="J23" s="236">
        <v>0.15028248587570622</v>
      </c>
      <c r="K23" s="233">
        <v>103</v>
      </c>
      <c r="L23" s="236">
        <v>5.8192090395480227E-2</v>
      </c>
      <c r="M23" s="233">
        <v>46</v>
      </c>
      <c r="N23" s="236">
        <v>2.598870056497175E-2</v>
      </c>
      <c r="O23" s="355">
        <v>1770</v>
      </c>
      <c r="P23" s="237" t="s">
        <v>4</v>
      </c>
      <c r="Q23" s="233">
        <v>1025</v>
      </c>
      <c r="R23" s="236">
        <v>0.57909604519774016</v>
      </c>
      <c r="S23" s="233">
        <v>596</v>
      </c>
      <c r="T23" s="236">
        <v>0.33672316384180789</v>
      </c>
      <c r="U23" s="233">
        <v>149</v>
      </c>
      <c r="V23" s="236">
        <v>8.4180790960451973E-2</v>
      </c>
      <c r="X23" s="322">
        <v>247</v>
      </c>
      <c r="Y23" s="236">
        <v>0.2412109375</v>
      </c>
      <c r="Z23" s="233">
        <v>361</v>
      </c>
      <c r="AA23" s="236">
        <v>0.3525390625</v>
      </c>
      <c r="AB23" s="233">
        <v>178</v>
      </c>
      <c r="AC23" s="236">
        <v>0.173828125</v>
      </c>
      <c r="AD23" s="233">
        <v>158</v>
      </c>
      <c r="AE23" s="236">
        <v>0.154296875</v>
      </c>
      <c r="AF23" s="233">
        <v>54</v>
      </c>
      <c r="AG23" s="236">
        <v>5.2734375E-2</v>
      </c>
      <c r="AH23" s="233">
        <v>26</v>
      </c>
      <c r="AI23" s="236">
        <v>2.5390625E-2</v>
      </c>
      <c r="AJ23" s="220">
        <v>1024</v>
      </c>
      <c r="AL23" s="322">
        <v>81</v>
      </c>
      <c r="AM23" s="236">
        <v>0.3253012048192771</v>
      </c>
      <c r="AN23" s="233">
        <v>68</v>
      </c>
      <c r="AO23" s="236">
        <v>0.27309236947791166</v>
      </c>
      <c r="AP23" s="233">
        <v>55</v>
      </c>
      <c r="AQ23" s="236">
        <v>0.22088353413654618</v>
      </c>
      <c r="AR23" s="233">
        <v>28</v>
      </c>
      <c r="AS23" s="236">
        <v>0.11244979919678715</v>
      </c>
      <c r="AT23" s="233">
        <v>14</v>
      </c>
      <c r="AU23" s="236">
        <v>5.6224899598393573E-2</v>
      </c>
      <c r="AV23" s="233">
        <v>3</v>
      </c>
      <c r="AW23" s="236">
        <v>1.2048192771084338E-2</v>
      </c>
      <c r="AX23" s="220">
        <v>249</v>
      </c>
      <c r="AZ23" s="322">
        <v>114</v>
      </c>
      <c r="BA23" s="236">
        <v>0.27207637231503579</v>
      </c>
      <c r="BB23" s="233">
        <v>101</v>
      </c>
      <c r="BC23" s="236">
        <v>0.24105011933174225</v>
      </c>
      <c r="BD23" s="233">
        <v>90</v>
      </c>
      <c r="BE23" s="236">
        <v>0.21479713603818615</v>
      </c>
      <c r="BF23" s="233">
        <v>66</v>
      </c>
      <c r="BG23" s="236">
        <v>0.15751789976133651</v>
      </c>
      <c r="BH23" s="233">
        <v>32</v>
      </c>
      <c r="BI23" s="236">
        <v>7.6372315035799526E-2</v>
      </c>
      <c r="BJ23" s="233">
        <v>16</v>
      </c>
      <c r="BK23" s="236">
        <v>3.8186157517899763E-2</v>
      </c>
      <c r="BL23" s="220">
        <v>419</v>
      </c>
      <c r="BN23" s="322">
        <v>8</v>
      </c>
      <c r="BO23" s="236">
        <v>0.47058823529411764</v>
      </c>
      <c r="BP23" s="233">
        <v>5</v>
      </c>
      <c r="BQ23" s="236">
        <v>0.29411764705882354</v>
      </c>
      <c r="BR23" s="233">
        <v>1</v>
      </c>
      <c r="BS23" s="236">
        <v>5.8823529411764705E-2</v>
      </c>
      <c r="BT23" s="233">
        <v>3</v>
      </c>
      <c r="BU23" s="236">
        <v>0.17647058823529413</v>
      </c>
      <c r="BV23" s="233">
        <v>0</v>
      </c>
      <c r="BW23" s="236">
        <v>0</v>
      </c>
      <c r="BX23" s="233">
        <v>0</v>
      </c>
      <c r="BY23" s="236">
        <v>0</v>
      </c>
      <c r="BZ23" s="220">
        <v>17</v>
      </c>
      <c r="CB23" s="322">
        <v>27</v>
      </c>
      <c r="CC23" s="236">
        <v>0.44262295081967212</v>
      </c>
      <c r="CD23" s="233">
        <v>13</v>
      </c>
      <c r="CE23" s="236">
        <v>0.21311475409836064</v>
      </c>
      <c r="CF23" s="233">
        <v>6</v>
      </c>
      <c r="CG23" s="236">
        <v>9.8360655737704916E-2</v>
      </c>
      <c r="CH23" s="233">
        <v>11</v>
      </c>
      <c r="CI23" s="236">
        <v>0.18032786885245902</v>
      </c>
      <c r="CJ23" s="233">
        <v>3</v>
      </c>
      <c r="CK23" s="236">
        <v>4.9180327868852458E-2</v>
      </c>
      <c r="CL23" s="233">
        <v>1</v>
      </c>
      <c r="CM23" s="236">
        <v>1.6393442622950821E-2</v>
      </c>
      <c r="CN23" s="220">
        <v>61</v>
      </c>
    </row>
    <row r="24" spans="1:92" x14ac:dyDescent="0.2">
      <c r="A24" s="235">
        <v>97208</v>
      </c>
      <c r="B24" s="237" t="s">
        <v>7</v>
      </c>
      <c r="C24" s="233">
        <v>144.1291512915129</v>
      </c>
      <c r="D24" s="236">
        <v>0.38611111111111113</v>
      </c>
      <c r="E24" s="233">
        <v>90.210332103321008</v>
      </c>
      <c r="F24" s="236">
        <v>0.24166666666666664</v>
      </c>
      <c r="G24" s="233">
        <v>72.583025830258293</v>
      </c>
      <c r="H24" s="236">
        <v>0.19444444444444445</v>
      </c>
      <c r="I24" s="233">
        <v>44.586715867158674</v>
      </c>
      <c r="J24" s="236">
        <v>0.11944444444444446</v>
      </c>
      <c r="K24" s="233">
        <v>14.516605166051658</v>
      </c>
      <c r="L24" s="236">
        <v>3.888888888888889E-2</v>
      </c>
      <c r="M24" s="233">
        <v>7.2583025830258299</v>
      </c>
      <c r="N24" s="236">
        <v>1.9444444444444445E-2</v>
      </c>
      <c r="O24" s="355">
        <v>373.28413284132836</v>
      </c>
      <c r="P24" s="237" t="s">
        <v>7</v>
      </c>
      <c r="Q24" s="233">
        <v>234.33948339483391</v>
      </c>
      <c r="R24" s="236">
        <v>0.62777777777777777</v>
      </c>
      <c r="S24" s="233">
        <v>117.16974169741697</v>
      </c>
      <c r="T24" s="236">
        <v>0.31388888888888894</v>
      </c>
      <c r="U24" s="233">
        <v>21.774907749077489</v>
      </c>
      <c r="V24" s="236">
        <v>5.8333333333333334E-2</v>
      </c>
      <c r="X24" s="322">
        <v>95.394833948339482</v>
      </c>
      <c r="Y24" s="236">
        <v>0.37860082304526749</v>
      </c>
      <c r="Z24" s="233">
        <v>65.32472324723247</v>
      </c>
      <c r="AA24" s="236">
        <v>0.25925925925925924</v>
      </c>
      <c r="AB24" s="233">
        <v>49.771217712177119</v>
      </c>
      <c r="AC24" s="236">
        <v>0.19753086419753085</v>
      </c>
      <c r="AD24" s="233">
        <v>27.99630996309963</v>
      </c>
      <c r="AE24" s="236">
        <v>0.1111111111111111</v>
      </c>
      <c r="AF24" s="233">
        <v>10.3690036900369</v>
      </c>
      <c r="AG24" s="236">
        <v>4.1152263374485597E-2</v>
      </c>
      <c r="AH24" s="233">
        <v>3.1107011070110699</v>
      </c>
      <c r="AI24" s="236">
        <v>1.2345679012345678E-2</v>
      </c>
      <c r="AJ24" s="220">
        <v>251.96678966789668</v>
      </c>
      <c r="AL24" s="322">
        <v>20.738007380073803</v>
      </c>
      <c r="AM24" s="236">
        <v>0.41666666666666674</v>
      </c>
      <c r="AN24" s="233">
        <v>11.405904059040591</v>
      </c>
      <c r="AO24" s="236">
        <v>0.22916666666666669</v>
      </c>
      <c r="AP24" s="233">
        <v>11.405904059040591</v>
      </c>
      <c r="AQ24" s="236">
        <v>0.22916666666666669</v>
      </c>
      <c r="AR24" s="233">
        <v>5.1845018450184499</v>
      </c>
      <c r="AS24" s="236">
        <v>0.10416666666666667</v>
      </c>
      <c r="AT24" s="233">
        <v>1.03690036900369</v>
      </c>
      <c r="AU24" s="236">
        <v>2.0833333333333332E-2</v>
      </c>
      <c r="AV24" s="233">
        <v>0</v>
      </c>
      <c r="AW24" s="236">
        <v>0</v>
      </c>
      <c r="AX24" s="220">
        <v>49.771217712177119</v>
      </c>
      <c r="AZ24" s="322">
        <v>2.07380073800738</v>
      </c>
      <c r="BA24" s="236">
        <v>0.10526315789473685</v>
      </c>
      <c r="BB24" s="233">
        <v>5.1845018450184499</v>
      </c>
      <c r="BC24" s="236">
        <v>0.26315789473684215</v>
      </c>
      <c r="BD24" s="233">
        <v>7.2583025830258299</v>
      </c>
      <c r="BE24" s="236">
        <v>0.36842105263157898</v>
      </c>
      <c r="BF24" s="233">
        <v>4.1476014760147599</v>
      </c>
      <c r="BG24" s="236">
        <v>0.2105263157894737</v>
      </c>
      <c r="BH24" s="233">
        <v>0</v>
      </c>
      <c r="BI24" s="236">
        <v>0</v>
      </c>
      <c r="BJ24" s="233">
        <v>1.03690036900369</v>
      </c>
      <c r="BK24" s="236">
        <v>5.2631578947368425E-2</v>
      </c>
      <c r="BL24" s="220">
        <v>19.701107011070107</v>
      </c>
      <c r="BN24" s="322">
        <v>3.1107011070110699</v>
      </c>
      <c r="BO24" s="236">
        <v>0.5</v>
      </c>
      <c r="BP24" s="233">
        <v>2.07380073800738</v>
      </c>
      <c r="BQ24" s="236">
        <v>0.33333333333333331</v>
      </c>
      <c r="BR24" s="233">
        <v>1.03690036900369</v>
      </c>
      <c r="BS24" s="236">
        <v>0.16666666666666666</v>
      </c>
      <c r="BT24" s="233">
        <v>0</v>
      </c>
      <c r="BU24" s="236">
        <v>0</v>
      </c>
      <c r="BV24" s="233">
        <v>0</v>
      </c>
      <c r="BW24" s="236">
        <v>0</v>
      </c>
      <c r="BX24" s="233">
        <v>0</v>
      </c>
      <c r="BY24" s="236">
        <v>0</v>
      </c>
      <c r="BZ24" s="220">
        <v>6.2214022140221399</v>
      </c>
      <c r="CB24" s="322">
        <v>22.811808118081181</v>
      </c>
      <c r="CC24" s="236">
        <v>0.5</v>
      </c>
      <c r="CD24" s="233">
        <v>6.2214022140221399</v>
      </c>
      <c r="CE24" s="236">
        <v>0.13636363636363635</v>
      </c>
      <c r="CF24" s="233">
        <v>3.1107011070110699</v>
      </c>
      <c r="CG24" s="236">
        <v>6.8181818181818177E-2</v>
      </c>
      <c r="CH24" s="233">
        <v>7.2583025830258299</v>
      </c>
      <c r="CI24" s="236">
        <v>0.15909090909090909</v>
      </c>
      <c r="CJ24" s="233">
        <v>3.1107011070110699</v>
      </c>
      <c r="CK24" s="236">
        <v>6.8181818181818177E-2</v>
      </c>
      <c r="CL24" s="233">
        <v>3.1107011070110699</v>
      </c>
      <c r="CM24" s="236">
        <v>6.8181818181818177E-2</v>
      </c>
      <c r="CN24" s="220">
        <v>45.623616236162363</v>
      </c>
    </row>
    <row r="25" spans="1:92" x14ac:dyDescent="0.2">
      <c r="A25" s="235">
        <v>97218</v>
      </c>
      <c r="B25" s="237" t="s">
        <v>15</v>
      </c>
      <c r="C25" s="233">
        <v>539.63749211219226</v>
      </c>
      <c r="D25" s="236">
        <v>0.27997941327843545</v>
      </c>
      <c r="E25" s="233">
        <v>554.51720237263862</v>
      </c>
      <c r="F25" s="236">
        <v>0.28769943386515695</v>
      </c>
      <c r="G25" s="233">
        <v>361.08096898683448</v>
      </c>
      <c r="H25" s="236">
        <v>0.18733916623777663</v>
      </c>
      <c r="I25" s="233">
        <v>271.80270742415564</v>
      </c>
      <c r="J25" s="236">
        <v>0.14101904271744725</v>
      </c>
      <c r="K25" s="233">
        <v>121.02164345163132</v>
      </c>
      <c r="L25" s="236">
        <v>6.2789500772002058E-2</v>
      </c>
      <c r="M25" s="233">
        <v>79.358454722381197</v>
      </c>
      <c r="N25" s="236">
        <v>4.1173443129181676E-2</v>
      </c>
      <c r="O25" s="355">
        <v>1927.4184690698335</v>
      </c>
      <c r="P25" s="237" t="s">
        <v>15</v>
      </c>
      <c r="Q25" s="233">
        <v>1094.154694484831</v>
      </c>
      <c r="R25" s="236">
        <v>0.56767884714359251</v>
      </c>
      <c r="S25" s="233">
        <v>632.88367641099012</v>
      </c>
      <c r="T25" s="236">
        <v>0.32835820895522388</v>
      </c>
      <c r="U25" s="233">
        <v>200.38009817401252</v>
      </c>
      <c r="V25" s="236">
        <v>0.10396294390118373</v>
      </c>
      <c r="X25" s="322">
        <v>352.15314283056659</v>
      </c>
      <c r="Y25" s="236">
        <v>0.27455529775715393</v>
      </c>
      <c r="Z25" s="233">
        <v>413.655945240412</v>
      </c>
      <c r="AA25" s="236">
        <v>0.3225058004640371</v>
      </c>
      <c r="AB25" s="233">
        <v>222.20367322266736</v>
      </c>
      <c r="AC25" s="236">
        <v>0.17324052590873937</v>
      </c>
      <c r="AD25" s="233">
        <v>168.63671628506006</v>
      </c>
      <c r="AE25" s="236">
        <v>0.13147718484145399</v>
      </c>
      <c r="AF25" s="233">
        <v>75.390531986262147</v>
      </c>
      <c r="AG25" s="236">
        <v>5.877803557617943E-2</v>
      </c>
      <c r="AH25" s="233">
        <v>50.591014885518014</v>
      </c>
      <c r="AI25" s="236">
        <v>3.9443155452436193E-2</v>
      </c>
      <c r="AJ25" s="220">
        <v>1282.6310244504862</v>
      </c>
      <c r="AL25" s="322">
        <v>93.2461842987979</v>
      </c>
      <c r="AM25" s="236">
        <v>0.24671916010498685</v>
      </c>
      <c r="AN25" s="233">
        <v>90.270242246708605</v>
      </c>
      <c r="AO25" s="236">
        <v>0.23884514435695536</v>
      </c>
      <c r="AP25" s="233">
        <v>90.270242246708619</v>
      </c>
      <c r="AQ25" s="236">
        <v>0.23884514435695539</v>
      </c>
      <c r="AR25" s="233">
        <v>54.558937621637078</v>
      </c>
      <c r="AS25" s="236">
        <v>0.14435695538057744</v>
      </c>
      <c r="AT25" s="233">
        <v>30.751401204922715</v>
      </c>
      <c r="AU25" s="236">
        <v>8.1364829396325458E-2</v>
      </c>
      <c r="AV25" s="233">
        <v>18.847632996565533</v>
      </c>
      <c r="AW25" s="236">
        <v>4.9868766404199467E-2</v>
      </c>
      <c r="AX25" s="220">
        <v>377.94464061534046</v>
      </c>
      <c r="AZ25" s="322">
        <v>28.767439836863183</v>
      </c>
      <c r="BA25" s="236">
        <v>0.26126126126126126</v>
      </c>
      <c r="BB25" s="233">
        <v>20.831594364625065</v>
      </c>
      <c r="BC25" s="236">
        <v>0.18918918918918923</v>
      </c>
      <c r="BD25" s="233">
        <v>23.80753641671436</v>
      </c>
      <c r="BE25" s="236">
        <v>0.21621621621621626</v>
      </c>
      <c r="BF25" s="233">
        <v>21.823575048654831</v>
      </c>
      <c r="BG25" s="236">
        <v>0.19819819819819823</v>
      </c>
      <c r="BH25" s="233">
        <v>8.9278261562678853</v>
      </c>
      <c r="BI25" s="236">
        <v>8.1081081081081099E-2</v>
      </c>
      <c r="BJ25" s="233">
        <v>5.9518841041785899</v>
      </c>
      <c r="BK25" s="236">
        <v>5.4054054054054064E-2</v>
      </c>
      <c r="BL25" s="220">
        <v>110.1098559273039</v>
      </c>
      <c r="BN25" s="322">
        <v>5.9518841041785899</v>
      </c>
      <c r="BO25" s="236">
        <v>0.42857142857142855</v>
      </c>
      <c r="BP25" s="233">
        <v>1.9839613680595301</v>
      </c>
      <c r="BQ25" s="236">
        <v>0.14285714285714285</v>
      </c>
      <c r="BR25" s="233">
        <v>2.975942052089295</v>
      </c>
      <c r="BS25" s="236">
        <v>0.21428571428571427</v>
      </c>
      <c r="BT25" s="233">
        <v>2.975942052089295</v>
      </c>
      <c r="BU25" s="236">
        <v>0.21428571428571427</v>
      </c>
      <c r="BV25" s="233">
        <v>0</v>
      </c>
      <c r="BW25" s="236">
        <v>0</v>
      </c>
      <c r="BX25" s="233">
        <v>0</v>
      </c>
      <c r="BY25" s="236">
        <v>0</v>
      </c>
      <c r="BZ25" s="220">
        <v>13.88772957641671</v>
      </c>
      <c r="CB25" s="322">
        <v>59.518841041785898</v>
      </c>
      <c r="CC25" s="236">
        <v>0.41666666666666663</v>
      </c>
      <c r="CD25" s="233">
        <v>27.77545915283342</v>
      </c>
      <c r="CE25" s="236">
        <v>0.19444444444444445</v>
      </c>
      <c r="CF25" s="233">
        <v>21.823575048654831</v>
      </c>
      <c r="CG25" s="236">
        <v>0.15277777777777779</v>
      </c>
      <c r="CH25" s="233">
        <v>23.80753641671436</v>
      </c>
      <c r="CI25" s="236">
        <v>0.16666666666666666</v>
      </c>
      <c r="CJ25" s="233">
        <v>5.9518841041785899</v>
      </c>
      <c r="CK25" s="236">
        <v>4.1666666666666664E-2</v>
      </c>
      <c r="CL25" s="233">
        <v>3.9679227361190601</v>
      </c>
      <c r="CM25" s="236">
        <v>2.7777777777777776E-2</v>
      </c>
      <c r="CN25" s="220">
        <v>142.84521850028617</v>
      </c>
    </row>
    <row r="26" spans="1:92" x14ac:dyDescent="0.2">
      <c r="A26" s="235">
        <v>97233</v>
      </c>
      <c r="B26" s="237" t="s">
        <v>16</v>
      </c>
      <c r="C26" s="233">
        <v>269.14586535216489</v>
      </c>
      <c r="D26" s="236">
        <v>0.33457687343792181</v>
      </c>
      <c r="E26" s="233">
        <v>253.13715449367771</v>
      </c>
      <c r="F26" s="236">
        <v>0.3146763469342132</v>
      </c>
      <c r="G26" s="233">
        <v>140.07622001176298</v>
      </c>
      <c r="H26" s="236">
        <v>0.17412960690745066</v>
      </c>
      <c r="I26" s="233">
        <v>93.050631864956841</v>
      </c>
      <c r="J26" s="236">
        <v>0.1156718103028065</v>
      </c>
      <c r="K26" s="233">
        <v>30.016332859663496</v>
      </c>
      <c r="L26" s="236">
        <v>3.7313487194453709E-2</v>
      </c>
      <c r="M26" s="233">
        <v>19.010344144453548</v>
      </c>
      <c r="N26" s="236">
        <v>2.3631875223154016E-2</v>
      </c>
      <c r="O26" s="355">
        <v>804.43654872667958</v>
      </c>
      <c r="P26" s="237" t="s">
        <v>16</v>
      </c>
      <c r="Q26" s="233">
        <v>522.28301984584255</v>
      </c>
      <c r="R26" s="236">
        <v>0.64925322037213495</v>
      </c>
      <c r="S26" s="233">
        <v>233.12685187671983</v>
      </c>
      <c r="T26" s="236">
        <v>0.28980141721025715</v>
      </c>
      <c r="U26" s="233">
        <v>49.026677004117047</v>
      </c>
      <c r="V26" s="236">
        <v>6.0945362417607729E-2</v>
      </c>
      <c r="X26" s="322">
        <v>163.08874187083833</v>
      </c>
      <c r="Y26" s="236">
        <v>0.31650485436893205</v>
      </c>
      <c r="Z26" s="233">
        <v>184.10017487260279</v>
      </c>
      <c r="AA26" s="236">
        <v>0.35728155339805828</v>
      </c>
      <c r="AB26" s="233">
        <v>81.044098721091444</v>
      </c>
      <c r="AC26" s="236">
        <v>0.15728155339805824</v>
      </c>
      <c r="AD26" s="233">
        <v>54.029399147394301</v>
      </c>
      <c r="AE26" s="236">
        <v>0.10485436893203884</v>
      </c>
      <c r="AF26" s="233">
        <v>20.010888573109</v>
      </c>
      <c r="AG26" s="236">
        <v>3.8834951456310683E-2</v>
      </c>
      <c r="AH26" s="233">
        <v>13.007077572520851</v>
      </c>
      <c r="AI26" s="236">
        <v>2.5242718446601944E-2</v>
      </c>
      <c r="AJ26" s="220">
        <v>515.28038075755671</v>
      </c>
      <c r="AL26" s="322">
        <v>46.025043718150698</v>
      </c>
      <c r="AM26" s="236">
        <v>0.359375</v>
      </c>
      <c r="AN26" s="233">
        <v>28.015244002352599</v>
      </c>
      <c r="AO26" s="236">
        <v>0.21875</v>
      </c>
      <c r="AP26" s="233">
        <v>28.015244002352603</v>
      </c>
      <c r="AQ26" s="236">
        <v>0.21875000000000003</v>
      </c>
      <c r="AR26" s="233">
        <v>19.010344144453548</v>
      </c>
      <c r="AS26" s="236">
        <v>0.1484375</v>
      </c>
      <c r="AT26" s="233">
        <v>5.00272214327725</v>
      </c>
      <c r="AU26" s="236">
        <v>3.90625E-2</v>
      </c>
      <c r="AV26" s="233">
        <v>2.0010888573108998</v>
      </c>
      <c r="AW26" s="236">
        <v>1.5625E-2</v>
      </c>
      <c r="AX26" s="220">
        <v>128.06968686789759</v>
      </c>
      <c r="AZ26" s="322">
        <v>12.006533143865401</v>
      </c>
      <c r="BA26" s="236">
        <v>0.19672131147540986</v>
      </c>
      <c r="BB26" s="233">
        <v>15.00816642983175</v>
      </c>
      <c r="BC26" s="236">
        <v>0.24590163934426232</v>
      </c>
      <c r="BD26" s="233">
        <v>17.009255287142647</v>
      </c>
      <c r="BE26" s="236">
        <v>0.27868852459016391</v>
      </c>
      <c r="BF26" s="233">
        <v>12.006533143865401</v>
      </c>
      <c r="BG26" s="236">
        <v>0.19672131147540986</v>
      </c>
      <c r="BH26" s="233">
        <v>2.0010888573108998</v>
      </c>
      <c r="BI26" s="236">
        <v>3.2786885245901641E-2</v>
      </c>
      <c r="BJ26" s="233">
        <v>3.0016332859663502</v>
      </c>
      <c r="BK26" s="236">
        <v>4.9180327868852465E-2</v>
      </c>
      <c r="BL26" s="220">
        <v>61.033210147982444</v>
      </c>
      <c r="BN26" s="322">
        <v>4.0015917584706395</v>
      </c>
      <c r="BO26" s="236">
        <v>0.39998828588168656</v>
      </c>
      <c r="BP26" s="233">
        <v>2.0005029011597397</v>
      </c>
      <c r="BQ26" s="236">
        <v>0.19996485764505964</v>
      </c>
      <c r="BR26" s="233">
        <v>2.0010888573108998</v>
      </c>
      <c r="BS26" s="236">
        <v>0.20002342823662692</v>
      </c>
      <c r="BT26" s="233">
        <v>1.0005444286554499</v>
      </c>
      <c r="BU26" s="236">
        <v>0.10001171411831346</v>
      </c>
      <c r="BV26" s="233">
        <v>1.0005444286554499</v>
      </c>
      <c r="BW26" s="236">
        <v>0.10001171411831346</v>
      </c>
      <c r="BX26" s="233">
        <v>0</v>
      </c>
      <c r="BY26" s="236">
        <v>0</v>
      </c>
      <c r="BZ26" s="220">
        <v>10.004272374252178</v>
      </c>
      <c r="CB26" s="322">
        <v>44.023954860839801</v>
      </c>
      <c r="CC26" s="236">
        <v>0.48888888888888887</v>
      </c>
      <c r="CD26" s="233">
        <v>24.013066287730798</v>
      </c>
      <c r="CE26" s="236">
        <v>0.26666666666666661</v>
      </c>
      <c r="CF26" s="233">
        <v>12.006533143865401</v>
      </c>
      <c r="CG26" s="236">
        <v>0.13333333333333333</v>
      </c>
      <c r="CH26" s="233">
        <v>7.0038110005881498</v>
      </c>
      <c r="CI26" s="236">
        <v>7.7777777777777765E-2</v>
      </c>
      <c r="CJ26" s="233">
        <v>2.0010888573108998</v>
      </c>
      <c r="CK26" s="236">
        <v>2.222222222222222E-2</v>
      </c>
      <c r="CL26" s="233">
        <v>1.0005444286554499</v>
      </c>
      <c r="CM26" s="236">
        <v>1.111111111111111E-2</v>
      </c>
      <c r="CN26" s="220">
        <v>90.048998578990506</v>
      </c>
    </row>
    <row r="27" spans="1:92" x14ac:dyDescent="0.2">
      <c r="A27" s="235">
        <v>97219</v>
      </c>
      <c r="B27" s="237" t="s">
        <v>31</v>
      </c>
      <c r="C27" s="233">
        <v>232</v>
      </c>
      <c r="D27" s="236">
        <v>0.34218289085545722</v>
      </c>
      <c r="E27" s="233">
        <v>181</v>
      </c>
      <c r="F27" s="236">
        <v>0.26696165191740412</v>
      </c>
      <c r="G27" s="233">
        <v>133</v>
      </c>
      <c r="H27" s="236">
        <v>0.19616519174041297</v>
      </c>
      <c r="I27" s="233">
        <v>71</v>
      </c>
      <c r="J27" s="236">
        <v>0.10471976401179942</v>
      </c>
      <c r="K27" s="233">
        <v>32</v>
      </c>
      <c r="L27" s="236">
        <v>4.71976401179941E-2</v>
      </c>
      <c r="M27" s="233">
        <v>29</v>
      </c>
      <c r="N27" s="236">
        <v>4.2772861356932153E-2</v>
      </c>
      <c r="O27" s="355">
        <v>678</v>
      </c>
      <c r="P27" s="237" t="s">
        <v>31</v>
      </c>
      <c r="Q27" s="233">
        <v>413</v>
      </c>
      <c r="R27" s="236">
        <v>0.60914454277286134</v>
      </c>
      <c r="S27" s="233">
        <v>204</v>
      </c>
      <c r="T27" s="236">
        <v>0.30088495575221241</v>
      </c>
      <c r="U27" s="233">
        <v>61</v>
      </c>
      <c r="V27" s="236">
        <v>8.9970501474926259E-2</v>
      </c>
      <c r="X27" s="322">
        <v>127</v>
      </c>
      <c r="Y27" s="236">
        <v>0.37685459940652821</v>
      </c>
      <c r="Z27" s="233">
        <v>95</v>
      </c>
      <c r="AA27" s="236">
        <v>0.28189910979228489</v>
      </c>
      <c r="AB27" s="233">
        <v>63</v>
      </c>
      <c r="AC27" s="236">
        <v>0.18694362017804153</v>
      </c>
      <c r="AD27" s="233">
        <v>28</v>
      </c>
      <c r="AE27" s="236">
        <v>8.3086053412462904E-2</v>
      </c>
      <c r="AF27" s="233">
        <v>15</v>
      </c>
      <c r="AG27" s="236">
        <v>4.4510385756676561E-2</v>
      </c>
      <c r="AH27" s="233">
        <v>9</v>
      </c>
      <c r="AI27" s="236">
        <v>2.6706231454005934E-2</v>
      </c>
      <c r="AJ27" s="220">
        <v>337</v>
      </c>
      <c r="AL27" s="322">
        <v>49</v>
      </c>
      <c r="AM27" s="236">
        <v>0.36567164179104478</v>
      </c>
      <c r="AN27" s="233">
        <v>34</v>
      </c>
      <c r="AO27" s="236">
        <v>0.2537313432835821</v>
      </c>
      <c r="AP27" s="233">
        <v>27</v>
      </c>
      <c r="AQ27" s="236">
        <v>0.20149253731343283</v>
      </c>
      <c r="AR27" s="233">
        <v>18</v>
      </c>
      <c r="AS27" s="236">
        <v>0.13432835820895522</v>
      </c>
      <c r="AT27" s="233">
        <v>4</v>
      </c>
      <c r="AU27" s="236">
        <v>2.9850746268656716E-2</v>
      </c>
      <c r="AV27" s="233">
        <v>2</v>
      </c>
      <c r="AW27" s="236">
        <v>1.4925373134328358E-2</v>
      </c>
      <c r="AX27" s="220">
        <v>134</v>
      </c>
      <c r="AZ27" s="322">
        <v>17</v>
      </c>
      <c r="BA27" s="236">
        <v>0.14782608695652175</v>
      </c>
      <c r="BB27" s="233">
        <v>25</v>
      </c>
      <c r="BC27" s="236">
        <v>0.21739130434782608</v>
      </c>
      <c r="BD27" s="233">
        <v>32</v>
      </c>
      <c r="BE27" s="236">
        <v>0.27826086956521739</v>
      </c>
      <c r="BF27" s="233">
        <v>17</v>
      </c>
      <c r="BG27" s="236">
        <v>0.14782608695652175</v>
      </c>
      <c r="BH27" s="233">
        <v>10</v>
      </c>
      <c r="BI27" s="236">
        <v>8.6956521739130432E-2</v>
      </c>
      <c r="BJ27" s="233">
        <v>14</v>
      </c>
      <c r="BK27" s="236">
        <v>0.12173913043478261</v>
      </c>
      <c r="BL27" s="220">
        <v>115</v>
      </c>
      <c r="BN27" s="322">
        <v>3</v>
      </c>
      <c r="BO27" s="236">
        <v>0.33333333333333331</v>
      </c>
      <c r="BP27" s="233">
        <v>2</v>
      </c>
      <c r="BQ27" s="236">
        <v>0.22222222222222221</v>
      </c>
      <c r="BR27" s="233">
        <v>0</v>
      </c>
      <c r="BS27" s="236">
        <v>0</v>
      </c>
      <c r="BT27" s="233">
        <v>2</v>
      </c>
      <c r="BU27" s="236">
        <v>0.22222222222222221</v>
      </c>
      <c r="BV27" s="233">
        <v>1</v>
      </c>
      <c r="BW27" s="236">
        <v>0.1111111111111111</v>
      </c>
      <c r="BX27" s="233">
        <v>1</v>
      </c>
      <c r="BY27" s="236">
        <v>0.1111111111111111</v>
      </c>
      <c r="BZ27" s="220">
        <v>9</v>
      </c>
      <c r="CB27" s="322">
        <v>36</v>
      </c>
      <c r="CC27" s="236">
        <v>0.43373493975903615</v>
      </c>
      <c r="CD27" s="233">
        <v>25</v>
      </c>
      <c r="CE27" s="236">
        <v>0.30120481927710846</v>
      </c>
      <c r="CF27" s="233">
        <v>11</v>
      </c>
      <c r="CG27" s="236">
        <v>0.13253012048192772</v>
      </c>
      <c r="CH27" s="233">
        <v>6</v>
      </c>
      <c r="CI27" s="236">
        <v>7.2289156626506021E-2</v>
      </c>
      <c r="CJ27" s="233">
        <v>2</v>
      </c>
      <c r="CK27" s="236">
        <v>2.4096385542168676E-2</v>
      </c>
      <c r="CL27" s="233">
        <v>3</v>
      </c>
      <c r="CM27" s="236">
        <v>3.614457831325301E-2</v>
      </c>
      <c r="CN27" s="220">
        <v>83</v>
      </c>
    </row>
    <row r="28" spans="1:92" x14ac:dyDescent="0.2">
      <c r="A28" s="235">
        <v>97225</v>
      </c>
      <c r="B28" s="237" t="s">
        <v>20</v>
      </c>
      <c r="C28" s="238">
        <v>635.5932193642999</v>
      </c>
      <c r="D28" s="236">
        <v>0.35384615384615381</v>
      </c>
      <c r="E28" s="238">
        <v>473.7340765448198</v>
      </c>
      <c r="F28" s="236">
        <v>0.26373626373626374</v>
      </c>
      <c r="G28" s="238">
        <v>304.96631177572777</v>
      </c>
      <c r="H28" s="236">
        <v>0.16978021978021979</v>
      </c>
      <c r="I28" s="238">
        <v>224.03674036598773</v>
      </c>
      <c r="J28" s="236">
        <v>0.12472527472527474</v>
      </c>
      <c r="K28" s="238">
        <v>88.825139352153712</v>
      </c>
      <c r="L28" s="236">
        <v>4.9450549450549448E-2</v>
      </c>
      <c r="M28" s="238">
        <v>69.086219496119568</v>
      </c>
      <c r="N28" s="236">
        <v>3.8461538461538464E-2</v>
      </c>
      <c r="O28" s="355">
        <v>1796.2417068991085</v>
      </c>
      <c r="P28" s="237" t="s">
        <v>20</v>
      </c>
      <c r="Q28" s="238">
        <v>1109.3272959091196</v>
      </c>
      <c r="R28" s="236">
        <v>0.6175824175824175</v>
      </c>
      <c r="S28" s="238">
        <v>529.00305214171544</v>
      </c>
      <c r="T28" s="236">
        <v>0.29450549450549451</v>
      </c>
      <c r="U28" s="238">
        <v>157.91135884827327</v>
      </c>
      <c r="V28" s="236">
        <v>8.7912087912087905E-2</v>
      </c>
      <c r="X28" s="322">
        <v>294.10990585490902</v>
      </c>
      <c r="Y28" s="236">
        <v>0.33483146067415737</v>
      </c>
      <c r="Z28" s="238">
        <v>260.55374209965095</v>
      </c>
      <c r="AA28" s="236">
        <v>0.29662921348314614</v>
      </c>
      <c r="AB28" s="238">
        <v>150.0157909058596</v>
      </c>
      <c r="AC28" s="236">
        <v>0.17078651685393256</v>
      </c>
      <c r="AD28" s="238">
        <v>102.64238325137764</v>
      </c>
      <c r="AE28" s="236">
        <v>0.11685393258426967</v>
      </c>
      <c r="AF28" s="238">
        <v>38.490893719266609</v>
      </c>
      <c r="AG28" s="236">
        <v>4.3820224719101124E-2</v>
      </c>
      <c r="AH28" s="238">
        <v>32.569217762456368</v>
      </c>
      <c r="AI28" s="236">
        <v>3.7078651685393267E-2</v>
      </c>
      <c r="AJ28" s="220">
        <v>878.3819335935201</v>
      </c>
      <c r="AL28" s="322">
        <v>146.0680069346528</v>
      </c>
      <c r="AM28" s="236">
        <v>0.40437158469945356</v>
      </c>
      <c r="AN28" s="238">
        <v>92.772923323360544</v>
      </c>
      <c r="AO28" s="236">
        <v>0.25683060109289613</v>
      </c>
      <c r="AP28" s="238">
        <v>62.177597546507606</v>
      </c>
      <c r="AQ28" s="236">
        <v>0.1721311475409836</v>
      </c>
      <c r="AR28" s="238">
        <v>40.464785704870025</v>
      </c>
      <c r="AS28" s="236">
        <v>0.11202185792349725</v>
      </c>
      <c r="AT28" s="238">
        <v>13.817243899223913</v>
      </c>
      <c r="AU28" s="236">
        <v>3.825136612021858E-2</v>
      </c>
      <c r="AV28" s="238">
        <v>5.9216759568102484</v>
      </c>
      <c r="AW28" s="236">
        <v>1.6393442622950821E-2</v>
      </c>
      <c r="AX28" s="220">
        <v>361.22223336542515</v>
      </c>
      <c r="AZ28" s="322">
        <v>75.007895452929802</v>
      </c>
      <c r="BA28" s="236">
        <v>0.22619047619047619</v>
      </c>
      <c r="BB28" s="238">
        <v>71.06011148172297</v>
      </c>
      <c r="BC28" s="236">
        <v>0.21428571428571427</v>
      </c>
      <c r="BD28" s="238">
        <v>68.099273503317846</v>
      </c>
      <c r="BE28" s="236">
        <v>0.20535714285714285</v>
      </c>
      <c r="BF28" s="238">
        <v>59.216759568102482</v>
      </c>
      <c r="BG28" s="236">
        <v>0.1785714285714286</v>
      </c>
      <c r="BH28" s="238">
        <v>30.595325776852949</v>
      </c>
      <c r="BI28" s="236">
        <v>9.2261904761904767E-2</v>
      </c>
      <c r="BJ28" s="238">
        <v>27.634487798447825</v>
      </c>
      <c r="BK28" s="236">
        <v>8.3333333333333343E-2</v>
      </c>
      <c r="BL28" s="220">
        <v>331.61385358137386</v>
      </c>
      <c r="BN28" s="322">
        <v>7.8955679424136633</v>
      </c>
      <c r="BO28" s="236">
        <v>0.66666666666666663</v>
      </c>
      <c r="BP28" s="238">
        <v>1.9738919856034161</v>
      </c>
      <c r="BQ28" s="236">
        <v>0.16666666666666669</v>
      </c>
      <c r="BR28" s="238">
        <v>1.9738919856034161</v>
      </c>
      <c r="BS28" s="236">
        <v>0.16666666666666669</v>
      </c>
      <c r="BT28" s="238">
        <v>0</v>
      </c>
      <c r="BU28" s="236">
        <v>0</v>
      </c>
      <c r="BV28" s="238">
        <v>0</v>
      </c>
      <c r="BW28" s="236">
        <v>0</v>
      </c>
      <c r="BX28" s="238">
        <v>0</v>
      </c>
      <c r="BY28" s="236">
        <v>0</v>
      </c>
      <c r="BZ28" s="220">
        <v>11.843351913620495</v>
      </c>
      <c r="CB28" s="322">
        <v>112.51184317939472</v>
      </c>
      <c r="CC28" s="236">
        <v>0.52777777777777779</v>
      </c>
      <c r="CD28" s="238">
        <v>47.373407654481987</v>
      </c>
      <c r="CE28" s="236">
        <v>0.22222222222222227</v>
      </c>
      <c r="CF28" s="238">
        <v>22.699757834439286</v>
      </c>
      <c r="CG28" s="236">
        <v>0.1064814814814815</v>
      </c>
      <c r="CH28" s="238">
        <v>21.712811841637574</v>
      </c>
      <c r="CI28" s="236">
        <v>0.10185185185185185</v>
      </c>
      <c r="CJ28" s="238">
        <v>5.9216759568102484</v>
      </c>
      <c r="CK28" s="236">
        <v>2.7777777777777783E-2</v>
      </c>
      <c r="CL28" s="238">
        <v>2.9608379784051242</v>
      </c>
      <c r="CM28" s="236">
        <v>1.3888888888888892E-2</v>
      </c>
      <c r="CN28" s="220">
        <v>213.18033444516891</v>
      </c>
    </row>
    <row r="29" spans="1:92" x14ac:dyDescent="0.2">
      <c r="A29" s="235"/>
      <c r="B29" s="231" t="s">
        <v>37</v>
      </c>
      <c r="C29" s="230">
        <v>3017.2610432466445</v>
      </c>
      <c r="D29" s="229">
        <v>0.31776230362912578</v>
      </c>
      <c r="E29" s="230">
        <v>2714.0169478629518</v>
      </c>
      <c r="F29" s="229">
        <v>0.28582620631108685</v>
      </c>
      <c r="G29" s="230">
        <v>1725.3462239131909</v>
      </c>
      <c r="H29" s="229">
        <v>0.18170452698999454</v>
      </c>
      <c r="I29" s="230">
        <v>1230.0625206971195</v>
      </c>
      <c r="J29" s="229">
        <v>0.12954381294234429</v>
      </c>
      <c r="K29" s="230">
        <v>501.18545028098441</v>
      </c>
      <c r="L29" s="229">
        <v>5.2782255477411749E-2</v>
      </c>
      <c r="M29" s="230">
        <v>307.46759718566761</v>
      </c>
      <c r="N29" s="229">
        <v>3.2380894650036844E-2</v>
      </c>
      <c r="O29" s="355">
        <v>9495.3397831865586</v>
      </c>
      <c r="P29" s="231" t="s">
        <v>37</v>
      </c>
      <c r="Q29" s="230">
        <v>5731.2779911095968</v>
      </c>
      <c r="R29" s="229">
        <v>0.60358850994021263</v>
      </c>
      <c r="S29" s="230">
        <v>2955.4087446103104</v>
      </c>
      <c r="T29" s="229">
        <v>0.3112483399323388</v>
      </c>
      <c r="U29" s="230">
        <v>808.65304746665197</v>
      </c>
      <c r="V29" s="229">
        <v>8.5163150127448586E-2</v>
      </c>
      <c r="X29" s="261">
        <v>1694.0901524099318</v>
      </c>
      <c r="Y29" s="229">
        <v>0.30067092435505349</v>
      </c>
      <c r="Z29" s="230">
        <v>1788.1446282606551</v>
      </c>
      <c r="AA29" s="229">
        <v>0.31736392392980345</v>
      </c>
      <c r="AB29" s="230">
        <v>993.01658122838842</v>
      </c>
      <c r="AC29" s="229">
        <v>0.17624281267033012</v>
      </c>
      <c r="AD29" s="230">
        <v>706.10801238909642</v>
      </c>
      <c r="AE29" s="229">
        <v>0.12532163561515461</v>
      </c>
      <c r="AF29" s="230">
        <v>283.38542473054645</v>
      </c>
      <c r="AG29" s="229">
        <v>5.0295881527481399E-2</v>
      </c>
      <c r="AH29" s="230">
        <v>169.62159688014242</v>
      </c>
      <c r="AI29" s="229">
        <v>3.0104821902176879E-2</v>
      </c>
      <c r="AJ29" s="220">
        <v>5634.3663958987609</v>
      </c>
      <c r="AL29" s="261">
        <v>576.95613657467459</v>
      </c>
      <c r="AM29" s="229">
        <v>0.34755302186593201</v>
      </c>
      <c r="AN29" s="230">
        <v>412.17015936569351</v>
      </c>
      <c r="AO29" s="229">
        <v>0.2482874785958166</v>
      </c>
      <c r="AP29" s="230">
        <v>343.43003027308066</v>
      </c>
      <c r="AQ29" s="229">
        <v>0.20687906281670873</v>
      </c>
      <c r="AR29" s="230">
        <v>202.50816849044904</v>
      </c>
      <c r="AS29" s="229">
        <v>0.1219890411933965</v>
      </c>
      <c r="AT29" s="230">
        <v>84.302512734949048</v>
      </c>
      <c r="AU29" s="229">
        <v>5.078305124869844E-2</v>
      </c>
      <c r="AV29" s="230">
        <v>40.685129288752705</v>
      </c>
      <c r="AW29" s="229">
        <v>2.4508344279447643E-2</v>
      </c>
      <c r="AX29" s="220">
        <v>1660.0521367275996</v>
      </c>
      <c r="AZ29" s="261">
        <v>316.59228580822457</v>
      </c>
      <c r="BA29" s="229">
        <v>0.24782491325806275</v>
      </c>
      <c r="BB29" s="230">
        <v>295.33410578548103</v>
      </c>
      <c r="BC29" s="229">
        <v>0.23118424683528083</v>
      </c>
      <c r="BD29" s="230">
        <v>274.77021817348907</v>
      </c>
      <c r="BE29" s="229">
        <v>0.21508706477451039</v>
      </c>
      <c r="BF29" s="230">
        <v>209.94773790754485</v>
      </c>
      <c r="BG29" s="229">
        <v>0.16434474959753465</v>
      </c>
      <c r="BH29" s="230">
        <v>104.61505027097544</v>
      </c>
      <c r="BI29" s="229">
        <v>8.1891495532513195E-2</v>
      </c>
      <c r="BJ29" s="230">
        <v>76.224296676034527</v>
      </c>
      <c r="BK29" s="229">
        <v>5.9667530002098228E-2</v>
      </c>
      <c r="BL29" s="220">
        <v>1277.4836946217495</v>
      </c>
      <c r="BN29" s="261">
        <v>48.906387229550866</v>
      </c>
      <c r="BO29" s="229">
        <v>0.44151616579058839</v>
      </c>
      <c r="BP29" s="230">
        <v>31.920147174008015</v>
      </c>
      <c r="BQ29" s="229">
        <v>0.28816810625552991</v>
      </c>
      <c r="BR29" s="230">
        <v>13.947459426480158</v>
      </c>
      <c r="BS29" s="229">
        <v>0.12591461273954893</v>
      </c>
      <c r="BT29" s="230">
        <v>10.985568174504126</v>
      </c>
      <c r="BU29" s="229">
        <v>9.9175306421069254E-2</v>
      </c>
      <c r="BV29" s="230">
        <v>3.0050852755351398</v>
      </c>
      <c r="BW29" s="229">
        <v>2.7129252514615024E-2</v>
      </c>
      <c r="BX29" s="230">
        <v>2.0045408468796899</v>
      </c>
      <c r="BY29" s="229">
        <v>1.809655627864842E-2</v>
      </c>
      <c r="BZ29" s="220">
        <v>110.769188126958</v>
      </c>
      <c r="CB29" s="261">
        <v>380.71608122426261</v>
      </c>
      <c r="CC29" s="229">
        <v>0.46847655981680175</v>
      </c>
      <c r="CD29" s="230">
        <v>186.44790727711404</v>
      </c>
      <c r="CE29" s="229">
        <v>0.22942680515450192</v>
      </c>
      <c r="CF29" s="230">
        <v>100.18193481175281</v>
      </c>
      <c r="CG29" s="229">
        <v>0.12327529750117125</v>
      </c>
      <c r="CH29" s="230">
        <v>100.51303373552491</v>
      </c>
      <c r="CI29" s="229">
        <v>0.12368271944213316</v>
      </c>
      <c r="CJ29" s="230">
        <v>25.877377268978382</v>
      </c>
      <c r="CK29" s="229">
        <v>3.1842481255503936E-2</v>
      </c>
      <c r="CL29" s="230">
        <v>18.932033493858281</v>
      </c>
      <c r="CM29" s="229">
        <v>2.3296136829888049E-2</v>
      </c>
      <c r="CN29" s="220">
        <v>812.66836781149095</v>
      </c>
    </row>
    <row r="30" spans="1:92" ht="13.5" thickBot="1" x14ac:dyDescent="0.25">
      <c r="A30" s="235"/>
      <c r="B30" s="228" t="s">
        <v>317</v>
      </c>
      <c r="C30" s="227">
        <v>13087.989223353256</v>
      </c>
      <c r="D30" s="226">
        <v>0.30309516623805732</v>
      </c>
      <c r="E30" s="227">
        <v>12326.134013108356</v>
      </c>
      <c r="F30" s="226">
        <v>0.28545191885621496</v>
      </c>
      <c r="G30" s="227">
        <v>8159.4695611663501</v>
      </c>
      <c r="H30" s="226">
        <v>0.18895918546779297</v>
      </c>
      <c r="I30" s="227">
        <v>5818.4230106675841</v>
      </c>
      <c r="J30" s="226">
        <v>0.1347446012955836</v>
      </c>
      <c r="K30" s="227">
        <v>2441.1328110382578</v>
      </c>
      <c r="L30" s="226">
        <v>5.6532408649191207E-2</v>
      </c>
      <c r="M30" s="227">
        <v>1347.9729597337844</v>
      </c>
      <c r="N30" s="226">
        <v>3.121671949315984E-2</v>
      </c>
      <c r="O30" s="355">
        <v>43181.121579067592</v>
      </c>
      <c r="P30" s="228" t="s">
        <v>317</v>
      </c>
      <c r="Q30" s="227">
        <v>25414.123236461612</v>
      </c>
      <c r="R30" s="226">
        <v>0.58854708509427234</v>
      </c>
      <c r="S30" s="227">
        <v>13977.892571833934</v>
      </c>
      <c r="T30" s="226">
        <v>0.32370378676337658</v>
      </c>
      <c r="U30" s="227">
        <v>3789.105770772042</v>
      </c>
      <c r="V30" s="226">
        <v>8.7749128142351043E-2</v>
      </c>
      <c r="X30" s="258">
        <v>7969.5176883592585</v>
      </c>
      <c r="Y30" s="226">
        <v>0.29580179676045504</v>
      </c>
      <c r="Z30" s="227">
        <v>8241.9184608263713</v>
      </c>
      <c r="AA30" s="226">
        <v>0.30591240082529109</v>
      </c>
      <c r="AB30" s="227">
        <v>4893.6347502462577</v>
      </c>
      <c r="AC30" s="226">
        <v>0.18163532705707067</v>
      </c>
      <c r="AD30" s="227">
        <v>3587.4331481026175</v>
      </c>
      <c r="AE30" s="226">
        <v>0.13315349968000892</v>
      </c>
      <c r="AF30" s="227">
        <v>1460.6723343871552</v>
      </c>
      <c r="AG30" s="226">
        <v>5.4215263443246328E-2</v>
      </c>
      <c r="AH30" s="227">
        <v>788.91043309893871</v>
      </c>
      <c r="AI30" s="226">
        <v>2.9281712233927993E-2</v>
      </c>
      <c r="AJ30" s="220">
        <v>26942.086815020597</v>
      </c>
      <c r="AL30" s="258">
        <v>1935.0088219962975</v>
      </c>
      <c r="AM30" s="226">
        <v>0.27931594472020843</v>
      </c>
      <c r="AN30" s="227">
        <v>1929.3006829200735</v>
      </c>
      <c r="AO30" s="226">
        <v>0.27849198245164114</v>
      </c>
      <c r="AP30" s="227">
        <v>1459.0360495724258</v>
      </c>
      <c r="AQ30" s="226">
        <v>0.21060990933711762</v>
      </c>
      <c r="AR30" s="227">
        <v>949.62793446483306</v>
      </c>
      <c r="AS30" s="226">
        <v>0.13707752679602644</v>
      </c>
      <c r="AT30" s="227">
        <v>434.80331509311668</v>
      </c>
      <c r="AU30" s="226">
        <v>6.2763279082840656E-2</v>
      </c>
      <c r="AV30" s="227">
        <v>219.89366580273273</v>
      </c>
      <c r="AW30" s="226">
        <v>3.1741357612165767E-2</v>
      </c>
      <c r="AX30" s="220">
        <v>6927.6704698494786</v>
      </c>
      <c r="AZ30" s="258">
        <v>1195.46756841652</v>
      </c>
      <c r="BA30" s="226">
        <v>0.25191236643521892</v>
      </c>
      <c r="BB30" s="227">
        <v>1167.3532159117142</v>
      </c>
      <c r="BC30" s="226">
        <v>0.2459880291655257</v>
      </c>
      <c r="BD30" s="227">
        <v>1071.9089587190629</v>
      </c>
      <c r="BE30" s="226">
        <v>0.22587574061226962</v>
      </c>
      <c r="BF30" s="227">
        <v>725.66660199436637</v>
      </c>
      <c r="BG30" s="226">
        <v>0.15291455475746796</v>
      </c>
      <c r="BH30" s="227">
        <v>352.80653834355024</v>
      </c>
      <c r="BI30" s="226">
        <v>7.4344409096488026E-2</v>
      </c>
      <c r="BJ30" s="227">
        <v>232.36632122921412</v>
      </c>
      <c r="BK30" s="226">
        <v>4.8964899933029986E-2</v>
      </c>
      <c r="BL30" s="220">
        <v>4745.5692046144268</v>
      </c>
      <c r="BN30" s="258">
        <v>189.4093591168882</v>
      </c>
      <c r="BO30" s="226">
        <v>0.36821576830943492</v>
      </c>
      <c r="BP30" s="227">
        <v>149.47770944438651</v>
      </c>
      <c r="BQ30" s="226">
        <v>0.2905878035004224</v>
      </c>
      <c r="BR30" s="227">
        <v>84.173842167202622</v>
      </c>
      <c r="BS30" s="226">
        <v>0.16363571530816776</v>
      </c>
      <c r="BT30" s="227">
        <v>55.157908578156174</v>
      </c>
      <c r="BU30" s="226">
        <v>0.10722813159889129</v>
      </c>
      <c r="BV30" s="227">
        <v>19.613832203582731</v>
      </c>
      <c r="BW30" s="226">
        <v>3.812970134109181E-2</v>
      </c>
      <c r="BX30" s="227">
        <v>16.565088669437298</v>
      </c>
      <c r="BY30" s="226">
        <v>3.2202879941991849E-2</v>
      </c>
      <c r="BZ30" s="220">
        <v>514.39774017965351</v>
      </c>
      <c r="CB30" s="258">
        <v>1798.5857854642913</v>
      </c>
      <c r="CC30" s="226">
        <v>0.44394208475481539</v>
      </c>
      <c r="CD30" s="227">
        <v>838.08394400581051</v>
      </c>
      <c r="CE30" s="226">
        <v>0.20686293437231454</v>
      </c>
      <c r="CF30" s="227">
        <v>650.71596046140121</v>
      </c>
      <c r="CG30" s="226">
        <v>0.16061519133817365</v>
      </c>
      <c r="CH30" s="227">
        <v>500.53741752761101</v>
      </c>
      <c r="CI30" s="226">
        <v>0.12354685911055245</v>
      </c>
      <c r="CJ30" s="227">
        <v>173.23679101085321</v>
      </c>
      <c r="CK30" s="226">
        <v>4.2759763131197802E-2</v>
      </c>
      <c r="CL30" s="227">
        <v>90.237450933461432</v>
      </c>
      <c r="CM30" s="226">
        <v>2.2273167292946216E-2</v>
      </c>
      <c r="CN30" s="220">
        <v>4051.3973494034285</v>
      </c>
    </row>
    <row r="31" spans="1:92" x14ac:dyDescent="0.2">
      <c r="A31" s="235">
        <v>97210</v>
      </c>
      <c r="B31" s="240" t="s">
        <v>33</v>
      </c>
      <c r="C31" s="233">
        <v>2130.1372079853395</v>
      </c>
      <c r="D31" s="239">
        <v>0.28908030799389994</v>
      </c>
      <c r="E31" s="233">
        <v>2103.43997109561</v>
      </c>
      <c r="F31" s="239">
        <v>0.28545723365214504</v>
      </c>
      <c r="G31" s="233">
        <v>1383.0895748004466</v>
      </c>
      <c r="H31" s="239">
        <v>0.18769868850120427</v>
      </c>
      <c r="I31" s="233">
        <v>1021.862345350975</v>
      </c>
      <c r="J31" s="239">
        <v>0.13867664506025656</v>
      </c>
      <c r="K31" s="233">
        <v>449.43788292171354</v>
      </c>
      <c r="L31" s="239">
        <v>6.099308585948586E-2</v>
      </c>
      <c r="M31" s="233">
        <v>280.70237746998595</v>
      </c>
      <c r="N31" s="239">
        <v>3.809403893300848E-2</v>
      </c>
      <c r="O31" s="355">
        <v>7368.6693596240693</v>
      </c>
      <c r="P31" s="240" t="s">
        <v>33</v>
      </c>
      <c r="Q31" s="233">
        <v>4233.5771790809495</v>
      </c>
      <c r="R31" s="239">
        <v>0.57453754164604498</v>
      </c>
      <c r="S31" s="233">
        <v>2404.9519201514217</v>
      </c>
      <c r="T31" s="239">
        <v>0.32637533356146087</v>
      </c>
      <c r="U31" s="233">
        <v>730.14026039169948</v>
      </c>
      <c r="V31" s="239">
        <v>9.9087124792494333E-2</v>
      </c>
      <c r="X31" s="322">
        <v>1471.3616286757126</v>
      </c>
      <c r="Y31" s="239">
        <v>0.2885780481267492</v>
      </c>
      <c r="Z31" s="233">
        <v>1521.8449612786821</v>
      </c>
      <c r="AA31" s="239">
        <v>0.29847934044100544</v>
      </c>
      <c r="AB31" s="233">
        <v>891.82805411043387</v>
      </c>
      <c r="AC31" s="239">
        <v>0.17491417072735713</v>
      </c>
      <c r="AD31" s="233">
        <v>677.0176120219553</v>
      </c>
      <c r="AE31" s="239">
        <v>0.13278341450332098</v>
      </c>
      <c r="AF31" s="233">
        <v>328.37417485169118</v>
      </c>
      <c r="AG31" s="239">
        <v>6.4404002787011846E-2</v>
      </c>
      <c r="AH31" s="233">
        <v>208.23453176046689</v>
      </c>
      <c r="AI31" s="239">
        <v>4.0841023414555366E-2</v>
      </c>
      <c r="AJ31" s="220">
        <v>5098.6609626989421</v>
      </c>
      <c r="AL31" s="322">
        <v>205.79945147487339</v>
      </c>
      <c r="AM31" s="239">
        <v>0.21394672799375006</v>
      </c>
      <c r="AN31" s="233">
        <v>228.89696543351906</v>
      </c>
      <c r="AO31" s="239">
        <v>0.23795863619286178</v>
      </c>
      <c r="AP31" s="233">
        <v>238.40047253291161</v>
      </c>
      <c r="AQ31" s="239">
        <v>0.24783837218734114</v>
      </c>
      <c r="AR31" s="233">
        <v>187.65354307673169</v>
      </c>
      <c r="AS31" s="239">
        <v>0.19508245162938512</v>
      </c>
      <c r="AT31" s="233">
        <v>66.182891358643161</v>
      </c>
      <c r="AU31" s="239">
        <v>6.8802967908183785E-2</v>
      </c>
      <c r="AV31" s="233">
        <v>34.985810875806351</v>
      </c>
      <c r="AW31" s="239">
        <v>3.6370844088478051E-2</v>
      </c>
      <c r="AX31" s="220">
        <v>961.91913475248532</v>
      </c>
      <c r="AZ31" s="322">
        <v>190.02695808625739</v>
      </c>
      <c r="BA31" s="239">
        <v>0.27614932332640685</v>
      </c>
      <c r="BB31" s="233">
        <v>198.38388359501081</v>
      </c>
      <c r="BC31" s="239">
        <v>0.28829370193233028</v>
      </c>
      <c r="BD31" s="233">
        <v>154.91995779885147</v>
      </c>
      <c r="BE31" s="239">
        <v>0.2251314337015756</v>
      </c>
      <c r="BF31" s="233">
        <v>79.928182035883509</v>
      </c>
      <c r="BG31" s="239">
        <v>0.11615253754627849</v>
      </c>
      <c r="BH31" s="233">
        <v>39.924197522565457</v>
      </c>
      <c r="BI31" s="239">
        <v>5.8018295094750469E-2</v>
      </c>
      <c r="BJ31" s="233">
        <v>24.947995056855962</v>
      </c>
      <c r="BK31" s="239">
        <v>3.6254708398658263E-2</v>
      </c>
      <c r="BL31" s="220">
        <v>688.13117409542463</v>
      </c>
      <c r="BN31" s="322">
        <v>30.075172625893913</v>
      </c>
      <c r="BO31" s="239">
        <v>0.35314720220030499</v>
      </c>
      <c r="BP31" s="233">
        <v>35.135619256434886</v>
      </c>
      <c r="BQ31" s="239">
        <v>0.41256772795053376</v>
      </c>
      <c r="BR31" s="233">
        <v>14.957701905505321</v>
      </c>
      <c r="BS31" s="239">
        <v>0.17563558636825519</v>
      </c>
      <c r="BT31" s="233">
        <v>4.9947821450027696</v>
      </c>
      <c r="BU31" s="239">
        <v>5.8649483480906157E-2</v>
      </c>
      <c r="BV31" s="233">
        <v>0</v>
      </c>
      <c r="BW31" s="239">
        <v>0</v>
      </c>
      <c r="BX31" s="233">
        <v>0</v>
      </c>
      <c r="BY31" s="239">
        <v>0</v>
      </c>
      <c r="BZ31" s="220">
        <v>85.163275932836882</v>
      </c>
      <c r="CB31" s="322">
        <v>232.87399712260176</v>
      </c>
      <c r="CC31" s="239">
        <v>0.43544550514400215</v>
      </c>
      <c r="CD31" s="233">
        <v>119.17854153196294</v>
      </c>
      <c r="CE31" s="239">
        <v>0.22284909805704647</v>
      </c>
      <c r="CF31" s="233">
        <v>82.983388452744379</v>
      </c>
      <c r="CG31" s="239">
        <v>0.15516864892537693</v>
      </c>
      <c r="CH31" s="233">
        <v>72.2682260714016</v>
      </c>
      <c r="CI31" s="239">
        <v>0.13513262363489606</v>
      </c>
      <c r="CJ31" s="233">
        <v>14.956619188813701</v>
      </c>
      <c r="CK31" s="239">
        <v>2.796702370548761E-2</v>
      </c>
      <c r="CL31" s="233">
        <v>12.534039776856741</v>
      </c>
      <c r="CM31" s="239">
        <v>2.3437100533190786E-2</v>
      </c>
      <c r="CN31" s="220">
        <v>534.79481214438113</v>
      </c>
    </row>
    <row r="32" spans="1:92" x14ac:dyDescent="0.2">
      <c r="A32" s="235">
        <v>97217</v>
      </c>
      <c r="B32" s="237" t="s">
        <v>14</v>
      </c>
      <c r="C32" s="233">
        <v>1075</v>
      </c>
      <c r="D32" s="236">
        <v>0.31078346342873664</v>
      </c>
      <c r="E32" s="233">
        <v>1024</v>
      </c>
      <c r="F32" s="236">
        <v>0.29603931772188496</v>
      </c>
      <c r="G32" s="233">
        <v>646</v>
      </c>
      <c r="H32" s="236">
        <v>0.18675917895345476</v>
      </c>
      <c r="I32" s="233">
        <v>444</v>
      </c>
      <c r="J32" s="236">
        <v>0.12836079791847355</v>
      </c>
      <c r="K32" s="233">
        <v>180</v>
      </c>
      <c r="L32" s="236">
        <v>5.2038161318300087E-2</v>
      </c>
      <c r="M32" s="233">
        <v>90</v>
      </c>
      <c r="N32" s="236">
        <v>2.6019080659150044E-2</v>
      </c>
      <c r="O32" s="355">
        <v>3459</v>
      </c>
      <c r="P32" s="237" t="s">
        <v>14</v>
      </c>
      <c r="Q32" s="233">
        <v>2099</v>
      </c>
      <c r="R32" s="236">
        <v>0.6068227811506216</v>
      </c>
      <c r="S32" s="233">
        <v>1090</v>
      </c>
      <c r="T32" s="236">
        <v>0.31511997687192828</v>
      </c>
      <c r="U32" s="233">
        <v>270</v>
      </c>
      <c r="V32" s="236">
        <v>7.8057241977450134E-2</v>
      </c>
      <c r="X32" s="322">
        <v>603</v>
      </c>
      <c r="Y32" s="236">
        <v>0.31002570694087406</v>
      </c>
      <c r="Z32" s="233">
        <v>595</v>
      </c>
      <c r="AA32" s="236">
        <v>0.3059125964010283</v>
      </c>
      <c r="AB32" s="233">
        <v>342</v>
      </c>
      <c r="AC32" s="236">
        <v>0.17583547557840618</v>
      </c>
      <c r="AD32" s="233">
        <v>251</v>
      </c>
      <c r="AE32" s="236">
        <v>0.12904884318766066</v>
      </c>
      <c r="AF32" s="233">
        <v>105</v>
      </c>
      <c r="AG32" s="236">
        <v>5.3984575835475578E-2</v>
      </c>
      <c r="AH32" s="233">
        <v>49</v>
      </c>
      <c r="AI32" s="236">
        <v>2.5192802056555271E-2</v>
      </c>
      <c r="AJ32" s="220">
        <v>1945</v>
      </c>
      <c r="AL32" s="322">
        <v>192</v>
      </c>
      <c r="AM32" s="236">
        <v>0.34532374100719426</v>
      </c>
      <c r="AN32" s="233">
        <v>157</v>
      </c>
      <c r="AO32" s="236">
        <v>0.28237410071942448</v>
      </c>
      <c r="AP32" s="233">
        <v>97</v>
      </c>
      <c r="AQ32" s="236">
        <v>0.17446043165467626</v>
      </c>
      <c r="AR32" s="233">
        <v>71</v>
      </c>
      <c r="AS32" s="236">
        <v>0.12769784172661872</v>
      </c>
      <c r="AT32" s="233">
        <v>27</v>
      </c>
      <c r="AU32" s="236">
        <v>4.8561151079136694E-2</v>
      </c>
      <c r="AV32" s="233">
        <v>12</v>
      </c>
      <c r="AW32" s="236">
        <v>2.1582733812949641E-2</v>
      </c>
      <c r="AX32" s="220">
        <v>556</v>
      </c>
      <c r="AZ32" s="322">
        <v>168</v>
      </c>
      <c r="BA32" s="236">
        <v>0.24489795918367346</v>
      </c>
      <c r="BB32" s="233">
        <v>195</v>
      </c>
      <c r="BC32" s="236">
        <v>0.28425655976676384</v>
      </c>
      <c r="BD32" s="233">
        <v>152</v>
      </c>
      <c r="BE32" s="236">
        <v>0.22157434402332363</v>
      </c>
      <c r="BF32" s="233">
        <v>102</v>
      </c>
      <c r="BG32" s="236">
        <v>0.14868804664723032</v>
      </c>
      <c r="BH32" s="233">
        <v>42</v>
      </c>
      <c r="BI32" s="236">
        <v>6.1224489795918366E-2</v>
      </c>
      <c r="BJ32" s="233">
        <v>27</v>
      </c>
      <c r="BK32" s="236">
        <v>3.9358600583090382E-2</v>
      </c>
      <c r="BL32" s="220">
        <v>686</v>
      </c>
      <c r="BN32" s="322">
        <v>26</v>
      </c>
      <c r="BO32" s="236">
        <v>0.41269841269841268</v>
      </c>
      <c r="BP32" s="233">
        <v>22</v>
      </c>
      <c r="BQ32" s="236">
        <v>0.34920634920634919</v>
      </c>
      <c r="BR32" s="233">
        <v>12</v>
      </c>
      <c r="BS32" s="236">
        <v>0.19047619047619047</v>
      </c>
      <c r="BT32" s="233">
        <v>1</v>
      </c>
      <c r="BU32" s="236">
        <v>1.5873015873015872E-2</v>
      </c>
      <c r="BV32" s="233">
        <v>2</v>
      </c>
      <c r="BW32" s="236">
        <v>3.1746031746031744E-2</v>
      </c>
      <c r="BX32" s="233">
        <v>0</v>
      </c>
      <c r="BY32" s="236">
        <v>0</v>
      </c>
      <c r="BZ32" s="220">
        <v>63</v>
      </c>
      <c r="CB32" s="322">
        <v>86</v>
      </c>
      <c r="CC32" s="236">
        <v>0.41148325358851673</v>
      </c>
      <c r="CD32" s="233">
        <v>55</v>
      </c>
      <c r="CE32" s="236">
        <v>0.26315789473684209</v>
      </c>
      <c r="CF32" s="233">
        <v>43</v>
      </c>
      <c r="CG32" s="236">
        <v>0.20574162679425836</v>
      </c>
      <c r="CH32" s="233">
        <v>19</v>
      </c>
      <c r="CI32" s="236">
        <v>9.0909090909090912E-2</v>
      </c>
      <c r="CJ32" s="233">
        <v>4</v>
      </c>
      <c r="CK32" s="236">
        <v>1.9138755980861243E-2</v>
      </c>
      <c r="CL32" s="233">
        <v>2</v>
      </c>
      <c r="CM32" s="236">
        <v>9.5693779904306216E-3</v>
      </c>
      <c r="CN32" s="220">
        <v>209</v>
      </c>
    </row>
    <row r="33" spans="1:92" x14ac:dyDescent="0.2">
      <c r="A33" s="235">
        <v>97220</v>
      </c>
      <c r="B33" s="237" t="s">
        <v>28</v>
      </c>
      <c r="C33" s="233">
        <v>1647.1412520929412</v>
      </c>
      <c r="D33" s="236">
        <v>0.31243273202496097</v>
      </c>
      <c r="E33" s="233">
        <v>1435.6671689118198</v>
      </c>
      <c r="F33" s="236">
        <v>0.27231994541555637</v>
      </c>
      <c r="G33" s="233">
        <v>1083.9098843480717</v>
      </c>
      <c r="H33" s="236">
        <v>0.20559798742543969</v>
      </c>
      <c r="I33" s="233">
        <v>713.04665736827712</v>
      </c>
      <c r="J33" s="236">
        <v>0.1352519797192637</v>
      </c>
      <c r="K33" s="233">
        <v>237.28958532705158</v>
      </c>
      <c r="L33" s="236">
        <v>4.50095177511938E-2</v>
      </c>
      <c r="M33" s="233">
        <v>154.93229346288544</v>
      </c>
      <c r="N33" s="236">
        <v>2.9387837663585489E-2</v>
      </c>
      <c r="O33" s="355">
        <v>5271.9868415110468</v>
      </c>
      <c r="P33" s="237" t="s">
        <v>28</v>
      </c>
      <c r="Q33" s="233">
        <v>3082.8084210047609</v>
      </c>
      <c r="R33" s="236">
        <v>0.58475267744051729</v>
      </c>
      <c r="S33" s="233">
        <v>1796.956541716349</v>
      </c>
      <c r="T33" s="236">
        <v>0.34084996714470339</v>
      </c>
      <c r="U33" s="233">
        <v>392.22187878993702</v>
      </c>
      <c r="V33" s="236">
        <v>7.4397355414779293E-2</v>
      </c>
      <c r="X33" s="322">
        <v>1072.1487251833366</v>
      </c>
      <c r="Y33" s="236">
        <v>0.30147569965330995</v>
      </c>
      <c r="Z33" s="233">
        <v>1005.0266783345666</v>
      </c>
      <c r="AA33" s="236">
        <v>0.2826017640130517</v>
      </c>
      <c r="AB33" s="233">
        <v>717.18651993082585</v>
      </c>
      <c r="AC33" s="236">
        <v>0.20166447322044406</v>
      </c>
      <c r="AD33" s="233">
        <v>502.19686898537259</v>
      </c>
      <c r="AE33" s="236">
        <v>0.14121189428749964</v>
      </c>
      <c r="AF33" s="233">
        <v>159.83829096557605</v>
      </c>
      <c r="AG33" s="236">
        <v>4.4944660631850646E-2</v>
      </c>
      <c r="AH33" s="233">
        <v>99.938390458689199</v>
      </c>
      <c r="AI33" s="236">
        <v>2.8101508193844063E-2</v>
      </c>
      <c r="AJ33" s="220">
        <v>3556.3354738583666</v>
      </c>
      <c r="AL33" s="322">
        <v>205.00990321960535</v>
      </c>
      <c r="AM33" s="236">
        <v>0.32174970686837928</v>
      </c>
      <c r="AN33" s="233">
        <v>194.84761920448202</v>
      </c>
      <c r="AO33" s="236">
        <v>0.30580066318010118</v>
      </c>
      <c r="AP33" s="233">
        <v>129.93484419767853</v>
      </c>
      <c r="AQ33" s="236">
        <v>0.20392428549077815</v>
      </c>
      <c r="AR33" s="233">
        <v>62.432753692662082</v>
      </c>
      <c r="AS33" s="236">
        <v>9.7984145566284708E-2</v>
      </c>
      <c r="AT33" s="233">
        <v>17.459899460361189</v>
      </c>
      <c r="AU33" s="236">
        <v>2.7402176407570526E-2</v>
      </c>
      <c r="AV33" s="233">
        <v>27.48697710124954</v>
      </c>
      <c r="AW33" s="236">
        <v>4.3139022486886072E-2</v>
      </c>
      <c r="AX33" s="220">
        <v>637.17199687603875</v>
      </c>
      <c r="AZ33" s="322">
        <v>89.933438711078864</v>
      </c>
      <c r="BA33" s="236">
        <v>0.18654915392154367</v>
      </c>
      <c r="BB33" s="233">
        <v>109.88263216510352</v>
      </c>
      <c r="BC33" s="236">
        <v>0.22792981514835658</v>
      </c>
      <c r="BD33" s="233">
        <v>139.848629342073</v>
      </c>
      <c r="BE33" s="236">
        <v>0.29008835706442787</v>
      </c>
      <c r="BF33" s="233">
        <v>87.435960583683809</v>
      </c>
      <c r="BG33" s="236">
        <v>0.18136862887679506</v>
      </c>
      <c r="BH33" s="233">
        <v>37.496239378337101</v>
      </c>
      <c r="BI33" s="236">
        <v>7.7778541902976936E-2</v>
      </c>
      <c r="BJ33" s="233">
        <v>17.492869837666799</v>
      </c>
      <c r="BK33" s="236">
        <v>3.6285503085899798E-2</v>
      </c>
      <c r="BL33" s="220">
        <v>482.08977001794312</v>
      </c>
      <c r="BN33" s="322">
        <v>19.995163580096449</v>
      </c>
      <c r="BO33" s="236">
        <v>0.44543219928507116</v>
      </c>
      <c r="BP33" s="233">
        <v>12.46473119003414</v>
      </c>
      <c r="BQ33" s="236">
        <v>0.2776767794488505</v>
      </c>
      <c r="BR33" s="233">
        <v>9.9470922454049813</v>
      </c>
      <c r="BS33" s="236">
        <v>0.22159134420748988</v>
      </c>
      <c r="BT33" s="233">
        <v>2.4823667675747201</v>
      </c>
      <c r="BU33" s="236">
        <v>5.5299677058588341E-2</v>
      </c>
      <c r="BV33" s="233">
        <v>0</v>
      </c>
      <c r="BW33" s="236">
        <v>0</v>
      </c>
      <c r="BX33" s="233">
        <v>0</v>
      </c>
      <c r="BY33" s="236">
        <v>0</v>
      </c>
      <c r="BZ33" s="220">
        <v>44.889353783110295</v>
      </c>
      <c r="CB33" s="322">
        <v>260.05402139882392</v>
      </c>
      <c r="CC33" s="236">
        <v>0.47153926553061931</v>
      </c>
      <c r="CD33" s="233">
        <v>113.44550801763351</v>
      </c>
      <c r="CE33" s="236">
        <v>0.2057034582301015</v>
      </c>
      <c r="CF33" s="233">
        <v>86.99279863208929</v>
      </c>
      <c r="CG33" s="236">
        <v>0.15773845815873225</v>
      </c>
      <c r="CH33" s="233">
        <v>58.498707338983991</v>
      </c>
      <c r="CI33" s="236">
        <v>0.10607195129973064</v>
      </c>
      <c r="CJ33" s="233">
        <v>22.495155522777267</v>
      </c>
      <c r="CK33" s="236">
        <v>4.078902166615532E-2</v>
      </c>
      <c r="CL33" s="233">
        <v>10.01405606527991</v>
      </c>
      <c r="CM33" s="236">
        <v>1.8157845114660807E-2</v>
      </c>
      <c r="CN33" s="220">
        <v>551.50024697558797</v>
      </c>
    </row>
    <row r="34" spans="1:92" x14ac:dyDescent="0.2">
      <c r="A34" s="235">
        <v>97226</v>
      </c>
      <c r="B34" s="237" t="s">
        <v>21</v>
      </c>
      <c r="C34" s="233">
        <v>517.89325962151815</v>
      </c>
      <c r="D34" s="236">
        <v>0.27795527156549521</v>
      </c>
      <c r="E34" s="233">
        <v>565.51562832234731</v>
      </c>
      <c r="F34" s="236">
        <v>0.30351437699680511</v>
      </c>
      <c r="G34" s="233">
        <v>357.1677652562193</v>
      </c>
      <c r="H34" s="236">
        <v>0.19169329073482425</v>
      </c>
      <c r="I34" s="233">
        <v>264.89942589836272</v>
      </c>
      <c r="J34" s="236">
        <v>0.14217252396166136</v>
      </c>
      <c r="K34" s="233">
        <v>105.16606421433127</v>
      </c>
      <c r="L34" s="236">
        <v>5.6443024494142707E-2</v>
      </c>
      <c r="M34" s="233">
        <v>52.583032107165629</v>
      </c>
      <c r="N34" s="236">
        <v>2.822151224707135E-2</v>
      </c>
      <c r="O34" s="355">
        <v>1863.2251754199444</v>
      </c>
      <c r="P34" s="237" t="s">
        <v>21</v>
      </c>
      <c r="Q34" s="233">
        <v>1083.4088879438655</v>
      </c>
      <c r="R34" s="236">
        <v>0.58146964856230032</v>
      </c>
      <c r="S34" s="233">
        <v>622.06719115458202</v>
      </c>
      <c r="T34" s="236">
        <v>0.33386581469648557</v>
      </c>
      <c r="U34" s="233">
        <v>157.74909632149689</v>
      </c>
      <c r="V34" s="236">
        <v>8.4664536741214061E-2</v>
      </c>
      <c r="X34" s="322">
        <v>281.76568147990639</v>
      </c>
      <c r="Y34" s="236">
        <v>0.26078971533516992</v>
      </c>
      <c r="Z34" s="233">
        <v>355.18349989368477</v>
      </c>
      <c r="AA34" s="236">
        <v>0.32874196510560144</v>
      </c>
      <c r="AB34" s="233">
        <v>194.45800552838611</v>
      </c>
      <c r="AC34" s="236">
        <v>0.1799816345270891</v>
      </c>
      <c r="AD34" s="233">
        <v>157.74909632149689</v>
      </c>
      <c r="AE34" s="236">
        <v>0.14600550964187328</v>
      </c>
      <c r="AF34" s="233">
        <v>64.488624282372939</v>
      </c>
      <c r="AG34" s="236">
        <v>5.9687786960514237E-2</v>
      </c>
      <c r="AH34" s="233">
        <v>26.78758239421645</v>
      </c>
      <c r="AI34" s="236">
        <v>2.4793388429752067E-2</v>
      </c>
      <c r="AJ34" s="220">
        <v>1080.4324899000635</v>
      </c>
      <c r="AL34" s="322">
        <v>94.252604720391219</v>
      </c>
      <c r="AM34" s="236">
        <v>0.31561461794019935</v>
      </c>
      <c r="AN34" s="233">
        <v>86.315543270253016</v>
      </c>
      <c r="AO34" s="236">
        <v>0.28903654485049834</v>
      </c>
      <c r="AP34" s="233">
        <v>58.53582819476928</v>
      </c>
      <c r="AQ34" s="236">
        <v>0.19601328903654486</v>
      </c>
      <c r="AR34" s="233">
        <v>40.677439931958318</v>
      </c>
      <c r="AS34" s="236">
        <v>0.13621262458471761</v>
      </c>
      <c r="AT34" s="233">
        <v>9.9213268126727598</v>
      </c>
      <c r="AU34" s="236">
        <v>3.3222591362126248E-2</v>
      </c>
      <c r="AV34" s="233">
        <v>8.9291941314054846</v>
      </c>
      <c r="AW34" s="236">
        <v>2.9900332225913626E-2</v>
      </c>
      <c r="AX34" s="220">
        <v>298.63193706145006</v>
      </c>
      <c r="AZ34" s="322">
        <v>50.598766744631071</v>
      </c>
      <c r="BA34" s="236">
        <v>0.20816326530612245</v>
      </c>
      <c r="BB34" s="233">
        <v>62.504358919838388</v>
      </c>
      <c r="BC34" s="236">
        <v>0.25714285714285717</v>
      </c>
      <c r="BD34" s="233">
        <v>62.504358919838388</v>
      </c>
      <c r="BE34" s="236">
        <v>0.25714285714285717</v>
      </c>
      <c r="BF34" s="233">
        <v>41.66957261322559</v>
      </c>
      <c r="BG34" s="236">
        <v>0.17142857142857143</v>
      </c>
      <c r="BH34" s="233">
        <v>14.88199021900914</v>
      </c>
      <c r="BI34" s="236">
        <v>6.1224489795918373E-2</v>
      </c>
      <c r="BJ34" s="233">
        <v>10.913459493940035</v>
      </c>
      <c r="BK34" s="236">
        <v>4.4897959183673473E-2</v>
      </c>
      <c r="BL34" s="220">
        <v>243.07250691048259</v>
      </c>
      <c r="BN34" s="322">
        <v>35.716776525621931</v>
      </c>
      <c r="BO34" s="236">
        <v>0.40909090909090906</v>
      </c>
      <c r="BP34" s="233">
        <v>25.795449712949175</v>
      </c>
      <c r="BQ34" s="236">
        <v>0.29545454545454547</v>
      </c>
      <c r="BR34" s="233">
        <v>15.874122900276415</v>
      </c>
      <c r="BS34" s="236">
        <v>0.18181818181818182</v>
      </c>
      <c r="BT34" s="233">
        <v>5.9527960876036561</v>
      </c>
      <c r="BU34" s="236">
        <v>6.8181818181818191E-2</v>
      </c>
      <c r="BV34" s="233">
        <v>3.9685307250691042</v>
      </c>
      <c r="BW34" s="236">
        <v>4.5454545454545463E-2</v>
      </c>
      <c r="BX34" s="233">
        <v>0</v>
      </c>
      <c r="BY34" s="236">
        <v>0</v>
      </c>
      <c r="BZ34" s="220">
        <v>87.307675951520281</v>
      </c>
      <c r="CB34" s="322">
        <v>55.559430150967458</v>
      </c>
      <c r="CC34" s="236">
        <v>0.3612903225806452</v>
      </c>
      <c r="CD34" s="233">
        <v>35.716776525621931</v>
      </c>
      <c r="CE34" s="236">
        <v>0.23225806451612901</v>
      </c>
      <c r="CF34" s="233">
        <v>25.795449712949175</v>
      </c>
      <c r="CG34" s="236">
        <v>0.16774193548387095</v>
      </c>
      <c r="CH34" s="233">
        <v>18.850520944078244</v>
      </c>
      <c r="CI34" s="236">
        <v>0.12258064516129033</v>
      </c>
      <c r="CJ34" s="233">
        <v>11.905592175207312</v>
      </c>
      <c r="CK34" s="236">
        <v>7.7419354838709681E-2</v>
      </c>
      <c r="CL34" s="233">
        <v>5.9527960876036561</v>
      </c>
      <c r="CM34" s="236">
        <v>3.870967741935484E-2</v>
      </c>
      <c r="CN34" s="220">
        <v>153.78056559642778</v>
      </c>
    </row>
    <row r="35" spans="1:92" x14ac:dyDescent="0.2">
      <c r="A35" s="235">
        <v>97232</v>
      </c>
      <c r="B35" s="234" t="s">
        <v>26</v>
      </c>
      <c r="C35" s="233">
        <v>1359.62077620889</v>
      </c>
      <c r="D35" s="232">
        <v>0.34265779163391863</v>
      </c>
      <c r="E35" s="233">
        <v>1202.1757200555019</v>
      </c>
      <c r="F35" s="232">
        <v>0.30297777483127047</v>
      </c>
      <c r="G35" s="233">
        <v>672.24939509400872</v>
      </c>
      <c r="H35" s="232">
        <v>0.16942334008196991</v>
      </c>
      <c r="I35" s="233">
        <v>449.17564687212291</v>
      </c>
      <c r="J35" s="232">
        <v>0.11320328278750241</v>
      </c>
      <c r="K35" s="233">
        <v>184.71717612943479</v>
      </c>
      <c r="L35" s="232">
        <v>4.6553260112613341E-2</v>
      </c>
      <c r="M35" s="233">
        <v>99.928964135595891</v>
      </c>
      <c r="N35" s="232">
        <v>2.5184550552725258E-2</v>
      </c>
      <c r="O35" s="355">
        <v>3967.8676784955542</v>
      </c>
      <c r="P35" s="234" t="s">
        <v>26</v>
      </c>
      <c r="Q35" s="233">
        <v>2561.7964962643919</v>
      </c>
      <c r="R35" s="232">
        <v>0.64563556646518905</v>
      </c>
      <c r="S35" s="233">
        <v>1121.4250419661316</v>
      </c>
      <c r="T35" s="232">
        <v>0.28262662286947232</v>
      </c>
      <c r="U35" s="233">
        <v>284.64614026503068</v>
      </c>
      <c r="V35" s="232">
        <v>7.1737810665338603E-2</v>
      </c>
      <c r="X35" s="322">
        <v>960.93306926350772</v>
      </c>
      <c r="Y35" s="232">
        <v>0.3557548579970104</v>
      </c>
      <c r="Z35" s="233">
        <v>876.14485726966882</v>
      </c>
      <c r="AA35" s="232">
        <v>0.32436472346786244</v>
      </c>
      <c r="AB35" s="233">
        <v>416.87537563637471</v>
      </c>
      <c r="AC35" s="232">
        <v>0.15433482810164426</v>
      </c>
      <c r="AD35" s="233">
        <v>279.59922288444506</v>
      </c>
      <c r="AE35" s="232">
        <v>0.10351270553064276</v>
      </c>
      <c r="AF35" s="233">
        <v>112.04156584900143</v>
      </c>
      <c r="AG35" s="232">
        <v>4.1479820627802685E-2</v>
      </c>
      <c r="AH35" s="233">
        <v>55.516091186442146</v>
      </c>
      <c r="AI35" s="232">
        <v>2.0553064275037367E-2</v>
      </c>
      <c r="AJ35" s="220">
        <v>2701.1101820894401</v>
      </c>
      <c r="AL35" s="322">
        <v>145.35122056086672</v>
      </c>
      <c r="AM35" s="232">
        <v>0.29875518672199164</v>
      </c>
      <c r="AN35" s="233">
        <v>135.25738579969541</v>
      </c>
      <c r="AO35" s="232">
        <v>0.27800829875518668</v>
      </c>
      <c r="AP35" s="233">
        <v>95.891430231127359</v>
      </c>
      <c r="AQ35" s="232">
        <v>0.1970954356846473</v>
      </c>
      <c r="AR35" s="233">
        <v>66.619309423730584</v>
      </c>
      <c r="AS35" s="232">
        <v>0.13692946058091285</v>
      </c>
      <c r="AT35" s="233">
        <v>34.319038187982422</v>
      </c>
      <c r="AU35" s="232">
        <v>7.0539419087136929E-2</v>
      </c>
      <c r="AV35" s="233">
        <v>9.0844512850541701</v>
      </c>
      <c r="AW35" s="232">
        <v>1.8672199170124477E-2</v>
      </c>
      <c r="AX35" s="220">
        <v>486.52283548845674</v>
      </c>
      <c r="AZ35" s="322">
        <v>83.778828517721792</v>
      </c>
      <c r="BA35" s="232">
        <v>0.18778280542986425</v>
      </c>
      <c r="BB35" s="233">
        <v>115.06971627735282</v>
      </c>
      <c r="BC35" s="232">
        <v>0.25791855203619907</v>
      </c>
      <c r="BD35" s="233">
        <v>118.09786670570421</v>
      </c>
      <c r="BE35" s="232">
        <v>0.26470588235294112</v>
      </c>
      <c r="BF35" s="233">
        <v>64.600542471496325</v>
      </c>
      <c r="BG35" s="232">
        <v>0.14479638009049772</v>
      </c>
      <c r="BH35" s="233">
        <v>32.300271235748163</v>
      </c>
      <c r="BI35" s="232">
        <v>7.2398190045248861E-2</v>
      </c>
      <c r="BJ35" s="233">
        <v>32.300271235748163</v>
      </c>
      <c r="BK35" s="232">
        <v>7.2398190045248861E-2</v>
      </c>
      <c r="BL35" s="220">
        <v>446.1474964437715</v>
      </c>
      <c r="BN35" s="322">
        <v>30.262738162629741</v>
      </c>
      <c r="BO35" s="232">
        <v>0.4613844036692466</v>
      </c>
      <c r="BP35" s="233">
        <v>16.150135617874081</v>
      </c>
      <c r="BQ35" s="232">
        <v>0.2462242726083444</v>
      </c>
      <c r="BR35" s="233">
        <v>10.093834761171301</v>
      </c>
      <c r="BS35" s="232">
        <v>0.15389017038021524</v>
      </c>
      <c r="BT35" s="233">
        <v>7.0656843328199104</v>
      </c>
      <c r="BU35" s="232">
        <v>0.10772311926615066</v>
      </c>
      <c r="BV35" s="233">
        <v>2.0187669522342602</v>
      </c>
      <c r="BW35" s="232">
        <v>3.077803407604305E-2</v>
      </c>
      <c r="BX35" s="233">
        <v>0</v>
      </c>
      <c r="BY35" s="232">
        <v>0</v>
      </c>
      <c r="BZ35" s="220">
        <v>65.591159826729296</v>
      </c>
      <c r="CB35" s="322">
        <v>139.29491970416393</v>
      </c>
      <c r="CC35" s="232">
        <v>0.51879699248120303</v>
      </c>
      <c r="CD35" s="233">
        <v>59.553625090910664</v>
      </c>
      <c r="CE35" s="232">
        <v>0.22180451127819548</v>
      </c>
      <c r="CF35" s="233">
        <v>31.290887759631033</v>
      </c>
      <c r="CG35" s="232">
        <v>0.11654135338345867</v>
      </c>
      <c r="CH35" s="233">
        <v>31.290887759631026</v>
      </c>
      <c r="CI35" s="232">
        <v>0.11654135338345864</v>
      </c>
      <c r="CJ35" s="233">
        <v>4.0375339044685203</v>
      </c>
      <c r="CK35" s="232">
        <v>1.5037593984962409E-2</v>
      </c>
      <c r="CL35" s="233">
        <v>3.02815042835139</v>
      </c>
      <c r="CM35" s="232">
        <v>1.1278195488721806E-2</v>
      </c>
      <c r="CN35" s="220">
        <v>268.49600464715655</v>
      </c>
    </row>
    <row r="36" spans="1:92" x14ac:dyDescent="0.2">
      <c r="A36" s="235"/>
      <c r="B36" s="231" t="s">
        <v>38</v>
      </c>
      <c r="C36" s="230">
        <v>6729.7924959086886</v>
      </c>
      <c r="D36" s="229">
        <v>0.30686560130780521</v>
      </c>
      <c r="E36" s="230">
        <v>6330.7984883852787</v>
      </c>
      <c r="F36" s="229">
        <v>0.28867224154057364</v>
      </c>
      <c r="G36" s="230">
        <v>4142.4166194987465</v>
      </c>
      <c r="H36" s="229">
        <v>0.18888623498907597</v>
      </c>
      <c r="I36" s="230">
        <v>2892.9840754897373</v>
      </c>
      <c r="J36" s="229">
        <v>0.13191451273405036</v>
      </c>
      <c r="K36" s="230">
        <v>1156.6107085925312</v>
      </c>
      <c r="L36" s="229">
        <v>5.2739224989041843E-2</v>
      </c>
      <c r="M36" s="230">
        <v>678.14666717563296</v>
      </c>
      <c r="N36" s="229">
        <v>3.092218443945292E-2</v>
      </c>
      <c r="O36" s="355">
        <v>21930.749055050615</v>
      </c>
      <c r="P36" s="231" t="s">
        <v>38</v>
      </c>
      <c r="Q36" s="230">
        <v>13060.590984293967</v>
      </c>
      <c r="R36" s="229">
        <v>0.59553784284837885</v>
      </c>
      <c r="S36" s="230">
        <v>7035.4006949884842</v>
      </c>
      <c r="T36" s="229">
        <v>0.32080074772312633</v>
      </c>
      <c r="U36" s="230">
        <v>1834.7573757681641</v>
      </c>
      <c r="V36" s="229">
        <v>8.366140942849476E-2</v>
      </c>
      <c r="X36" s="261">
        <v>4389.2091046024634</v>
      </c>
      <c r="Y36" s="229">
        <v>0.30519745289250705</v>
      </c>
      <c r="Z36" s="230">
        <v>4353.1999967766023</v>
      </c>
      <c r="AA36" s="229">
        <v>0.30269361046270332</v>
      </c>
      <c r="AB36" s="230">
        <v>2562.3479552060207</v>
      </c>
      <c r="AC36" s="229">
        <v>0.17816924432540338</v>
      </c>
      <c r="AD36" s="230">
        <v>1867.5628002132696</v>
      </c>
      <c r="AE36" s="229">
        <v>0.12985834034296057</v>
      </c>
      <c r="AF36" s="230">
        <v>769.74265594864164</v>
      </c>
      <c r="AG36" s="229">
        <v>5.3522967892302355E-2</v>
      </c>
      <c r="AH36" s="230">
        <v>439.47659579981467</v>
      </c>
      <c r="AI36" s="229">
        <v>3.0558384084123365E-2</v>
      </c>
      <c r="AJ36" s="220">
        <v>14381.539108546813</v>
      </c>
      <c r="AL36" s="261">
        <v>842.41317997573674</v>
      </c>
      <c r="AM36" s="229">
        <v>0.28651113118755461</v>
      </c>
      <c r="AN36" s="230">
        <v>802.3175137079495</v>
      </c>
      <c r="AO36" s="229">
        <v>0.27287429006116903</v>
      </c>
      <c r="AP36" s="230">
        <v>619.76257515648683</v>
      </c>
      <c r="AQ36" s="229">
        <v>0.21078596666888716</v>
      </c>
      <c r="AR36" s="230">
        <v>428.38304612508261</v>
      </c>
      <c r="AS36" s="229">
        <v>0.1456963329211004</v>
      </c>
      <c r="AT36" s="230">
        <v>154.88315581965952</v>
      </c>
      <c r="AU36" s="229">
        <v>5.2676939571466637E-2</v>
      </c>
      <c r="AV36" s="230">
        <v>92.48643339351554</v>
      </c>
      <c r="AW36" s="229">
        <v>3.1455339589821912E-2</v>
      </c>
      <c r="AX36" s="220">
        <v>2940.2459041784314</v>
      </c>
      <c r="AZ36" s="261">
        <v>582.3379920596891</v>
      </c>
      <c r="BA36" s="229">
        <v>0.22877686187889712</v>
      </c>
      <c r="BB36" s="230">
        <v>680.84059095730549</v>
      </c>
      <c r="BC36" s="229">
        <v>0.26747451817126305</v>
      </c>
      <c r="BD36" s="230">
        <v>627.370812766467</v>
      </c>
      <c r="BE36" s="229">
        <v>0.24646842166604505</v>
      </c>
      <c r="BF36" s="230">
        <v>375.63425770428921</v>
      </c>
      <c r="BG36" s="229">
        <v>0.1475713895771166</v>
      </c>
      <c r="BH36" s="230">
        <v>166.60269835565987</v>
      </c>
      <c r="BI36" s="229">
        <v>6.5451409714064504E-2</v>
      </c>
      <c r="BJ36" s="230">
        <v>112.65459562421097</v>
      </c>
      <c r="BK36" s="229">
        <v>4.4257398992613613E-2</v>
      </c>
      <c r="BL36" s="220">
        <v>2545.4409474676218</v>
      </c>
      <c r="BN36" s="261">
        <v>142.04985089424204</v>
      </c>
      <c r="BO36" s="229">
        <v>0.41060629904059442</v>
      </c>
      <c r="BP36" s="230">
        <v>111.54593577729229</v>
      </c>
      <c r="BQ36" s="229">
        <v>0.3224323262164745</v>
      </c>
      <c r="BR36" s="230">
        <v>62.872751812358025</v>
      </c>
      <c r="BS36" s="229">
        <v>0.18173864857760719</v>
      </c>
      <c r="BT36" s="230">
        <v>21.495629333001055</v>
      </c>
      <c r="BU36" s="229">
        <v>6.2134812183247241E-2</v>
      </c>
      <c r="BV36" s="230">
        <v>7.9872976773033653</v>
      </c>
      <c r="BW36" s="229">
        <v>2.3087913982076626E-2</v>
      </c>
      <c r="BX36" s="230">
        <v>0</v>
      </c>
      <c r="BY36" s="229">
        <v>0</v>
      </c>
      <c r="BZ36" s="220">
        <v>345.95146549419678</v>
      </c>
      <c r="CB36" s="261">
        <v>773.78236837655709</v>
      </c>
      <c r="CC36" s="229">
        <v>0.45050951887420398</v>
      </c>
      <c r="CD36" s="230">
        <v>382.89445116612904</v>
      </c>
      <c r="CE36" s="229">
        <v>0.22292779213406702</v>
      </c>
      <c r="CF36" s="230">
        <v>270.06252455741389</v>
      </c>
      <c r="CG36" s="229">
        <v>0.15723508699167651</v>
      </c>
      <c r="CH36" s="230">
        <v>199.90834211409489</v>
      </c>
      <c r="CI36" s="229">
        <v>0.11639010489953829</v>
      </c>
      <c r="CJ36" s="230">
        <v>57.394900791266799</v>
      </c>
      <c r="CK36" s="229">
        <v>3.3416306959223874E-2</v>
      </c>
      <c r="CL36" s="230">
        <v>33.529042358091694</v>
      </c>
      <c r="CM36" s="229">
        <v>1.9521190141290286E-2</v>
      </c>
      <c r="CN36" s="220">
        <v>1717.5716293635535</v>
      </c>
    </row>
    <row r="37" spans="1:92" x14ac:dyDescent="0.2">
      <c r="A37" s="235">
        <v>97202</v>
      </c>
      <c r="B37" s="237" t="s">
        <v>0</v>
      </c>
      <c r="C37" s="238">
        <v>428</v>
      </c>
      <c r="D37" s="236">
        <v>0.28802153432032301</v>
      </c>
      <c r="E37" s="238">
        <v>407</v>
      </c>
      <c r="F37" s="236">
        <v>0.27388963660834453</v>
      </c>
      <c r="G37" s="238">
        <v>280</v>
      </c>
      <c r="H37" s="236">
        <v>0.18842530282637954</v>
      </c>
      <c r="I37" s="238">
        <v>212</v>
      </c>
      <c r="J37" s="236">
        <v>0.14266487213997309</v>
      </c>
      <c r="K37" s="238">
        <v>106</v>
      </c>
      <c r="L37" s="236">
        <v>7.1332436069986543E-2</v>
      </c>
      <c r="M37" s="238">
        <v>53</v>
      </c>
      <c r="N37" s="236">
        <v>3.5666218034993272E-2</v>
      </c>
      <c r="O37" s="355">
        <v>1486</v>
      </c>
      <c r="P37" s="237" t="s">
        <v>0</v>
      </c>
      <c r="Q37" s="238">
        <v>835</v>
      </c>
      <c r="R37" s="236">
        <v>0.5619111709286676</v>
      </c>
      <c r="S37" s="238">
        <v>492</v>
      </c>
      <c r="T37" s="236">
        <v>0.33109017496635262</v>
      </c>
      <c r="U37" s="238">
        <v>159</v>
      </c>
      <c r="V37" s="236">
        <v>0.10699865410497982</v>
      </c>
      <c r="X37" s="322">
        <v>286</v>
      </c>
      <c r="Y37" s="236">
        <v>0.27766990291262134</v>
      </c>
      <c r="Z37" s="238">
        <v>300</v>
      </c>
      <c r="AA37" s="236">
        <v>0.29126213592233008</v>
      </c>
      <c r="AB37" s="238">
        <v>179</v>
      </c>
      <c r="AC37" s="236">
        <v>0.17378640776699028</v>
      </c>
      <c r="AD37" s="238">
        <v>150</v>
      </c>
      <c r="AE37" s="236">
        <v>0.14563106796116504</v>
      </c>
      <c r="AF37" s="238">
        <v>75</v>
      </c>
      <c r="AG37" s="236">
        <v>7.281553398058252E-2</v>
      </c>
      <c r="AH37" s="238">
        <v>40</v>
      </c>
      <c r="AI37" s="236">
        <v>3.8834951456310676E-2</v>
      </c>
      <c r="AJ37" s="220">
        <v>1030</v>
      </c>
      <c r="AL37" s="322">
        <v>61</v>
      </c>
      <c r="AM37" s="236">
        <v>0.27727272727272728</v>
      </c>
      <c r="AN37" s="238">
        <v>59</v>
      </c>
      <c r="AO37" s="236">
        <v>0.26818181818181819</v>
      </c>
      <c r="AP37" s="238">
        <v>54</v>
      </c>
      <c r="AQ37" s="236">
        <v>0.24545454545454545</v>
      </c>
      <c r="AR37" s="238">
        <v>25</v>
      </c>
      <c r="AS37" s="236">
        <v>0.11363636363636363</v>
      </c>
      <c r="AT37" s="238">
        <v>14</v>
      </c>
      <c r="AU37" s="236">
        <v>6.363636363636363E-2</v>
      </c>
      <c r="AV37" s="238">
        <v>7</v>
      </c>
      <c r="AW37" s="236">
        <v>3.1818181818181815E-2</v>
      </c>
      <c r="AX37" s="220">
        <v>220</v>
      </c>
      <c r="AZ37" s="322">
        <v>11</v>
      </c>
      <c r="BA37" s="236">
        <v>0.15492957746478872</v>
      </c>
      <c r="BB37" s="238">
        <v>17</v>
      </c>
      <c r="BC37" s="236">
        <v>0.23943661971830985</v>
      </c>
      <c r="BD37" s="238">
        <v>16</v>
      </c>
      <c r="BE37" s="236">
        <v>0.22535211267605634</v>
      </c>
      <c r="BF37" s="238">
        <v>13</v>
      </c>
      <c r="BG37" s="236">
        <v>0.18309859154929578</v>
      </c>
      <c r="BH37" s="238">
        <v>10</v>
      </c>
      <c r="BI37" s="236">
        <v>0.14084507042253522</v>
      </c>
      <c r="BJ37" s="238">
        <v>4</v>
      </c>
      <c r="BK37" s="236">
        <v>5.6338028169014086E-2</v>
      </c>
      <c r="BL37" s="220">
        <v>71</v>
      </c>
      <c r="BN37" s="322">
        <v>20</v>
      </c>
      <c r="BO37" s="236">
        <v>0.40816326530612246</v>
      </c>
      <c r="BP37" s="238">
        <v>13</v>
      </c>
      <c r="BQ37" s="236">
        <v>0.26530612244897961</v>
      </c>
      <c r="BR37" s="238">
        <v>9</v>
      </c>
      <c r="BS37" s="236">
        <v>0.18367346938775511</v>
      </c>
      <c r="BT37" s="238">
        <v>7</v>
      </c>
      <c r="BU37" s="236">
        <v>0.14285714285714285</v>
      </c>
      <c r="BV37" s="238">
        <v>0</v>
      </c>
      <c r="BW37" s="236">
        <v>0</v>
      </c>
      <c r="BX37" s="238">
        <v>0</v>
      </c>
      <c r="BY37" s="236">
        <v>0</v>
      </c>
      <c r="BZ37" s="220">
        <v>49</v>
      </c>
      <c r="CB37" s="322">
        <v>50</v>
      </c>
      <c r="CC37" s="236">
        <v>0.43103448275862066</v>
      </c>
      <c r="CD37" s="238">
        <v>18</v>
      </c>
      <c r="CE37" s="236">
        <v>0.15517241379310345</v>
      </c>
      <c r="CF37" s="238">
        <v>22</v>
      </c>
      <c r="CG37" s="236">
        <v>0.18965517241379309</v>
      </c>
      <c r="CH37" s="238">
        <v>17</v>
      </c>
      <c r="CI37" s="236">
        <v>0.14655172413793102</v>
      </c>
      <c r="CJ37" s="238">
        <v>7</v>
      </c>
      <c r="CK37" s="236">
        <v>6.0344827586206899E-2</v>
      </c>
      <c r="CL37" s="238">
        <v>2</v>
      </c>
      <c r="CM37" s="236">
        <v>1.7241379310344827E-2</v>
      </c>
      <c r="CN37" s="220">
        <v>116</v>
      </c>
    </row>
    <row r="38" spans="1:92" x14ac:dyDescent="0.2">
      <c r="A38" s="235">
        <v>97206</v>
      </c>
      <c r="B38" s="237" t="s">
        <v>5</v>
      </c>
      <c r="C38" s="233">
        <v>722.99585817085699</v>
      </c>
      <c r="D38" s="236">
        <v>0.29222431745912469</v>
      </c>
      <c r="E38" s="233">
        <v>748.17695206968267</v>
      </c>
      <c r="F38" s="236">
        <v>0.30240214613448552</v>
      </c>
      <c r="G38" s="233">
        <v>481.33052905694251</v>
      </c>
      <c r="H38" s="236">
        <v>0.19454673735166092</v>
      </c>
      <c r="I38" s="233">
        <v>338.34112502747428</v>
      </c>
      <c r="J38" s="236">
        <v>0.13675251830577004</v>
      </c>
      <c r="K38" s="233">
        <v>129.89882478733387</v>
      </c>
      <c r="L38" s="236">
        <v>5.2503198992393849E-2</v>
      </c>
      <c r="M38" s="233">
        <v>53.369284602548014</v>
      </c>
      <c r="N38" s="236">
        <v>2.157108175656491E-2</v>
      </c>
      <c r="O38" s="355">
        <v>2474.1125737148386</v>
      </c>
      <c r="P38" s="237" t="s">
        <v>5</v>
      </c>
      <c r="Q38" s="233">
        <v>1471.1728102405395</v>
      </c>
      <c r="R38" s="236">
        <v>0.59462646359361016</v>
      </c>
      <c r="S38" s="233">
        <v>819.67165408441679</v>
      </c>
      <c r="T38" s="236">
        <v>0.33129925565743096</v>
      </c>
      <c r="U38" s="233">
        <v>183.26810938988189</v>
      </c>
      <c r="V38" s="236">
        <v>7.4074280748958762E-2</v>
      </c>
      <c r="X38" s="322">
        <v>386.67557145997057</v>
      </c>
      <c r="Y38" s="236">
        <v>0.26409903713892713</v>
      </c>
      <c r="Z38" s="233">
        <v>500.46291410313898</v>
      </c>
      <c r="AA38" s="236">
        <v>0.34181568088033015</v>
      </c>
      <c r="AB38" s="233">
        <v>268.86035828076081</v>
      </c>
      <c r="AC38" s="236">
        <v>0.18363136176066028</v>
      </c>
      <c r="AD38" s="233">
        <v>197.36565626602663</v>
      </c>
      <c r="AE38" s="236">
        <v>0.13480055020632736</v>
      </c>
      <c r="AF38" s="233">
        <v>71.494702014734145</v>
      </c>
      <c r="AG38" s="236">
        <v>4.883081155433288E-2</v>
      </c>
      <c r="AH38" s="233">
        <v>39.271737726403259</v>
      </c>
      <c r="AI38" s="236">
        <v>2.6822558459422285E-2</v>
      </c>
      <c r="AJ38" s="220">
        <v>1464.1309398510343</v>
      </c>
      <c r="AL38" s="322">
        <v>186.28901229191288</v>
      </c>
      <c r="AM38" s="236">
        <v>0.33882783882783885</v>
      </c>
      <c r="AN38" s="233">
        <v>131.91276005535454</v>
      </c>
      <c r="AO38" s="236">
        <v>0.23992673992673993</v>
      </c>
      <c r="AP38" s="233">
        <v>123.85701898327183</v>
      </c>
      <c r="AQ38" s="236">
        <v>0.22527472527472531</v>
      </c>
      <c r="AR38" s="233">
        <v>69.480766746713456</v>
      </c>
      <c r="AS38" s="236">
        <v>0.12637362637362637</v>
      </c>
      <c r="AT38" s="233">
        <v>29.20206138629986</v>
      </c>
      <c r="AU38" s="236">
        <v>5.3113553113553119E-2</v>
      </c>
      <c r="AV38" s="233">
        <v>9.0627087060930602</v>
      </c>
      <c r="AW38" s="236">
        <v>1.6483516483516484E-2</v>
      </c>
      <c r="AX38" s="220">
        <v>549.8043281696456</v>
      </c>
      <c r="AZ38" s="322">
        <v>58.40412277259972</v>
      </c>
      <c r="BA38" s="236">
        <v>0.24166666666666667</v>
      </c>
      <c r="BB38" s="233">
        <v>70.487734380723793</v>
      </c>
      <c r="BC38" s="236">
        <v>0.29166666666666663</v>
      </c>
      <c r="BD38" s="233">
        <v>52.362316968537677</v>
      </c>
      <c r="BE38" s="236">
        <v>0.21666666666666665</v>
      </c>
      <c r="BF38" s="233">
        <v>38.264770092392922</v>
      </c>
      <c r="BG38" s="236">
        <v>0.15833333333333333</v>
      </c>
      <c r="BH38" s="233">
        <v>19.132385046196461</v>
      </c>
      <c r="BI38" s="236">
        <v>7.9166666666666663E-2</v>
      </c>
      <c r="BJ38" s="233">
        <v>3.0209029020310201</v>
      </c>
      <c r="BK38" s="236">
        <v>1.2500000000000001E-2</v>
      </c>
      <c r="BL38" s="220">
        <v>241.67223216248161</v>
      </c>
      <c r="BN38" s="322">
        <v>55.376316822001527</v>
      </c>
      <c r="BO38" s="236">
        <v>0.46215389002065299</v>
      </c>
      <c r="BP38" s="233">
        <v>32.222964288330878</v>
      </c>
      <c r="BQ38" s="236">
        <v>0.2689230549896735</v>
      </c>
      <c r="BR38" s="233">
        <v>12.08361160812408</v>
      </c>
      <c r="BS38" s="236">
        <v>0.10084614562112756</v>
      </c>
      <c r="BT38" s="233">
        <v>14.09754687614476</v>
      </c>
      <c r="BU38" s="236">
        <v>0.11765383655798216</v>
      </c>
      <c r="BV38" s="233">
        <v>5.0348381700516995</v>
      </c>
      <c r="BW38" s="236">
        <v>4.2019227342136485E-2</v>
      </c>
      <c r="BX38" s="233">
        <v>1.00696763401034</v>
      </c>
      <c r="BY38" s="236">
        <v>8.403845468427297E-3</v>
      </c>
      <c r="BZ38" s="220">
        <v>119.82224539866328</v>
      </c>
      <c r="CB38" s="322">
        <v>36.250834824372234</v>
      </c>
      <c r="CC38" s="236">
        <v>0.36734693877551017</v>
      </c>
      <c r="CD38" s="233">
        <v>13.090579242134421</v>
      </c>
      <c r="CE38" s="236">
        <v>0.1326530612244898</v>
      </c>
      <c r="CF38" s="233">
        <v>24.167223216248161</v>
      </c>
      <c r="CG38" s="236">
        <v>0.24489795918367349</v>
      </c>
      <c r="CH38" s="233">
        <v>19.132385046196461</v>
      </c>
      <c r="CI38" s="236">
        <v>0.19387755102040818</v>
      </c>
      <c r="CJ38" s="233">
        <v>5.0348381700516995</v>
      </c>
      <c r="CK38" s="236">
        <v>5.10204081632653E-2</v>
      </c>
      <c r="CL38" s="233">
        <v>1.00696763401034</v>
      </c>
      <c r="CM38" s="236">
        <v>1.020408163265306E-2</v>
      </c>
      <c r="CN38" s="220">
        <v>98.682828133013317</v>
      </c>
    </row>
    <row r="39" spans="1:92" x14ac:dyDescent="0.2">
      <c r="A39" s="235">
        <v>97207</v>
      </c>
      <c r="B39" s="237" t="s">
        <v>6</v>
      </c>
      <c r="C39" s="233">
        <v>1941.5315596402468</v>
      </c>
      <c r="D39" s="236">
        <v>0.29387460630850398</v>
      </c>
      <c r="E39" s="233">
        <v>1895.8534181690784</v>
      </c>
      <c r="F39" s="236">
        <v>0.28696065954565508</v>
      </c>
      <c r="G39" s="233">
        <v>1395.9395762574643</v>
      </c>
      <c r="H39" s="236">
        <v>0.21129257022179718</v>
      </c>
      <c r="I39" s="233">
        <v>859.74816160676323</v>
      </c>
      <c r="J39" s="236">
        <v>0.13013342547131376</v>
      </c>
      <c r="K39" s="233">
        <v>364.43369734724081</v>
      </c>
      <c r="L39" s="236">
        <v>5.5161508347212972E-2</v>
      </c>
      <c r="M39" s="233">
        <v>149.16023309991098</v>
      </c>
      <c r="N39" s="236">
        <v>2.2577230105516936E-2</v>
      </c>
      <c r="O39" s="355">
        <v>6606.6666461207051</v>
      </c>
      <c r="P39" s="237" t="s">
        <v>6</v>
      </c>
      <c r="Q39" s="233">
        <v>3837.3849778093254</v>
      </c>
      <c r="R39" s="236">
        <v>0.58083526585415912</v>
      </c>
      <c r="S39" s="233">
        <v>2255.6877378642275</v>
      </c>
      <c r="T39" s="236">
        <v>0.34142599569311094</v>
      </c>
      <c r="U39" s="233">
        <v>513.59393044715182</v>
      </c>
      <c r="V39" s="236">
        <v>7.7738738452729911E-2</v>
      </c>
      <c r="X39" s="322">
        <v>1026.1994425766763</v>
      </c>
      <c r="Y39" s="236">
        <v>0.27002100950508523</v>
      </c>
      <c r="Z39" s="233">
        <v>1110.8868177308673</v>
      </c>
      <c r="AA39" s="236">
        <v>0.29230456334726335</v>
      </c>
      <c r="AB39" s="233">
        <v>786.14464227373128</v>
      </c>
      <c r="AC39" s="236">
        <v>0.20685605654858469</v>
      </c>
      <c r="AD39" s="233">
        <v>551.93037962527706</v>
      </c>
      <c r="AE39" s="236">
        <v>0.14522790804557148</v>
      </c>
      <c r="AF39" s="233">
        <v>236.54128096296904</v>
      </c>
      <c r="AG39" s="236">
        <v>6.2240450369835915E-2</v>
      </c>
      <c r="AH39" s="233">
        <v>88.74038924211402</v>
      </c>
      <c r="AI39" s="236">
        <v>2.3350012183659358E-2</v>
      </c>
      <c r="AJ39" s="220">
        <v>3800.4429524116349</v>
      </c>
      <c r="AL39" s="322">
        <v>400.82585526469938</v>
      </c>
      <c r="AM39" s="236">
        <v>0.29771131211014817</v>
      </c>
      <c r="AN39" s="233">
        <v>389.66380822369518</v>
      </c>
      <c r="AO39" s="236">
        <v>0.28942075992454114</v>
      </c>
      <c r="AP39" s="233">
        <v>314.56847411686954</v>
      </c>
      <c r="AQ39" s="236">
        <v>0.23364409243504256</v>
      </c>
      <c r="AR39" s="233">
        <v>161.10241624454682</v>
      </c>
      <c r="AS39" s="236">
        <v>0.1196579788811425</v>
      </c>
      <c r="AT39" s="233">
        <v>50.106582303694665</v>
      </c>
      <c r="AU39" s="236">
        <v>3.7216402502620267E-2</v>
      </c>
      <c r="AV39" s="233">
        <v>30.090355013644192</v>
      </c>
      <c r="AW39" s="236">
        <v>2.2349454146505347E-2</v>
      </c>
      <c r="AX39" s="220">
        <v>1346.3574911671499</v>
      </c>
      <c r="AZ39" s="322">
        <v>333.63378739630207</v>
      </c>
      <c r="BA39" s="236">
        <v>0.31900746313019573</v>
      </c>
      <c r="BB39" s="233">
        <v>305.05309674015598</v>
      </c>
      <c r="BC39" s="236">
        <v>0.29167973444935918</v>
      </c>
      <c r="BD39" s="233">
        <v>215.87505991306551</v>
      </c>
      <c r="BE39" s="236">
        <v>0.20641121438382634</v>
      </c>
      <c r="BF39" s="233">
        <v>100.8680444363564</v>
      </c>
      <c r="BG39" s="236">
        <v>9.6446044082232424E-2</v>
      </c>
      <c r="BH39" s="233">
        <v>62.70948941603146</v>
      </c>
      <c r="BI39" s="236">
        <v>5.9960339415610957E-2</v>
      </c>
      <c r="BJ39" s="233">
        <v>27.709995720393479</v>
      </c>
      <c r="BK39" s="236">
        <v>2.6495204538775328E-2</v>
      </c>
      <c r="BL39" s="220">
        <v>1045.8494736223049</v>
      </c>
      <c r="BN39" s="322">
        <v>35.419365588984043</v>
      </c>
      <c r="BO39" s="236">
        <v>0.49955286059439236</v>
      </c>
      <c r="BP39" s="233">
        <v>15.21138362572016</v>
      </c>
      <c r="BQ39" s="236">
        <v>0.21454055083896179</v>
      </c>
      <c r="BR39" s="233">
        <v>20.2713882424617</v>
      </c>
      <c r="BS39" s="236">
        <v>0.2859065885666458</v>
      </c>
      <c r="BT39" s="233">
        <v>0</v>
      </c>
      <c r="BU39" s="236">
        <v>0</v>
      </c>
      <c r="BV39" s="233">
        <v>0</v>
      </c>
      <c r="BW39" s="236">
        <v>0</v>
      </c>
      <c r="BX39" s="233">
        <v>0</v>
      </c>
      <c r="BY39" s="236">
        <v>0</v>
      </c>
      <c r="BZ39" s="220">
        <v>70.902137457165907</v>
      </c>
      <c r="CB39" s="322">
        <v>145.45310881358475</v>
      </c>
      <c r="CC39" s="236">
        <v>0.42391991606542717</v>
      </c>
      <c r="CD39" s="233">
        <v>75.038311848639879</v>
      </c>
      <c r="CE39" s="236">
        <v>0.2186975247214229</v>
      </c>
      <c r="CF39" s="233">
        <v>59.080011711336695</v>
      </c>
      <c r="CG39" s="236">
        <v>0.17218740671890806</v>
      </c>
      <c r="CH39" s="233">
        <v>45.847321300582877</v>
      </c>
      <c r="CI39" s="236">
        <v>0.13362101887060221</v>
      </c>
      <c r="CJ39" s="233">
        <v>15.076344664545651</v>
      </c>
      <c r="CK39" s="236">
        <v>4.3939677995873359E-2</v>
      </c>
      <c r="CL39" s="233">
        <v>2.61949312375928</v>
      </c>
      <c r="CM39" s="236">
        <v>7.6344556277664483E-3</v>
      </c>
      <c r="CN39" s="220">
        <v>343.11459146244908</v>
      </c>
    </row>
    <row r="40" spans="1:92" x14ac:dyDescent="0.2">
      <c r="A40" s="235">
        <v>97221</v>
      </c>
      <c r="B40" s="237" t="s">
        <v>27</v>
      </c>
      <c r="C40" s="233">
        <v>1503.271623980417</v>
      </c>
      <c r="D40" s="236">
        <v>0.28863211459196519</v>
      </c>
      <c r="E40" s="233">
        <v>1554.8073824822395</v>
      </c>
      <c r="F40" s="236">
        <v>0.29852711607818738</v>
      </c>
      <c r="G40" s="233">
        <v>1052.0020073548567</v>
      </c>
      <c r="H40" s="236">
        <v>0.20198715860399952</v>
      </c>
      <c r="I40" s="233">
        <v>694.42481475792692</v>
      </c>
      <c r="J40" s="236">
        <v>0.13333139501296487</v>
      </c>
      <c r="K40" s="233">
        <v>277.07952887676134</v>
      </c>
      <c r="L40" s="236">
        <v>5.3199999956153585E-2</v>
      </c>
      <c r="M40" s="233">
        <v>126.67646783210249</v>
      </c>
      <c r="N40" s="236">
        <v>2.4322215756729468E-2</v>
      </c>
      <c r="O40" s="355">
        <v>5208.261825284304</v>
      </c>
      <c r="P40" s="237" t="s">
        <v>27</v>
      </c>
      <c r="Q40" s="233">
        <v>3058.0790064626563</v>
      </c>
      <c r="R40" s="236">
        <v>0.58715923067015252</v>
      </c>
      <c r="S40" s="233">
        <v>1746.4268221127836</v>
      </c>
      <c r="T40" s="236">
        <v>0.33531855361696439</v>
      </c>
      <c r="U40" s="233">
        <v>403.75599670886385</v>
      </c>
      <c r="V40" s="236">
        <v>7.752221571288305E-2</v>
      </c>
      <c r="X40" s="322">
        <v>777.60291999258698</v>
      </c>
      <c r="Y40" s="236">
        <v>0.26876768853318372</v>
      </c>
      <c r="Z40" s="233">
        <v>887.31087014866341</v>
      </c>
      <c r="AA40" s="236">
        <v>0.30668672332467284</v>
      </c>
      <c r="AB40" s="233">
        <v>619.88841413730427</v>
      </c>
      <c r="AC40" s="236">
        <v>0.21425585209707351</v>
      </c>
      <c r="AD40" s="233">
        <v>408.53429486149912</v>
      </c>
      <c r="AE40" s="236">
        <v>0.14120422556734483</v>
      </c>
      <c r="AF40" s="233">
        <v>145.21336266406155</v>
      </c>
      <c r="AG40" s="236">
        <v>5.0190989287595286E-2</v>
      </c>
      <c r="AH40" s="233">
        <v>54.665927029739471</v>
      </c>
      <c r="AI40" s="236">
        <v>1.8894521190129833E-2</v>
      </c>
      <c r="AJ40" s="220">
        <v>2893.2157888338547</v>
      </c>
      <c r="AL40" s="322">
        <v>205.15177014048714</v>
      </c>
      <c r="AM40" s="236">
        <v>0.30572586019168035</v>
      </c>
      <c r="AN40" s="233">
        <v>201.83229509666296</v>
      </c>
      <c r="AO40" s="236">
        <v>0.3007790378344421</v>
      </c>
      <c r="AP40" s="233">
        <v>124.43305000497091</v>
      </c>
      <c r="AQ40" s="236">
        <v>0.18543540337474454</v>
      </c>
      <c r="AR40" s="233">
        <v>89.838867885172206</v>
      </c>
      <c r="AS40" s="236">
        <v>0.13388168741625942</v>
      </c>
      <c r="AT40" s="233">
        <v>32.43892129361496</v>
      </c>
      <c r="AU40" s="236">
        <v>4.8341854956402475E-2</v>
      </c>
      <c r="AV40" s="233">
        <v>17.336882068672772</v>
      </c>
      <c r="AW40" s="236">
        <v>2.5836156226471035E-2</v>
      </c>
      <c r="AX40" s="220">
        <v>671.03178648958101</v>
      </c>
      <c r="AZ40" s="322">
        <v>283.98629247535308</v>
      </c>
      <c r="BA40" s="236">
        <v>0.24138127417979888</v>
      </c>
      <c r="BB40" s="233">
        <v>309.44401227642624</v>
      </c>
      <c r="BC40" s="236">
        <v>0.26301970182971318</v>
      </c>
      <c r="BD40" s="233">
        <v>276.81768794578079</v>
      </c>
      <c r="BE40" s="236">
        <v>0.23528813890782299</v>
      </c>
      <c r="BF40" s="233">
        <v>172.02793289133751</v>
      </c>
      <c r="BG40" s="236">
        <v>0.14621945754452864</v>
      </c>
      <c r="BH40" s="233">
        <v>84.562726115695014</v>
      </c>
      <c r="BI40" s="236">
        <v>7.1876210643847693E-2</v>
      </c>
      <c r="BJ40" s="233">
        <v>49.666416637282033</v>
      </c>
      <c r="BK40" s="236">
        <v>4.2215216894288567E-2</v>
      </c>
      <c r="BL40" s="220">
        <v>1176.5050683418747</v>
      </c>
      <c r="BN40" s="322">
        <v>79.884529404521246</v>
      </c>
      <c r="BO40" s="236">
        <v>0.58247905142885725</v>
      </c>
      <c r="BP40" s="233">
        <v>47.268856550896786</v>
      </c>
      <c r="BQ40" s="236">
        <v>0.3446614623774048</v>
      </c>
      <c r="BR40" s="233">
        <v>7.4998056774747202</v>
      </c>
      <c r="BS40" s="236">
        <v>5.4684927475694554E-2</v>
      </c>
      <c r="BT40" s="233">
        <v>0</v>
      </c>
      <c r="BU40" s="236">
        <v>0</v>
      </c>
      <c r="BV40" s="233">
        <v>2.4925635810664999</v>
      </c>
      <c r="BW40" s="236">
        <v>1.817455871804333E-2</v>
      </c>
      <c r="BX40" s="233">
        <v>0</v>
      </c>
      <c r="BY40" s="236">
        <v>0</v>
      </c>
      <c r="BZ40" s="220">
        <v>137.14575521395926</v>
      </c>
      <c r="CB40" s="322">
        <v>156.6461119674687</v>
      </c>
      <c r="CC40" s="236">
        <v>0.47416299580152776</v>
      </c>
      <c r="CD40" s="233">
        <v>108.95134840959017</v>
      </c>
      <c r="CE40" s="236">
        <v>0.32979240346058425</v>
      </c>
      <c r="CF40" s="233">
        <v>23.363049589325954</v>
      </c>
      <c r="CG40" s="236">
        <v>7.0719237427578394E-2</v>
      </c>
      <c r="CH40" s="233">
        <v>24.023719119918148</v>
      </c>
      <c r="CI40" s="236">
        <v>7.2719063914975929E-2</v>
      </c>
      <c r="CJ40" s="233">
        <v>12.37195522232331</v>
      </c>
      <c r="CK40" s="236">
        <v>3.7449530527495375E-2</v>
      </c>
      <c r="CL40" s="233">
        <v>5.0072420964082198</v>
      </c>
      <c r="CM40" s="236">
        <v>1.5156768867838311E-2</v>
      </c>
      <c r="CN40" s="220">
        <v>330.36342640503449</v>
      </c>
    </row>
    <row r="41" spans="1:92" x14ac:dyDescent="0.2">
      <c r="A41" s="235">
        <v>97227</v>
      </c>
      <c r="B41" s="237" t="s">
        <v>22</v>
      </c>
      <c r="C41" s="233">
        <v>1272.6806279390248</v>
      </c>
      <c r="D41" s="236">
        <v>0.3024512137124582</v>
      </c>
      <c r="E41" s="233">
        <v>1210.6246052851088</v>
      </c>
      <c r="F41" s="236">
        <v>0.28770366514621737</v>
      </c>
      <c r="G41" s="233">
        <v>854.40904253875078</v>
      </c>
      <c r="H41" s="236">
        <v>0.20304941102248433</v>
      </c>
      <c r="I41" s="233">
        <v>605.33777183557243</v>
      </c>
      <c r="J41" s="236">
        <v>0.14385788530006269</v>
      </c>
      <c r="K41" s="233">
        <v>184.96431917198049</v>
      </c>
      <c r="L41" s="236">
        <v>4.395657606390805E-2</v>
      </c>
      <c r="M41" s="233">
        <v>79.87095600608248</v>
      </c>
      <c r="N41" s="236">
        <v>1.8981248754869385E-2</v>
      </c>
      <c r="O41" s="355">
        <v>4207.8873227765198</v>
      </c>
      <c r="P41" s="237" t="s">
        <v>22</v>
      </c>
      <c r="Q41" s="233">
        <v>2483.3052332241336</v>
      </c>
      <c r="R41" s="236">
        <v>0.59015487885867557</v>
      </c>
      <c r="S41" s="233">
        <v>1459.7468143743231</v>
      </c>
      <c r="T41" s="236">
        <v>0.34690729632254697</v>
      </c>
      <c r="U41" s="233">
        <v>264.83527517806294</v>
      </c>
      <c r="V41" s="236">
        <v>6.2937824818777424E-2</v>
      </c>
      <c r="X41" s="322">
        <v>640.01858168031879</v>
      </c>
      <c r="Y41" s="236">
        <v>0.27494356659142211</v>
      </c>
      <c r="Z41" s="233">
        <v>684.15779420999604</v>
      </c>
      <c r="AA41" s="236">
        <v>0.29390519187358916</v>
      </c>
      <c r="AB41" s="233">
        <v>473.97106787820002</v>
      </c>
      <c r="AC41" s="236">
        <v>0.2036117381489842</v>
      </c>
      <c r="AD41" s="233">
        <v>374.1323728705969</v>
      </c>
      <c r="AE41" s="236">
        <v>0.16072234762979684</v>
      </c>
      <c r="AF41" s="233">
        <v>108.24616406087493</v>
      </c>
      <c r="AG41" s="236">
        <v>4.6501128668171555E-2</v>
      </c>
      <c r="AH41" s="233">
        <v>47.292013424654101</v>
      </c>
      <c r="AI41" s="236">
        <v>2.0316027088036117E-2</v>
      </c>
      <c r="AJ41" s="220">
        <v>2327.8179941246408</v>
      </c>
      <c r="AL41" s="322">
        <v>273.24274423133483</v>
      </c>
      <c r="AM41" s="236">
        <v>0.30989272943980933</v>
      </c>
      <c r="AN41" s="233">
        <v>277.44647875797068</v>
      </c>
      <c r="AO41" s="236">
        <v>0.31466030989272942</v>
      </c>
      <c r="AP41" s="233">
        <v>181.81151827700356</v>
      </c>
      <c r="AQ41" s="236">
        <v>0.20619785458879622</v>
      </c>
      <c r="AR41" s="233">
        <v>101.94056227092105</v>
      </c>
      <c r="AS41" s="236">
        <v>0.11561382598331346</v>
      </c>
      <c r="AT41" s="233">
        <v>33.629876213087357</v>
      </c>
      <c r="AU41" s="236">
        <v>3.8140643623361142E-2</v>
      </c>
      <c r="AV41" s="233">
        <v>13.662137211566741</v>
      </c>
      <c r="AW41" s="236">
        <v>1.5494636471990467E-2</v>
      </c>
      <c r="AX41" s="220">
        <v>881.73331696188416</v>
      </c>
      <c r="AZ41" s="322">
        <v>196.52458912022925</v>
      </c>
      <c r="BA41" s="236">
        <v>0.31114808652246256</v>
      </c>
      <c r="BB41" s="233">
        <v>155.53817748552905</v>
      </c>
      <c r="BC41" s="236">
        <v>0.24625623960066559</v>
      </c>
      <c r="BD41" s="233">
        <v>141.8760402739623</v>
      </c>
      <c r="BE41" s="236">
        <v>0.22462562396006658</v>
      </c>
      <c r="BF41" s="233">
        <v>93.53309321764921</v>
      </c>
      <c r="BG41" s="236">
        <v>0.14808652246256238</v>
      </c>
      <c r="BH41" s="233">
        <v>28.375208054792459</v>
      </c>
      <c r="BI41" s="236">
        <v>4.4925124792013313E-2</v>
      </c>
      <c r="BJ41" s="233">
        <v>15.7640044748847</v>
      </c>
      <c r="BK41" s="236">
        <v>2.4958402662229619E-2</v>
      </c>
      <c r="BL41" s="220">
        <v>631.61111262704696</v>
      </c>
      <c r="BN41" s="322">
        <v>67.259752426174714</v>
      </c>
      <c r="BO41" s="236">
        <v>0.41843321118684917</v>
      </c>
      <c r="BP41" s="233">
        <v>50.393875933594607</v>
      </c>
      <c r="BQ41" s="236">
        <v>0.31350801289657565</v>
      </c>
      <c r="BR41" s="233">
        <v>26.273340791474503</v>
      </c>
      <c r="BS41" s="236">
        <v>0.16345047311986299</v>
      </c>
      <c r="BT41" s="233">
        <v>11.560269948248781</v>
      </c>
      <c r="BU41" s="236">
        <v>7.1918208172739709E-2</v>
      </c>
      <c r="BV41" s="233">
        <v>4.2037345266359196</v>
      </c>
      <c r="BW41" s="236">
        <v>2.6152075699178073E-2</v>
      </c>
      <c r="BX41" s="233">
        <v>1.0509336316589799</v>
      </c>
      <c r="BY41" s="236">
        <v>6.5380189247945183E-3</v>
      </c>
      <c r="BZ41" s="220">
        <v>160.74190725778749</v>
      </c>
      <c r="CB41" s="322">
        <v>95.63496048096718</v>
      </c>
      <c r="CC41" s="236">
        <v>0.4642857142857143</v>
      </c>
      <c r="CD41" s="233">
        <v>43.088278898018181</v>
      </c>
      <c r="CE41" s="236">
        <v>0.20918367346938777</v>
      </c>
      <c r="CF41" s="233">
        <v>30.477075318110423</v>
      </c>
      <c r="CG41" s="236">
        <v>0.14795918367346939</v>
      </c>
      <c r="CH41" s="233">
        <v>24.17147352815654</v>
      </c>
      <c r="CI41" s="236">
        <v>0.1173469387755102</v>
      </c>
      <c r="CJ41" s="233">
        <v>10.509336316589801</v>
      </c>
      <c r="CK41" s="236">
        <v>5.1020408163265307E-2</v>
      </c>
      <c r="CL41" s="233">
        <v>2.1018672633179598</v>
      </c>
      <c r="CM41" s="236">
        <v>1.020408163265306E-2</v>
      </c>
      <c r="CN41" s="220">
        <v>205.98299180516008</v>
      </c>
    </row>
    <row r="42" spans="1:92" x14ac:dyDescent="0.2">
      <c r="A42" s="235">
        <v>97223</v>
      </c>
      <c r="B42" s="237" t="s">
        <v>18</v>
      </c>
      <c r="C42" s="233">
        <v>904.36898276814668</v>
      </c>
      <c r="D42" s="236">
        <v>0.25319330116378086</v>
      </c>
      <c r="E42" s="233">
        <v>952.02071168081807</v>
      </c>
      <c r="F42" s="236">
        <v>0.26653420380357651</v>
      </c>
      <c r="G42" s="233">
        <v>737.08099828749175</v>
      </c>
      <c r="H42" s="236">
        <v>0.20635821742832813</v>
      </c>
      <c r="I42" s="233">
        <v>635.69434102648881</v>
      </c>
      <c r="J42" s="236">
        <v>0.17797331819472043</v>
      </c>
      <c r="K42" s="233">
        <v>232.17544512769686</v>
      </c>
      <c r="L42" s="236">
        <v>6.5001419244961681E-2</v>
      </c>
      <c r="M42" s="233">
        <v>110.51145641449327</v>
      </c>
      <c r="N42" s="236">
        <v>3.093954016463242E-2</v>
      </c>
      <c r="O42" s="355">
        <v>3571.8519353051352</v>
      </c>
      <c r="P42" s="237" t="s">
        <v>18</v>
      </c>
      <c r="Q42" s="233">
        <v>1856.3896944489647</v>
      </c>
      <c r="R42" s="236">
        <v>0.51972750496735742</v>
      </c>
      <c r="S42" s="233">
        <v>1372.7753393139806</v>
      </c>
      <c r="T42" s="236">
        <v>0.38433153562304856</v>
      </c>
      <c r="U42" s="233">
        <v>342.68690154219013</v>
      </c>
      <c r="V42" s="236">
        <v>9.5940959409594101E-2</v>
      </c>
      <c r="X42" s="322">
        <v>564.72368094378669</v>
      </c>
      <c r="Y42" s="236">
        <v>0.23854389721627411</v>
      </c>
      <c r="Z42" s="233">
        <v>661.04100534173949</v>
      </c>
      <c r="AA42" s="236">
        <v>0.27922912205567452</v>
      </c>
      <c r="AB42" s="233">
        <v>475.50342255410402</v>
      </c>
      <c r="AC42" s="236">
        <v>0.20085653104925053</v>
      </c>
      <c r="AD42" s="233">
        <v>422.7823607783825</v>
      </c>
      <c r="AE42" s="236">
        <v>0.17858672376873663</v>
      </c>
      <c r="AF42" s="233">
        <v>159.17705189977471</v>
      </c>
      <c r="AG42" s="236">
        <v>6.7237687366167032E-2</v>
      </c>
      <c r="AH42" s="233">
        <v>84.150925526632491</v>
      </c>
      <c r="AI42" s="236">
        <v>3.5546038543897221E-2</v>
      </c>
      <c r="AJ42" s="220">
        <v>2367.3784470444198</v>
      </c>
      <c r="AL42" s="322">
        <v>136.87198730235406</v>
      </c>
      <c r="AM42" s="236">
        <v>0.27494908350305503</v>
      </c>
      <c r="AN42" s="233">
        <v>135.85812072974403</v>
      </c>
      <c r="AO42" s="236">
        <v>0.27291242362525459</v>
      </c>
      <c r="AP42" s="233">
        <v>106.45599012405316</v>
      </c>
      <c r="AQ42" s="236">
        <v>0.21384928716904278</v>
      </c>
      <c r="AR42" s="233">
        <v>76.039992945752246</v>
      </c>
      <c r="AS42" s="236">
        <v>0.15274949083503053</v>
      </c>
      <c r="AT42" s="233">
        <v>31.429863750910929</v>
      </c>
      <c r="AU42" s="236">
        <v>6.313645621181263E-2</v>
      </c>
      <c r="AV42" s="233">
        <v>11.15253229871033</v>
      </c>
      <c r="AW42" s="236">
        <v>2.2403258655804482E-2</v>
      </c>
      <c r="AX42" s="220">
        <v>497.80848715152473</v>
      </c>
      <c r="AZ42" s="322">
        <v>70.970660082702096</v>
      </c>
      <c r="BA42" s="236">
        <v>0.19943019943019941</v>
      </c>
      <c r="BB42" s="233">
        <v>82.123192381412423</v>
      </c>
      <c r="BC42" s="236">
        <v>0.23076923076923075</v>
      </c>
      <c r="BD42" s="233">
        <v>82.123192381412423</v>
      </c>
      <c r="BE42" s="236">
        <v>0.23076923076923075</v>
      </c>
      <c r="BF42" s="233">
        <v>84.150925526632491</v>
      </c>
      <c r="BG42" s="236">
        <v>0.23646723646723647</v>
      </c>
      <c r="BH42" s="233">
        <v>23.318931170030691</v>
      </c>
      <c r="BI42" s="236">
        <v>6.5527065527065526E-2</v>
      </c>
      <c r="BJ42" s="233">
        <v>13.18026544393039</v>
      </c>
      <c r="BK42" s="236">
        <v>3.7037037037037035E-2</v>
      </c>
      <c r="BL42" s="220">
        <v>355.86716698612054</v>
      </c>
      <c r="BN42" s="322">
        <v>17.235731734370511</v>
      </c>
      <c r="BO42" s="236">
        <v>0.47222222222222221</v>
      </c>
      <c r="BP42" s="233">
        <v>8.1109325808802399</v>
      </c>
      <c r="BQ42" s="236">
        <v>0.22222222222222221</v>
      </c>
      <c r="BR42" s="233">
        <v>8.1109325808802399</v>
      </c>
      <c r="BS42" s="236">
        <v>0.22222222222222221</v>
      </c>
      <c r="BT42" s="233">
        <v>3.0415997178300902</v>
      </c>
      <c r="BU42" s="236">
        <v>8.3333333333333329E-2</v>
      </c>
      <c r="BV42" s="233">
        <v>0</v>
      </c>
      <c r="BW42" s="236">
        <v>0</v>
      </c>
      <c r="BX42" s="233">
        <v>0</v>
      </c>
      <c r="BY42" s="236">
        <v>0</v>
      </c>
      <c r="BZ42" s="220">
        <v>36.499196613961082</v>
      </c>
      <c r="CB42" s="322">
        <v>114.56692270493339</v>
      </c>
      <c r="CC42" s="236">
        <v>0.36451612903225805</v>
      </c>
      <c r="CD42" s="233">
        <v>64.88746064704192</v>
      </c>
      <c r="CE42" s="236">
        <v>0.20645161290322581</v>
      </c>
      <c r="CF42" s="233">
        <v>64.88746064704192</v>
      </c>
      <c r="CG42" s="236">
        <v>0.20645161290322581</v>
      </c>
      <c r="CH42" s="233">
        <v>49.679462057891463</v>
      </c>
      <c r="CI42" s="236">
        <v>0.15806451612903222</v>
      </c>
      <c r="CJ42" s="233">
        <v>18.249598306980541</v>
      </c>
      <c r="CK42" s="236">
        <v>5.8064516129032261E-2</v>
      </c>
      <c r="CL42" s="233">
        <v>2.02773314522006</v>
      </c>
      <c r="CM42" s="236">
        <v>6.4516129032258064E-3</v>
      </c>
      <c r="CN42" s="220">
        <v>314.29863750910931</v>
      </c>
    </row>
    <row r="43" spans="1:92" x14ac:dyDescent="0.2">
      <c r="A43" s="235">
        <v>97231</v>
      </c>
      <c r="B43" s="234" t="s">
        <v>29</v>
      </c>
      <c r="C43" s="233">
        <v>1241.5806086665734</v>
      </c>
      <c r="D43" s="232">
        <v>0.36249114312994019</v>
      </c>
      <c r="E43" s="233">
        <v>1074.2399495063603</v>
      </c>
      <c r="F43" s="232">
        <v>0.31363446285667934</v>
      </c>
      <c r="G43" s="233">
        <v>558.16385436104724</v>
      </c>
      <c r="H43" s="232">
        <v>0.16296119012236043</v>
      </c>
      <c r="I43" s="233">
        <v>371.77520640565263</v>
      </c>
      <c r="J43" s="232">
        <v>0.10854327026103359</v>
      </c>
      <c r="K43" s="233">
        <v>132.27581467802196</v>
      </c>
      <c r="L43" s="232">
        <v>3.8619168933844837E-2</v>
      </c>
      <c r="M43" s="233">
        <v>47.098206741416909</v>
      </c>
      <c r="N43" s="232">
        <v>1.3750764696141723E-2</v>
      </c>
      <c r="O43" s="355">
        <v>3425.1336403590722</v>
      </c>
      <c r="P43" s="234" t="s">
        <v>29</v>
      </c>
      <c r="Q43" s="233">
        <v>2315.8205581729335</v>
      </c>
      <c r="R43" s="232">
        <v>0.67612560598661942</v>
      </c>
      <c r="S43" s="233">
        <v>929.93906076669987</v>
      </c>
      <c r="T43" s="232">
        <v>0.27150446038339404</v>
      </c>
      <c r="U43" s="233">
        <v>179.37402141943886</v>
      </c>
      <c r="V43" s="232">
        <v>5.2369933629986556E-2</v>
      </c>
      <c r="X43" s="322">
        <v>547.14086980454545</v>
      </c>
      <c r="Y43" s="232">
        <v>0.33724521309450278</v>
      </c>
      <c r="Z43" s="233">
        <v>542.13042227886274</v>
      </c>
      <c r="AA43" s="232">
        <v>0.33415688696726376</v>
      </c>
      <c r="AB43" s="233">
        <v>259.54118183036127</v>
      </c>
      <c r="AC43" s="232">
        <v>0.15997529339098207</v>
      </c>
      <c r="AD43" s="233">
        <v>184.38446894512151</v>
      </c>
      <c r="AE43" s="232">
        <v>0.11365040148239654</v>
      </c>
      <c r="AF43" s="233">
        <v>67.139996844147518</v>
      </c>
      <c r="AG43" s="232">
        <v>4.1383570105003091E-2</v>
      </c>
      <c r="AH43" s="233">
        <v>22.045969113003661</v>
      </c>
      <c r="AI43" s="232">
        <v>1.3588634959851761E-2</v>
      </c>
      <c r="AJ43" s="220">
        <v>1622.3829088160421</v>
      </c>
      <c r="AL43" s="322">
        <v>334.69789471560102</v>
      </c>
      <c r="AM43" s="232">
        <v>0.35306553911205074</v>
      </c>
      <c r="AN43" s="233">
        <v>303.63312005636863</v>
      </c>
      <c r="AO43" s="232">
        <v>0.32029598308668078</v>
      </c>
      <c r="AP43" s="233">
        <v>168.35103686293704</v>
      </c>
      <c r="AQ43" s="232">
        <v>0.17758985200845667</v>
      </c>
      <c r="AR43" s="233">
        <v>99.206861008516455</v>
      </c>
      <c r="AS43" s="232">
        <v>0.10465116279069767</v>
      </c>
      <c r="AT43" s="233">
        <v>26.05432713354978</v>
      </c>
      <c r="AU43" s="232">
        <v>2.748414376321353E-2</v>
      </c>
      <c r="AV43" s="233">
        <v>16.033432082184483</v>
      </c>
      <c r="AW43" s="232">
        <v>1.6913319238900638E-2</v>
      </c>
      <c r="AX43" s="220">
        <v>947.97667185915736</v>
      </c>
      <c r="AZ43" s="322">
        <v>124.25909863692972</v>
      </c>
      <c r="BA43" s="232">
        <v>0.29665071770334928</v>
      </c>
      <c r="BB43" s="233">
        <v>109.22775605988177</v>
      </c>
      <c r="BC43" s="232">
        <v>0.26076555023923448</v>
      </c>
      <c r="BD43" s="233">
        <v>85.177607936605042</v>
      </c>
      <c r="BE43" s="232">
        <v>0.2033492822966507</v>
      </c>
      <c r="BF43" s="233">
        <v>60.125370308191798</v>
      </c>
      <c r="BG43" s="232">
        <v>0.14354066985645933</v>
      </c>
      <c r="BH43" s="233">
        <v>31.06477465923243</v>
      </c>
      <c r="BI43" s="232">
        <v>7.4162679425837319E-2</v>
      </c>
      <c r="BJ43" s="233">
        <v>9.0188055462287693</v>
      </c>
      <c r="BK43" s="232">
        <v>2.1531100478468897E-2</v>
      </c>
      <c r="BL43" s="220">
        <v>418.87341314706953</v>
      </c>
      <c r="BN43" s="322">
        <v>152.30931658316536</v>
      </c>
      <c r="BO43" s="232">
        <v>0.58685939362536199</v>
      </c>
      <c r="BP43" s="233">
        <v>76.15880239037628</v>
      </c>
      <c r="BQ43" s="232">
        <v>0.29344566434086439</v>
      </c>
      <c r="BR43" s="233">
        <v>19.03970059759407</v>
      </c>
      <c r="BS43" s="232">
        <v>7.3361416085216097E-2</v>
      </c>
      <c r="BT43" s="233">
        <v>12.02507406163836</v>
      </c>
      <c r="BU43" s="232">
        <v>4.6333525948557538E-2</v>
      </c>
      <c r="BV43" s="233">
        <v>0</v>
      </c>
      <c r="BW43" s="232">
        <v>0</v>
      </c>
      <c r="BX43" s="233">
        <v>0</v>
      </c>
      <c r="BY43" s="232">
        <v>0</v>
      </c>
      <c r="BZ43" s="220">
        <v>259.53289363277406</v>
      </c>
      <c r="CB43" s="322">
        <v>83.173428926332008</v>
      </c>
      <c r="CC43" s="232">
        <v>0.47159090909090912</v>
      </c>
      <c r="CD43" s="233">
        <v>43.089848720870791</v>
      </c>
      <c r="CE43" s="232">
        <v>0.24431818181818177</v>
      </c>
      <c r="CF43" s="233">
        <v>26.054327133549783</v>
      </c>
      <c r="CG43" s="232">
        <v>0.14772727272727271</v>
      </c>
      <c r="CH43" s="233">
        <v>16.033432082184483</v>
      </c>
      <c r="CI43" s="232">
        <v>9.0909090909090912E-2</v>
      </c>
      <c r="CJ43" s="233">
        <v>8.0167160410922396</v>
      </c>
      <c r="CK43" s="232">
        <v>4.5454545454545442E-2</v>
      </c>
      <c r="CL43" s="233">
        <v>0</v>
      </c>
      <c r="CM43" s="232">
        <v>0</v>
      </c>
      <c r="CN43" s="220">
        <v>176.36775290402932</v>
      </c>
    </row>
    <row r="44" spans="1:92" x14ac:dyDescent="0.2">
      <c r="B44" s="231" t="s">
        <v>40</v>
      </c>
      <c r="C44" s="230">
        <v>8014.4292611652654</v>
      </c>
      <c r="D44" s="229">
        <v>0.29705169845725582</v>
      </c>
      <c r="E44" s="230">
        <v>7842.7230191932867</v>
      </c>
      <c r="F44" s="229">
        <v>0.29068747348859314</v>
      </c>
      <c r="G44" s="230">
        <v>5358.926007856553</v>
      </c>
      <c r="H44" s="229">
        <v>0.19862650485345951</v>
      </c>
      <c r="I44" s="230">
        <v>3717.3214206598782</v>
      </c>
      <c r="J44" s="229">
        <v>0.13778107033388481</v>
      </c>
      <c r="K44" s="230">
        <v>1426.8276299890351</v>
      </c>
      <c r="L44" s="229">
        <v>5.2884810269366457E-2</v>
      </c>
      <c r="M44" s="230">
        <v>619.68660469655413</v>
      </c>
      <c r="N44" s="229">
        <v>2.296844259744045E-2</v>
      </c>
      <c r="O44" s="355">
        <v>26979.913943560568</v>
      </c>
      <c r="P44" s="231" t="s">
        <v>40</v>
      </c>
      <c r="Q44" s="230">
        <v>15857.152280358552</v>
      </c>
      <c r="R44" s="229">
        <v>0.5877391719458489</v>
      </c>
      <c r="S44" s="230">
        <v>9076.2474285164317</v>
      </c>
      <c r="T44" s="229">
        <v>0.33640757518734432</v>
      </c>
      <c r="U44" s="230">
        <v>2046.5142346855891</v>
      </c>
      <c r="V44" s="229">
        <v>7.58532528668069E-2</v>
      </c>
      <c r="X44" s="261">
        <v>4228.3610664578846</v>
      </c>
      <c r="Y44" s="229">
        <v>0.27270302680199554</v>
      </c>
      <c r="Z44" s="230">
        <v>4685.9898238132682</v>
      </c>
      <c r="AA44" s="229">
        <v>0.30221723935882239</v>
      </c>
      <c r="AB44" s="230">
        <v>3062.9090869544616</v>
      </c>
      <c r="AC44" s="229">
        <v>0.19753861264537723</v>
      </c>
      <c r="AD44" s="230">
        <v>2289.1295333469038</v>
      </c>
      <c r="AE44" s="229">
        <v>0.14763463731551174</v>
      </c>
      <c r="AF44" s="230">
        <v>862.81255844656175</v>
      </c>
      <c r="AG44" s="229">
        <v>5.5646051165695695E-2</v>
      </c>
      <c r="AH44" s="230">
        <v>376.16696206254699</v>
      </c>
      <c r="AI44" s="229">
        <v>2.4260432712597375E-2</v>
      </c>
      <c r="AJ44" s="220">
        <v>15505.369031081627</v>
      </c>
      <c r="AL44" s="261">
        <v>1598.0792639463893</v>
      </c>
      <c r="AM44" s="229">
        <v>0.31244755098400651</v>
      </c>
      <c r="AN44" s="230">
        <v>1499.346582919796</v>
      </c>
      <c r="AO44" s="229">
        <v>0.29314388746442338</v>
      </c>
      <c r="AP44" s="230">
        <v>1073.477088369106</v>
      </c>
      <c r="AQ44" s="229">
        <v>0.20988025742233829</v>
      </c>
      <c r="AR44" s="230">
        <v>622.60946710162216</v>
      </c>
      <c r="AS44" s="229">
        <v>0.12172913296864177</v>
      </c>
      <c r="AT44" s="230">
        <v>216.86163208115755</v>
      </c>
      <c r="AU44" s="229">
        <v>4.23995776522543E-2</v>
      </c>
      <c r="AV44" s="230">
        <v>104.33804738087159</v>
      </c>
      <c r="AW44" s="229">
        <v>2.0399593508335638E-2</v>
      </c>
      <c r="AX44" s="220">
        <v>5114.7120817989435</v>
      </c>
      <c r="AZ44" s="261">
        <v>1078.7785504841161</v>
      </c>
      <c r="BA44" s="229">
        <v>0.27370590252810467</v>
      </c>
      <c r="BB44" s="230">
        <v>1048.8739693241291</v>
      </c>
      <c r="BC44" s="229">
        <v>0.26611856185244326</v>
      </c>
      <c r="BD44" s="230">
        <v>870.23190541936367</v>
      </c>
      <c r="BE44" s="229">
        <v>0.22079379403184216</v>
      </c>
      <c r="BF44" s="230">
        <v>561.97013647256028</v>
      </c>
      <c r="BG44" s="229">
        <v>0.14258212988016675</v>
      </c>
      <c r="BH44" s="230">
        <v>259.16351446197854</v>
      </c>
      <c r="BI44" s="229">
        <v>6.575453655093394E-2</v>
      </c>
      <c r="BJ44" s="230">
        <v>122.3603907247504</v>
      </c>
      <c r="BK44" s="229">
        <v>3.1045075156509106E-2</v>
      </c>
      <c r="BL44" s="220">
        <v>3941.3784668868984</v>
      </c>
      <c r="BN44" s="261">
        <v>427.48501255921741</v>
      </c>
      <c r="BO44" s="229">
        <v>0.51279076324901629</v>
      </c>
      <c r="BP44" s="230">
        <v>242.36681536979896</v>
      </c>
      <c r="BQ44" s="229">
        <v>0.29073174634981208</v>
      </c>
      <c r="BR44" s="230">
        <v>102.27877949800933</v>
      </c>
      <c r="BS44" s="229">
        <v>0.12268877706138699</v>
      </c>
      <c r="BT44" s="230">
        <v>47.724490603861994</v>
      </c>
      <c r="BU44" s="229">
        <v>5.7248037342677173E-2</v>
      </c>
      <c r="BV44" s="230">
        <v>11.731136277754119</v>
      </c>
      <c r="BW44" s="229">
        <v>1.407211515939274E-2</v>
      </c>
      <c r="BX44" s="230">
        <v>2.0579012656693196</v>
      </c>
      <c r="BY44" s="229">
        <v>2.4685608377147616E-3</v>
      </c>
      <c r="BZ44" s="220">
        <v>833.64413557431112</v>
      </c>
      <c r="CB44" s="261">
        <v>681.72536771765829</v>
      </c>
      <c r="CC44" s="229">
        <v>0.43016214533387065</v>
      </c>
      <c r="CD44" s="230">
        <v>366.14582776629538</v>
      </c>
      <c r="CE44" s="229">
        <v>0.23103449311897428</v>
      </c>
      <c r="CF44" s="230">
        <v>250.02914761561291</v>
      </c>
      <c r="CG44" s="229">
        <v>0.1577659855821516</v>
      </c>
      <c r="CH44" s="230">
        <v>195.88779313492995</v>
      </c>
      <c r="CI44" s="229">
        <v>0.12360331202247017</v>
      </c>
      <c r="CJ44" s="230">
        <v>76.258788721583244</v>
      </c>
      <c r="CK44" s="229">
        <v>4.8118561682487522E-2</v>
      </c>
      <c r="CL44" s="230">
        <v>14.763303262715858</v>
      </c>
      <c r="CM44" s="229">
        <v>9.3155022600457799E-3</v>
      </c>
      <c r="CN44" s="220">
        <v>1584.8102282187956</v>
      </c>
    </row>
    <row r="45" spans="1:92" ht="13.5" thickBot="1" x14ac:dyDescent="0.25">
      <c r="B45" s="228" t="s">
        <v>41</v>
      </c>
      <c r="C45" s="227">
        <v>14744.221757073954</v>
      </c>
      <c r="D45" s="226">
        <v>0.30145209353413621</v>
      </c>
      <c r="E45" s="227">
        <v>14173.521507578565</v>
      </c>
      <c r="F45" s="226">
        <v>0.28978387612494683</v>
      </c>
      <c r="G45" s="227">
        <v>9501.3426273552996</v>
      </c>
      <c r="H45" s="226">
        <v>0.19425912561490097</v>
      </c>
      <c r="I45" s="227">
        <v>6610.3054961496155</v>
      </c>
      <c r="J45" s="226">
        <v>0.1351506009300531</v>
      </c>
      <c r="K45" s="227">
        <v>2583.4383385815663</v>
      </c>
      <c r="L45" s="226">
        <v>5.2819532187795587E-2</v>
      </c>
      <c r="M45" s="227">
        <v>1297.8332718721872</v>
      </c>
      <c r="N45" s="226">
        <v>2.6534771608167303E-2</v>
      </c>
      <c r="O45" s="355">
        <v>48910.662998611188</v>
      </c>
      <c r="P45" s="228" t="s">
        <v>41</v>
      </c>
      <c r="Q45" s="227">
        <v>28917.743264652519</v>
      </c>
      <c r="R45" s="226">
        <v>0.59123596965908298</v>
      </c>
      <c r="S45" s="227">
        <v>16111.648123504914</v>
      </c>
      <c r="T45" s="226">
        <v>0.32940972654495404</v>
      </c>
      <c r="U45" s="227">
        <v>3881.2716104537535</v>
      </c>
      <c r="V45" s="226">
        <v>7.9354303795962894E-2</v>
      </c>
      <c r="X45" s="258">
        <v>8617.570171060348</v>
      </c>
      <c r="Y45" s="226">
        <v>0.28833929996371593</v>
      </c>
      <c r="Z45" s="227">
        <v>9039.1898205898706</v>
      </c>
      <c r="AA45" s="226">
        <v>0.30244646847909934</v>
      </c>
      <c r="AB45" s="227">
        <v>5625.2570421604823</v>
      </c>
      <c r="AC45" s="226">
        <v>0.18821809923863261</v>
      </c>
      <c r="AD45" s="227">
        <v>4156.6923335601732</v>
      </c>
      <c r="AE45" s="226">
        <v>0.1390807076510073</v>
      </c>
      <c r="AF45" s="227">
        <v>1632.5552143952034</v>
      </c>
      <c r="AG45" s="226">
        <v>5.4624426413333892E-2</v>
      </c>
      <c r="AH45" s="227">
        <v>815.6435578623616</v>
      </c>
      <c r="AI45" s="226">
        <v>2.7290998254210913E-2</v>
      </c>
      <c r="AJ45" s="220">
        <v>29886.908139628438</v>
      </c>
      <c r="AL45" s="258">
        <v>2440.4924439221259</v>
      </c>
      <c r="AM45" s="226">
        <v>0.30298015808036538</v>
      </c>
      <c r="AN45" s="227">
        <v>2301.6640966277455</v>
      </c>
      <c r="AO45" s="226">
        <v>0.28574501575733124</v>
      </c>
      <c r="AP45" s="227">
        <v>1693.2396635255927</v>
      </c>
      <c r="AQ45" s="226">
        <v>0.2102108622383011</v>
      </c>
      <c r="AR45" s="227">
        <v>1050.9925132267049</v>
      </c>
      <c r="AS45" s="226">
        <v>0.13047771509874356</v>
      </c>
      <c r="AT45" s="227">
        <v>371.74478790081707</v>
      </c>
      <c r="AU45" s="226">
        <v>4.6151052376434E-2</v>
      </c>
      <c r="AV45" s="227">
        <v>196.82448077438713</v>
      </c>
      <c r="AW45" s="226">
        <v>2.4435196448824782E-2</v>
      </c>
      <c r="AX45" s="220">
        <v>8054.957985977373</v>
      </c>
      <c r="AZ45" s="258">
        <v>1661.1165425438053</v>
      </c>
      <c r="BA45" s="226">
        <v>0.25607565687245154</v>
      </c>
      <c r="BB45" s="227">
        <v>1729.7145602814346</v>
      </c>
      <c r="BC45" s="226">
        <v>0.26665064183130988</v>
      </c>
      <c r="BD45" s="227">
        <v>1497.6027181858308</v>
      </c>
      <c r="BE45" s="226">
        <v>0.23086856940580514</v>
      </c>
      <c r="BF45" s="227">
        <v>937.6043941768495</v>
      </c>
      <c r="BG45" s="226">
        <v>0.14453992539117833</v>
      </c>
      <c r="BH45" s="227">
        <v>425.7662128176384</v>
      </c>
      <c r="BI45" s="226">
        <v>6.5635588972227432E-2</v>
      </c>
      <c r="BJ45" s="227">
        <v>235.01498634896137</v>
      </c>
      <c r="BK45" s="226">
        <v>3.6229617527027587E-2</v>
      </c>
      <c r="BL45" s="220">
        <v>6486.8194143545206</v>
      </c>
      <c r="BN45" s="258">
        <v>569.53486345345948</v>
      </c>
      <c r="BO45" s="226">
        <v>0.48282213237957161</v>
      </c>
      <c r="BP45" s="227">
        <v>353.91275114709123</v>
      </c>
      <c r="BQ45" s="226">
        <v>0.30002888348049789</v>
      </c>
      <c r="BR45" s="227">
        <v>165.15153131036735</v>
      </c>
      <c r="BS45" s="226">
        <v>0.14000690674055485</v>
      </c>
      <c r="BT45" s="227">
        <v>69.220119936863057</v>
      </c>
      <c r="BU45" s="226">
        <v>5.8681229290921143E-2</v>
      </c>
      <c r="BV45" s="227">
        <v>19.718433955057485</v>
      </c>
      <c r="BW45" s="226">
        <v>1.6716266097632122E-2</v>
      </c>
      <c r="BX45" s="227">
        <v>2.0579012656693196</v>
      </c>
      <c r="BY45" s="226">
        <v>1.7445820108223699E-3</v>
      </c>
      <c r="BZ45" s="220">
        <v>1179.5956010685079</v>
      </c>
      <c r="CB45" s="258">
        <v>1455.5077360942155</v>
      </c>
      <c r="CC45" s="226">
        <v>0.44074483171966755</v>
      </c>
      <c r="CD45" s="227">
        <v>749.04027893242437</v>
      </c>
      <c r="CE45" s="226">
        <v>0.22681819100132522</v>
      </c>
      <c r="CF45" s="227">
        <v>520.09167217302684</v>
      </c>
      <c r="CG45" s="226">
        <v>0.15748986477105417</v>
      </c>
      <c r="CH45" s="227">
        <v>395.79613524902481</v>
      </c>
      <c r="CI45" s="226">
        <v>0.11985171682683131</v>
      </c>
      <c r="CJ45" s="227">
        <v>133.65368951285004</v>
      </c>
      <c r="CK45" s="226">
        <v>4.0471906422928625E-2</v>
      </c>
      <c r="CL45" s="227">
        <v>48.292345620807552</v>
      </c>
      <c r="CM45" s="226">
        <v>1.4623489258193191E-2</v>
      </c>
      <c r="CN45" s="220">
        <v>3302.3818575823489</v>
      </c>
    </row>
    <row r="46" spans="1:92" ht="13.5" thickBot="1" x14ac:dyDescent="0.25">
      <c r="B46" s="224" t="s">
        <v>42</v>
      </c>
      <c r="C46" s="223">
        <v>52915.086258648094</v>
      </c>
      <c r="D46" s="222">
        <v>0.32492717850166736</v>
      </c>
      <c r="E46" s="223">
        <v>47276.203230013562</v>
      </c>
      <c r="F46" s="222">
        <v>0.29030139440222807</v>
      </c>
      <c r="G46" s="223">
        <v>30171.310197888371</v>
      </c>
      <c r="H46" s="222">
        <v>0.18526812271228674</v>
      </c>
      <c r="I46" s="223">
        <v>20321.884673653236</v>
      </c>
      <c r="J46" s="222">
        <v>0.12478733600792818</v>
      </c>
      <c r="K46" s="223">
        <v>7979.3032119473073</v>
      </c>
      <c r="L46" s="222">
        <v>4.8997226734060137E-2</v>
      </c>
      <c r="M46" s="223">
        <v>4188.3521062068021</v>
      </c>
      <c r="N46" s="222">
        <v>2.5718741641829489E-2</v>
      </c>
      <c r="O46" s="355">
        <v>162852.13967835737</v>
      </c>
      <c r="P46" s="224" t="s">
        <v>42</v>
      </c>
      <c r="Q46" s="223">
        <v>100191.28948866166</v>
      </c>
      <c r="R46" s="222">
        <v>0.61522857290389543</v>
      </c>
      <c r="S46" s="223">
        <v>50493.194871541607</v>
      </c>
      <c r="T46" s="222">
        <v>0.31005545872021489</v>
      </c>
      <c r="U46" s="223">
        <v>12167.655318154109</v>
      </c>
      <c r="V46" s="222">
        <v>7.4715968375889619E-2</v>
      </c>
      <c r="X46" s="323">
        <v>27181.671039482524</v>
      </c>
      <c r="Y46" s="222">
        <v>0.30439396297253851</v>
      </c>
      <c r="Z46" s="223">
        <v>27685.961373445603</v>
      </c>
      <c r="AA46" s="222">
        <v>0.31004125864544979</v>
      </c>
      <c r="AB46" s="223">
        <v>16234.61052267977</v>
      </c>
      <c r="AC46" s="222">
        <v>0.18180329778607493</v>
      </c>
      <c r="AD46" s="223">
        <v>11471.782089653419</v>
      </c>
      <c r="AE46" s="222">
        <v>0.12846676010296798</v>
      </c>
      <c r="AF46" s="223">
        <v>4421.7283592113963</v>
      </c>
      <c r="AG46" s="222">
        <v>4.9516728257558998E-2</v>
      </c>
      <c r="AH46" s="223">
        <v>2301.9145917307824</v>
      </c>
      <c r="AI46" s="222">
        <v>2.5777992235409872E-2</v>
      </c>
      <c r="AJ46" s="220">
        <v>89297.667976203491</v>
      </c>
      <c r="AL46" s="323">
        <v>11839.673218936623</v>
      </c>
      <c r="AM46" s="222">
        <v>0.34676658246508557</v>
      </c>
      <c r="AN46" s="223">
        <v>9512.6063414663877</v>
      </c>
      <c r="AO46" s="222">
        <v>0.27861022262760288</v>
      </c>
      <c r="AP46" s="223">
        <v>6582.4084834449568</v>
      </c>
      <c r="AQ46" s="222">
        <v>0.19278904510156758</v>
      </c>
      <c r="AR46" s="223">
        <v>3912.0772956470191</v>
      </c>
      <c r="AS46" s="222">
        <v>0.11457897942495845</v>
      </c>
      <c r="AT46" s="223">
        <v>1512.8193583854425</v>
      </c>
      <c r="AU46" s="222">
        <v>4.4308249821903421E-2</v>
      </c>
      <c r="AV46" s="223">
        <v>783.47815082619354</v>
      </c>
      <c r="AW46" s="222">
        <v>2.2946920558882217E-2</v>
      </c>
      <c r="AX46" s="220">
        <v>34143.062848706621</v>
      </c>
      <c r="AZ46" s="323">
        <v>7508.5053877422661</v>
      </c>
      <c r="BA46" s="222">
        <v>0.30031066499829911</v>
      </c>
      <c r="BB46" s="223">
        <v>6731.419421240189</v>
      </c>
      <c r="BC46" s="222">
        <v>0.2692302846416359</v>
      </c>
      <c r="BD46" s="223">
        <v>5241.0703943824701</v>
      </c>
      <c r="BE46" s="222">
        <v>0.20962218899241791</v>
      </c>
      <c r="BF46" s="223">
        <v>3272.7820782974259</v>
      </c>
      <c r="BG46" s="222">
        <v>0.13089840275436618</v>
      </c>
      <c r="BH46" s="223">
        <v>1437.3329468071777</v>
      </c>
      <c r="BI46" s="222">
        <v>5.7487661097546376E-2</v>
      </c>
      <c r="BJ46" s="223">
        <v>811.349766698449</v>
      </c>
      <c r="BK46" s="222">
        <v>3.2450797515734528E-2</v>
      </c>
      <c r="BL46" s="220">
        <v>25002.459995167977</v>
      </c>
      <c r="BN46" s="323">
        <v>1410.7020419534138</v>
      </c>
      <c r="BO46" s="222">
        <v>0.4702708193135326</v>
      </c>
      <c r="BP46" s="223">
        <v>809.69222559589446</v>
      </c>
      <c r="BQ46" s="222">
        <v>0.26991853346686617</v>
      </c>
      <c r="BR46" s="223">
        <v>366.11792867285249</v>
      </c>
      <c r="BS46" s="222">
        <v>0.122048861603648</v>
      </c>
      <c r="BT46" s="223">
        <v>273.09596410760969</v>
      </c>
      <c r="BU46" s="222">
        <v>9.1039113131407709E-2</v>
      </c>
      <c r="BV46" s="223">
        <v>91.581198628997711</v>
      </c>
      <c r="BW46" s="222">
        <v>3.0529455570460128E-2</v>
      </c>
      <c r="BX46" s="223">
        <v>48.575848698927331</v>
      </c>
      <c r="BY46" s="222">
        <v>1.6193216914085345E-2</v>
      </c>
      <c r="BZ46" s="220">
        <v>2999.7652076576956</v>
      </c>
      <c r="CB46" s="323">
        <v>4974.5345705332647</v>
      </c>
      <c r="CC46" s="222">
        <v>0.43601143805431292</v>
      </c>
      <c r="CD46" s="223">
        <v>2536.5238682654776</v>
      </c>
      <c r="CE46" s="222">
        <v>0.22232299399679567</v>
      </c>
      <c r="CF46" s="223">
        <v>1747.1028687083183</v>
      </c>
      <c r="CG46" s="222">
        <v>0.15313127759260298</v>
      </c>
      <c r="CH46" s="223">
        <v>1392.1472459477627</v>
      </c>
      <c r="CI46" s="222">
        <v>0.12201988227894985</v>
      </c>
      <c r="CJ46" s="223">
        <v>515.84134891429414</v>
      </c>
      <c r="CK46" s="222">
        <v>4.5212818437381487E-2</v>
      </c>
      <c r="CL46" s="223">
        <v>243.03374825244975</v>
      </c>
      <c r="CM46" s="222">
        <v>2.1301589639957229E-2</v>
      </c>
      <c r="CN46" s="220">
        <v>11409.183650621566</v>
      </c>
    </row>
    <row r="47" spans="1:92" x14ac:dyDescent="0.2">
      <c r="B47" s="221" t="s">
        <v>294</v>
      </c>
      <c r="P47" s="221" t="s">
        <v>295</v>
      </c>
    </row>
    <row r="48" spans="1:92" x14ac:dyDescent="0.2">
      <c r="Y48" s="219" t="s">
        <v>124</v>
      </c>
      <c r="AM48" s="219" t="s">
        <v>244</v>
      </c>
      <c r="BA48" s="219" t="s">
        <v>245</v>
      </c>
      <c r="BO48" s="219" t="s">
        <v>195</v>
      </c>
      <c r="CC48" s="219" t="s">
        <v>83</v>
      </c>
    </row>
    <row r="51" spans="25:87" x14ac:dyDescent="0.2">
      <c r="Y51" s="292"/>
      <c r="Z51" s="302"/>
      <c r="AA51" s="302"/>
      <c r="AB51" s="302"/>
      <c r="AC51" s="302"/>
      <c r="AD51" s="302"/>
      <c r="AE51" s="302"/>
      <c r="AM51" s="292"/>
      <c r="AN51" s="302"/>
      <c r="AO51" s="302"/>
      <c r="AP51" s="302"/>
      <c r="AQ51" s="302"/>
      <c r="AR51" s="302"/>
      <c r="AS51" s="302"/>
      <c r="BA51" s="292"/>
      <c r="BB51" s="302"/>
      <c r="BC51" s="302"/>
      <c r="BD51" s="302"/>
      <c r="BE51" s="302"/>
      <c r="BF51" s="302"/>
      <c r="BG51" s="302"/>
      <c r="BO51" s="292"/>
      <c r="BP51" s="302"/>
      <c r="BQ51" s="302"/>
      <c r="BR51" s="302"/>
      <c r="BS51" s="302"/>
      <c r="BT51" s="302"/>
      <c r="BU51" s="302"/>
      <c r="CC51" s="292"/>
      <c r="CD51" s="302"/>
      <c r="CE51" s="302"/>
      <c r="CF51" s="302"/>
      <c r="CG51" s="302"/>
      <c r="CH51" s="302"/>
      <c r="CI51" s="302"/>
    </row>
    <row r="52" spans="25:87" x14ac:dyDescent="0.2">
      <c r="Y52" s="292"/>
      <c r="Z52" s="302"/>
      <c r="AA52" s="302"/>
      <c r="AB52" s="302"/>
      <c r="AC52" s="302"/>
      <c r="AD52" s="302"/>
      <c r="AE52" s="302"/>
      <c r="AM52" s="292"/>
      <c r="AN52" s="302"/>
      <c r="AO52" s="302"/>
      <c r="AP52" s="302"/>
      <c r="AQ52" s="302"/>
      <c r="AR52" s="302"/>
      <c r="AS52" s="302"/>
      <c r="BA52" s="292"/>
      <c r="BB52" s="302"/>
      <c r="BC52" s="302"/>
      <c r="BD52" s="302"/>
      <c r="BE52" s="302"/>
      <c r="BF52" s="302"/>
      <c r="BG52" s="302"/>
      <c r="BO52" s="292"/>
      <c r="BP52" s="302"/>
      <c r="BQ52" s="302"/>
      <c r="BR52" s="302"/>
      <c r="BS52" s="302"/>
      <c r="BT52" s="302"/>
      <c r="BU52" s="302"/>
      <c r="CC52" s="292"/>
      <c r="CD52" s="302"/>
      <c r="CE52" s="302"/>
      <c r="CF52" s="302"/>
      <c r="CG52" s="302"/>
      <c r="CH52" s="302"/>
      <c r="CI52" s="302"/>
    </row>
    <row r="53" spans="25:87" x14ac:dyDescent="0.2">
      <c r="Y53" s="292"/>
      <c r="Z53" s="302"/>
      <c r="AA53" s="302"/>
      <c r="AB53" s="302"/>
      <c r="AC53" s="302"/>
      <c r="AD53" s="302"/>
      <c r="AE53" s="302"/>
      <c r="AM53" s="292"/>
      <c r="AN53" s="302"/>
      <c r="AO53" s="302"/>
      <c r="AP53" s="302"/>
      <c r="AQ53" s="302"/>
      <c r="AR53" s="302"/>
      <c r="AS53" s="302"/>
      <c r="BA53" s="292"/>
      <c r="BB53" s="302"/>
      <c r="BC53" s="302"/>
      <c r="BD53" s="302"/>
      <c r="BE53" s="302"/>
      <c r="BF53" s="302"/>
      <c r="BG53" s="302"/>
      <c r="BO53" s="292"/>
      <c r="BP53" s="302"/>
      <c r="BQ53" s="302"/>
      <c r="BR53" s="302"/>
      <c r="BS53" s="302"/>
      <c r="BT53" s="302"/>
      <c r="BU53" s="302"/>
      <c r="CC53" s="292"/>
      <c r="CD53" s="302"/>
      <c r="CE53" s="302"/>
      <c r="CF53" s="302"/>
      <c r="CG53" s="302"/>
      <c r="CH53" s="302"/>
      <c r="CI53" s="302"/>
    </row>
    <row r="54" spans="25:87" x14ac:dyDescent="0.2">
      <c r="Y54" s="292"/>
      <c r="Z54" s="302"/>
      <c r="AA54" s="302"/>
      <c r="AB54" s="302"/>
      <c r="AC54" s="302"/>
      <c r="AD54" s="302"/>
      <c r="AE54" s="302"/>
      <c r="AM54" s="292"/>
      <c r="AN54" s="302"/>
      <c r="AO54" s="302"/>
      <c r="AP54" s="302"/>
      <c r="AQ54" s="302"/>
      <c r="AR54" s="302"/>
      <c r="AS54" s="302"/>
      <c r="BA54" s="292"/>
      <c r="BB54" s="302"/>
      <c r="BC54" s="302"/>
      <c r="BD54" s="302"/>
      <c r="BE54" s="302"/>
      <c r="BF54" s="302"/>
      <c r="BG54" s="302"/>
      <c r="BO54" s="292"/>
      <c r="BP54" s="302"/>
      <c r="BQ54" s="302"/>
      <c r="BR54" s="302"/>
      <c r="BS54" s="302"/>
      <c r="BT54" s="302"/>
      <c r="BU54" s="302"/>
      <c r="CC54" s="292"/>
      <c r="CD54" s="302"/>
      <c r="CE54" s="302"/>
      <c r="CF54" s="302"/>
      <c r="CG54" s="302"/>
      <c r="CH54" s="302"/>
      <c r="CI54" s="302"/>
    </row>
    <row r="56" spans="25:87" x14ac:dyDescent="0.2">
      <c r="AR56"/>
    </row>
    <row r="58" spans="25:87" x14ac:dyDescent="0.2">
      <c r="AL58" s="219"/>
    </row>
    <row r="59" spans="25:87" ht="16.5" customHeight="1" x14ac:dyDescent="0.2">
      <c r="AI59" s="645"/>
      <c r="AJ59" s="324"/>
      <c r="AK59" s="324"/>
      <c r="AL59" s="324"/>
      <c r="AM59" s="324"/>
      <c r="AN59" s="324"/>
      <c r="AO59" s="324"/>
    </row>
    <row r="60" spans="25:87" ht="16.5" customHeight="1" x14ac:dyDescent="0.2">
      <c r="AI60" s="645"/>
      <c r="AJ60" s="324"/>
      <c r="AK60" s="324"/>
      <c r="AL60" s="324"/>
      <c r="AM60" s="324"/>
      <c r="AN60" s="324"/>
      <c r="AO60" s="324"/>
    </row>
    <row r="61" spans="25:87" ht="16.5" customHeight="1" x14ac:dyDescent="0.2">
      <c r="AI61" s="645"/>
      <c r="AJ61" s="324"/>
      <c r="AK61" s="324"/>
      <c r="AL61" s="324"/>
      <c r="AM61" s="324"/>
      <c r="AN61" s="324"/>
      <c r="AO61" s="324"/>
    </row>
    <row r="62" spans="25:87" x14ac:dyDescent="0.2">
      <c r="AI62" s="292"/>
    </row>
  </sheetData>
  <printOptions horizontalCentered="1" verticalCentered="1"/>
  <pageMargins left="0.39370078740157483" right="0.39370078740157483" top="0.78740157480314965" bottom="0.78740157480314965" header="0.51181102362204722" footer="0.51181102362204722"/>
  <pageSetup paperSize="9" scale="71" orientation="portrait" r:id="rId1"/>
  <headerFooter alignWithMargins="0">
    <oddHeader>&amp;C&amp;"-,Normal"&amp;K002060Observatoire de l'habitat de la Martinique&amp;"Arial,Normal"&amp;K000000
&amp;"-,Gras"Taille des ménages en 2008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H20" sqref="H20"/>
    </sheetView>
  </sheetViews>
  <sheetFormatPr baseColWidth="10" defaultRowHeight="12.75" x14ac:dyDescent="0.2"/>
  <cols>
    <col min="1" max="1" width="16.7109375" style="235" bestFit="1" customWidth="1"/>
    <col min="2" max="2" width="20.7109375" style="219" customWidth="1"/>
    <col min="3" max="3" width="13.7109375" style="219" customWidth="1"/>
    <col min="4" max="16384" width="11.42578125" style="219"/>
  </cols>
  <sheetData>
    <row r="1" spans="2:9" ht="15.95" customHeight="1" x14ac:dyDescent="0.2"/>
    <row r="2" spans="2:9" x14ac:dyDescent="0.2">
      <c r="B2" s="235"/>
      <c r="C2" s="598" t="s">
        <v>303</v>
      </c>
    </row>
    <row r="3" spans="2:9" s="286" customFormat="1" ht="12.95" customHeight="1" x14ac:dyDescent="0.2">
      <c r="B3" s="287"/>
    </row>
    <row r="4" spans="2:9" s="288" customFormat="1" ht="12" customHeight="1" x14ac:dyDescent="0.2">
      <c r="B4" s="289"/>
      <c r="C4" s="597" t="s">
        <v>299</v>
      </c>
    </row>
    <row r="5" spans="2:9" s="290" customFormat="1" x14ac:dyDescent="0.2">
      <c r="B5" s="291"/>
      <c r="C5"/>
    </row>
    <row r="6" spans="2:9" s="290" customFormat="1" ht="51" x14ac:dyDescent="0.2">
      <c r="B6" s="291"/>
      <c r="C6" s="599" t="s">
        <v>300</v>
      </c>
      <c r="D6" s="594" t="s">
        <v>301</v>
      </c>
      <c r="E6" s="596" t="s">
        <v>302</v>
      </c>
      <c r="F6" s="596"/>
      <c r="G6" s="596"/>
      <c r="H6" s="594"/>
      <c r="I6" s="594"/>
    </row>
    <row r="7" spans="2:9" x14ac:dyDescent="0.2">
      <c r="B7" s="235"/>
      <c r="E7" s="595" t="s">
        <v>304</v>
      </c>
      <c r="F7" s="595" t="s">
        <v>305</v>
      </c>
      <c r="G7" s="595" t="s">
        <v>306</v>
      </c>
    </row>
    <row r="8" spans="2:9" x14ac:dyDescent="0.2">
      <c r="B8" s="655" t="s">
        <v>42</v>
      </c>
      <c r="C8" s="656">
        <v>151982</v>
      </c>
      <c r="D8" s="657">
        <v>40.1</v>
      </c>
      <c r="E8" s="656">
        <v>13335</v>
      </c>
      <c r="F8" s="656">
        <v>1279</v>
      </c>
      <c r="G8" s="656">
        <v>34991</v>
      </c>
    </row>
    <row r="9" spans="2:9" x14ac:dyDescent="0.2">
      <c r="B9" s="653" t="s">
        <v>320</v>
      </c>
      <c r="C9" s="248">
        <v>26701110</v>
      </c>
      <c r="D9" s="235">
        <v>61</v>
      </c>
      <c r="E9" s="248">
        <v>19218</v>
      </c>
      <c r="F9" s="248">
        <v>6924</v>
      </c>
      <c r="G9" s="248">
        <v>38960</v>
      </c>
    </row>
    <row r="10" spans="2:9" x14ac:dyDescent="0.2">
      <c r="B10" s="654" t="s">
        <v>321</v>
      </c>
      <c r="C10" s="248">
        <v>281169</v>
      </c>
      <c r="D10" s="235">
        <v>35.9</v>
      </c>
      <c r="E10" s="248">
        <v>10536</v>
      </c>
      <c r="F10" s="248">
        <v>0</v>
      </c>
      <c r="G10" s="248">
        <v>34273</v>
      </c>
    </row>
    <row r="11" spans="2:9" x14ac:dyDescent="0.2">
      <c r="B11" s="652" t="s">
        <v>322</v>
      </c>
    </row>
    <row r="12" spans="2:9" x14ac:dyDescent="0.2">
      <c r="B12" s="652" t="s">
        <v>303</v>
      </c>
    </row>
    <row r="13" spans="2:9" ht="14.25" customHeight="1" x14ac:dyDescent="0.2"/>
    <row r="22" ht="16.5" customHeight="1" x14ac:dyDescent="0.2"/>
    <row r="28" ht="13.5" customHeight="1" x14ac:dyDescent="0.2"/>
    <row r="37" ht="26.25" customHeight="1" x14ac:dyDescent="0.2"/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horizontalDpi="1200" verticalDpi="1200" r:id="rId1"/>
  <headerFooter alignWithMargins="0">
    <oddHeader>&amp;C&amp;"-,Normal"&amp;K002060Observatoire de l'habitat de la Martinique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topLeftCell="A4" zoomScale="93" zoomScaleNormal="93" workbookViewId="0">
      <pane xSplit="2" ySplit="1" topLeftCell="C5" activePane="bottomRight" state="frozen"/>
      <selection activeCell="L42" sqref="L42"/>
      <selection pane="topRight" activeCell="L42" sqref="L42"/>
      <selection pane="bottomLeft" activeCell="L42" sqref="L42"/>
      <selection pane="bottomRight" activeCell="B4" sqref="B4"/>
    </sheetView>
  </sheetViews>
  <sheetFormatPr baseColWidth="10" defaultRowHeight="12.75" x14ac:dyDescent="0.2"/>
  <cols>
    <col min="1" max="1" width="6.5703125" style="219" customWidth="1"/>
    <col min="2" max="2" width="19.85546875" style="219" customWidth="1"/>
    <col min="3" max="3" width="10.85546875" style="248" customWidth="1"/>
    <col min="4" max="4" width="10.7109375" style="248" customWidth="1"/>
    <col min="5" max="5" width="11.5703125" style="248" bestFit="1" customWidth="1"/>
    <col min="6" max="6" width="0.85546875" style="248" customWidth="1"/>
    <col min="7" max="8" width="10.85546875" style="406" customWidth="1"/>
    <col min="9" max="9" width="13.28515625" style="406" customWidth="1"/>
    <col min="10" max="11" width="10.85546875" style="248" customWidth="1"/>
    <col min="12" max="12" width="13.28515625" style="248" customWidth="1"/>
    <col min="13" max="13" width="4.85546875" style="248" customWidth="1"/>
    <col min="14" max="15" width="13.28515625" style="248" customWidth="1"/>
    <col min="16" max="16384" width="11.42578125" style="219"/>
  </cols>
  <sheetData>
    <row r="1" spans="1:17" x14ac:dyDescent="0.2">
      <c r="F1" s="219"/>
      <c r="H1" s="407"/>
      <c r="I1" s="408"/>
      <c r="K1" s="235"/>
      <c r="L1" s="219"/>
      <c r="M1" s="219"/>
      <c r="N1" s="219"/>
      <c r="O1" s="219"/>
    </row>
    <row r="2" spans="1:17" x14ac:dyDescent="0.2">
      <c r="F2" s="219"/>
      <c r="H2" s="407"/>
      <c r="I2" s="408"/>
      <c r="K2" s="235" t="s">
        <v>232</v>
      </c>
      <c r="L2" s="219"/>
      <c r="M2" s="219"/>
      <c r="N2" s="219"/>
      <c r="O2" s="219"/>
    </row>
    <row r="3" spans="1:17" x14ac:dyDescent="0.2">
      <c r="C3" s="219"/>
      <c r="D3" s="219"/>
      <c r="E3" s="219"/>
      <c r="F3" s="219"/>
      <c r="G3" s="408"/>
      <c r="H3" s="408"/>
      <c r="I3" s="408"/>
      <c r="J3" s="219"/>
      <c r="K3" s="219"/>
      <c r="L3" s="219"/>
      <c r="M3" s="219"/>
      <c r="N3" s="219"/>
      <c r="O3" s="219"/>
    </row>
    <row r="4" spans="1:17" ht="51.75" thickBot="1" x14ac:dyDescent="0.25">
      <c r="C4" s="285" t="s">
        <v>230</v>
      </c>
      <c r="D4" s="284" t="s">
        <v>229</v>
      </c>
      <c r="E4" s="281" t="s">
        <v>228</v>
      </c>
      <c r="F4" s="283"/>
      <c r="G4" s="409" t="s">
        <v>265</v>
      </c>
      <c r="H4" s="410" t="s">
        <v>297</v>
      </c>
      <c r="I4" s="411" t="s">
        <v>228</v>
      </c>
      <c r="J4" s="282" t="s">
        <v>280</v>
      </c>
      <c r="K4" s="593" t="s">
        <v>298</v>
      </c>
      <c r="L4" s="281" t="s">
        <v>228</v>
      </c>
      <c r="M4" s="660" t="s">
        <v>246</v>
      </c>
      <c r="N4" s="660" t="s">
        <v>323</v>
      </c>
      <c r="O4" s="660" t="s">
        <v>324</v>
      </c>
    </row>
    <row r="5" spans="1:17" x14ac:dyDescent="0.2">
      <c r="A5" s="280">
        <v>97209</v>
      </c>
      <c r="B5" s="279" t="s">
        <v>8</v>
      </c>
      <c r="C5" s="277">
        <v>35214</v>
      </c>
      <c r="D5" s="277">
        <v>94152</v>
      </c>
      <c r="E5" s="276">
        <v>2.6737093201567559</v>
      </c>
      <c r="G5" s="412">
        <v>37490.508375999998</v>
      </c>
      <c r="H5" s="413">
        <v>88556.626501000006</v>
      </c>
      <c r="I5" s="414">
        <v>2.3621079130975615</v>
      </c>
      <c r="J5" s="278">
        <v>38654.184322709545</v>
      </c>
      <c r="K5" s="277">
        <v>85091.255688092788</v>
      </c>
      <c r="L5" s="276">
        <v>2.2013465599919853</v>
      </c>
      <c r="M5" s="658"/>
      <c r="N5" s="661">
        <v>8.9893148274042822E-3</v>
      </c>
      <c r="O5" s="661">
        <v>6.1321732856252087E-3</v>
      </c>
      <c r="P5" s="225"/>
      <c r="Q5" s="225"/>
    </row>
    <row r="6" spans="1:17" x14ac:dyDescent="0.2">
      <c r="A6" s="235">
        <v>97213</v>
      </c>
      <c r="B6" s="270" t="s">
        <v>10</v>
      </c>
      <c r="C6" s="268">
        <v>11905</v>
      </c>
      <c r="D6" s="268">
        <v>35488</v>
      </c>
      <c r="E6" s="267">
        <v>2.9809323813523729</v>
      </c>
      <c r="G6" s="415">
        <v>14850.356701999999</v>
      </c>
      <c r="H6" s="416">
        <v>39138.229568000002</v>
      </c>
      <c r="I6" s="417">
        <v>2.6355077088975909</v>
      </c>
      <c r="J6" s="269">
        <v>16194.233023931445</v>
      </c>
      <c r="K6" s="268">
        <v>38921.778813615812</v>
      </c>
      <c r="L6" s="267">
        <v>2.4034345285817582</v>
      </c>
      <c r="M6" s="658"/>
      <c r="N6" s="661">
        <v>3.2084735977533585E-2</v>
      </c>
      <c r="O6" s="661">
        <v>1.7477231802368598E-2</v>
      </c>
      <c r="P6" s="225"/>
      <c r="Q6" s="225"/>
    </row>
    <row r="7" spans="1:17" x14ac:dyDescent="0.2">
      <c r="A7" s="235">
        <v>97224</v>
      </c>
      <c r="B7" s="270" t="s">
        <v>19</v>
      </c>
      <c r="C7" s="268">
        <v>5139</v>
      </c>
      <c r="D7" s="268">
        <v>15759</v>
      </c>
      <c r="E7" s="267">
        <v>3.0665499124343256</v>
      </c>
      <c r="G7" s="415">
        <v>6251.954326</v>
      </c>
      <c r="H7" s="416">
        <v>17035.593445999999</v>
      </c>
      <c r="I7" s="417">
        <v>2.7248429143434532</v>
      </c>
      <c r="J7" s="269">
        <v>6728.6010252903316</v>
      </c>
      <c r="K7" s="268">
        <v>16763.527775340699</v>
      </c>
      <c r="L7" s="267">
        <v>2.4913838273859272</v>
      </c>
      <c r="M7" s="658"/>
      <c r="N7" s="661">
        <v>2.8400914417403333E-2</v>
      </c>
      <c r="O7" s="661">
        <v>1.4803125563491504E-2</v>
      </c>
      <c r="P7" s="225"/>
      <c r="Q7" s="225"/>
    </row>
    <row r="8" spans="1:17" x14ac:dyDescent="0.2">
      <c r="A8" s="235">
        <v>97229</v>
      </c>
      <c r="B8" s="266" t="s">
        <v>24</v>
      </c>
      <c r="C8" s="264">
        <v>7685</v>
      </c>
      <c r="D8" s="264">
        <v>20839</v>
      </c>
      <c r="E8" s="263">
        <v>2.7116460637605724</v>
      </c>
      <c r="G8" s="418">
        <v>8988.1736970000002</v>
      </c>
      <c r="H8" s="419">
        <v>20780.553379000001</v>
      </c>
      <c r="I8" s="420">
        <v>2.3119884060469333</v>
      </c>
      <c r="J8" s="265">
        <v>9183.3367287472574</v>
      </c>
      <c r="K8" s="264">
        <v>19913.570858151947</v>
      </c>
      <c r="L8" s="263">
        <v>2.1684461156493442</v>
      </c>
      <c r="M8" s="658"/>
      <c r="N8" s="661">
        <v>2.2629287235393702E-2</v>
      </c>
      <c r="O8" s="661">
        <v>4.3054292627342505E-3</v>
      </c>
      <c r="P8" s="225"/>
      <c r="Q8" s="225"/>
    </row>
    <row r="9" spans="1:17" ht="13.5" thickBot="1" x14ac:dyDescent="0.25">
      <c r="A9" s="256"/>
      <c r="B9" s="259" t="s">
        <v>34</v>
      </c>
      <c r="C9" s="227">
        <v>59943</v>
      </c>
      <c r="D9" s="227">
        <v>166238</v>
      </c>
      <c r="E9" s="257">
        <v>2.7732679378743139</v>
      </c>
      <c r="F9" s="275"/>
      <c r="G9" s="421">
        <v>67580.993101</v>
      </c>
      <c r="H9" s="422">
        <v>165511.00289399998</v>
      </c>
      <c r="I9" s="423">
        <v>2.449076216542768</v>
      </c>
      <c r="J9" s="258">
        <v>70760.355100678571</v>
      </c>
      <c r="K9" s="227">
        <v>160690.13313520123</v>
      </c>
      <c r="L9" s="257">
        <v>2.2709062568520131</v>
      </c>
      <c r="M9" s="659"/>
      <c r="N9" s="664">
        <v>1.7280853716389544E-2</v>
      </c>
      <c r="O9" s="664">
        <v>9.2368208023783094E-3</v>
      </c>
      <c r="P9" s="225"/>
      <c r="Q9" s="225"/>
    </row>
    <row r="10" spans="1:17" x14ac:dyDescent="0.2">
      <c r="A10" s="235">
        <v>97212</v>
      </c>
      <c r="B10" s="279" t="s">
        <v>9</v>
      </c>
      <c r="C10" s="277">
        <v>3568</v>
      </c>
      <c r="D10" s="277">
        <v>10633</v>
      </c>
      <c r="E10" s="276">
        <v>2.9801008968609866</v>
      </c>
      <c r="G10" s="412">
        <v>4108.0584650000001</v>
      </c>
      <c r="H10" s="413">
        <v>10871.755080999999</v>
      </c>
      <c r="I10" s="414">
        <v>2.6464460458938475</v>
      </c>
      <c r="J10" s="278">
        <v>4282.22749982199</v>
      </c>
      <c r="K10" s="277">
        <v>10482.666587399628</v>
      </c>
      <c r="L10" s="276">
        <v>2.4479471461605873</v>
      </c>
      <c r="M10" s="658"/>
      <c r="N10" s="661">
        <v>2.0339121579401986E-2</v>
      </c>
      <c r="O10" s="661">
        <v>8.3391373305219396E-3</v>
      </c>
      <c r="P10" s="225"/>
      <c r="Q10" s="225"/>
    </row>
    <row r="11" spans="1:17" x14ac:dyDescent="0.2">
      <c r="A11" s="235">
        <v>97222</v>
      </c>
      <c r="B11" s="270" t="s">
        <v>17</v>
      </c>
      <c r="C11" s="268">
        <v>6782</v>
      </c>
      <c r="D11" s="268">
        <v>21174</v>
      </c>
      <c r="E11" s="267">
        <v>3.1220878796815099</v>
      </c>
      <c r="G11" s="415">
        <v>8580.5474059999997</v>
      </c>
      <c r="H11" s="416">
        <v>23735.250350999999</v>
      </c>
      <c r="I11" s="417">
        <v>2.7661697124827933</v>
      </c>
      <c r="J11" s="269">
        <v>9449.6750486506498</v>
      </c>
      <c r="K11" s="268">
        <v>23924.668319910052</v>
      </c>
      <c r="L11" s="267">
        <v>2.5317979927073084</v>
      </c>
      <c r="M11" s="658"/>
      <c r="N11" s="661">
        <v>3.4174647804071423E-2</v>
      </c>
      <c r="O11" s="661">
        <v>1.9483909902591412E-2</v>
      </c>
      <c r="P11" s="225"/>
      <c r="Q11" s="225"/>
    </row>
    <row r="12" spans="1:17" x14ac:dyDescent="0.2">
      <c r="A12" s="235">
        <v>97228</v>
      </c>
      <c r="B12" s="270" t="s">
        <v>23</v>
      </c>
      <c r="C12" s="268">
        <v>6192</v>
      </c>
      <c r="D12" s="268">
        <v>20087</v>
      </c>
      <c r="E12" s="267">
        <v>3.2440245478036176</v>
      </c>
      <c r="G12" s="415">
        <v>6876.3331710000002</v>
      </c>
      <c r="H12" s="416">
        <v>19524.850498</v>
      </c>
      <c r="I12" s="417">
        <v>2.8394276444229609</v>
      </c>
      <c r="J12" s="269">
        <v>7009.0992682028182</v>
      </c>
      <c r="K12" s="268">
        <v>17924.999995327835</v>
      </c>
      <c r="L12" s="267">
        <v>2.55738994547354</v>
      </c>
      <c r="M12" s="658"/>
      <c r="N12" s="661">
        <v>1.5088035752430784E-2</v>
      </c>
      <c r="O12" s="661">
        <v>3.8320555903001985E-3</v>
      </c>
      <c r="P12" s="225"/>
      <c r="Q12" s="225"/>
    </row>
    <row r="13" spans="1:17" x14ac:dyDescent="0.2">
      <c r="A13" s="235">
        <v>97230</v>
      </c>
      <c r="B13" s="266" t="s">
        <v>25</v>
      </c>
      <c r="C13" s="264">
        <v>4416</v>
      </c>
      <c r="D13" s="264">
        <v>12883</v>
      </c>
      <c r="E13" s="263">
        <v>2.9173460144927534</v>
      </c>
      <c r="G13" s="418">
        <v>5234.6531450000002</v>
      </c>
      <c r="H13" s="419">
        <v>13538.762103999999</v>
      </c>
      <c r="I13" s="420">
        <v>2.5863723400531056</v>
      </c>
      <c r="J13" s="265">
        <v>5553.2901158938312</v>
      </c>
      <c r="K13" s="264">
        <v>13285.329959410363</v>
      </c>
      <c r="L13" s="263">
        <v>2.3923349369749287</v>
      </c>
      <c r="M13" s="658"/>
      <c r="N13" s="661">
        <v>2.4592714910195657E-2</v>
      </c>
      <c r="O13" s="661">
        <v>1.1888104541353472E-2</v>
      </c>
      <c r="P13" s="225"/>
      <c r="Q13" s="225"/>
    </row>
    <row r="14" spans="1:17" x14ac:dyDescent="0.2">
      <c r="A14" s="256"/>
      <c r="B14" s="262" t="s">
        <v>35</v>
      </c>
      <c r="C14" s="230">
        <v>20958</v>
      </c>
      <c r="D14" s="230">
        <v>64777</v>
      </c>
      <c r="E14" s="260">
        <v>3.0908006489168813</v>
      </c>
      <c r="F14" s="275"/>
      <c r="G14" s="424">
        <v>24799.592186999998</v>
      </c>
      <c r="H14" s="425">
        <v>67670.618033999999</v>
      </c>
      <c r="I14" s="426">
        <v>2.7286988239053822</v>
      </c>
      <c r="J14" s="261">
        <v>26294.291932569293</v>
      </c>
      <c r="K14" s="230">
        <v>65617.664862047866</v>
      </c>
      <c r="L14" s="260">
        <v>2.4955098631414705</v>
      </c>
      <c r="M14" s="659"/>
      <c r="N14" s="664">
        <v>2.4335208238014161E-2</v>
      </c>
      <c r="O14" s="665">
        <v>1.1773704773026861E-2</v>
      </c>
      <c r="P14" s="225"/>
      <c r="Q14" s="225"/>
    </row>
    <row r="15" spans="1:17" x14ac:dyDescent="0.2">
      <c r="A15" s="235">
        <v>97201</v>
      </c>
      <c r="B15" s="274" t="s">
        <v>32</v>
      </c>
      <c r="C15" s="272">
        <v>596</v>
      </c>
      <c r="D15" s="272">
        <v>1761</v>
      </c>
      <c r="E15" s="271">
        <v>2.9546979865771812</v>
      </c>
      <c r="G15" s="427">
        <v>610.01733400000001</v>
      </c>
      <c r="H15" s="428">
        <v>1603.2506860000001</v>
      </c>
      <c r="I15" s="429">
        <v>2.6282051290037605</v>
      </c>
      <c r="J15" s="273">
        <v>675.27684271619501</v>
      </c>
      <c r="K15" s="272">
        <v>1719.6239117817775</v>
      </c>
      <c r="L15" s="271">
        <v>2.5465465465465398</v>
      </c>
      <c r="M15" s="658"/>
      <c r="N15" s="661">
        <v>3.3264785035782563E-3</v>
      </c>
      <c r="O15" s="661">
        <v>2.0535076136993125E-2</v>
      </c>
      <c r="P15" s="225"/>
      <c r="Q15" s="225"/>
    </row>
    <row r="16" spans="1:17" x14ac:dyDescent="0.2">
      <c r="A16" s="235">
        <v>97203</v>
      </c>
      <c r="B16" s="270" t="s">
        <v>1</v>
      </c>
      <c r="C16" s="268">
        <v>1372</v>
      </c>
      <c r="D16" s="268">
        <v>4184</v>
      </c>
      <c r="E16" s="267">
        <v>3.0495626822157433</v>
      </c>
      <c r="G16" s="415">
        <v>1484.4900729999999</v>
      </c>
      <c r="H16" s="416">
        <v>3880.1010970000002</v>
      </c>
      <c r="I16" s="417">
        <v>2.6137602181190203</v>
      </c>
      <c r="J16" s="269">
        <v>1549.0922330064834</v>
      </c>
      <c r="K16" s="268">
        <v>3637.5280968764714</v>
      </c>
      <c r="L16" s="267">
        <v>2.3481675392670098</v>
      </c>
      <c r="M16" s="658"/>
      <c r="N16" s="661">
        <v>1.1321002797337387E-2</v>
      </c>
      <c r="O16" s="661">
        <v>8.5559497197444934E-3</v>
      </c>
      <c r="P16" s="225"/>
      <c r="Q16" s="225"/>
    </row>
    <row r="17" spans="1:20" x14ac:dyDescent="0.2">
      <c r="A17" s="235">
        <v>97211</v>
      </c>
      <c r="B17" s="270" t="s">
        <v>30</v>
      </c>
      <c r="C17" s="268">
        <v>305</v>
      </c>
      <c r="D17" s="268">
        <v>880</v>
      </c>
      <c r="E17" s="267">
        <v>2.8852459016393444</v>
      </c>
      <c r="G17" s="415">
        <v>305.38424099999997</v>
      </c>
      <c r="H17" s="416">
        <v>836.83214099999998</v>
      </c>
      <c r="I17" s="417">
        <v>2.7402597405149014</v>
      </c>
      <c r="J17" s="269">
        <v>254.91570247933882</v>
      </c>
      <c r="K17" s="268">
        <v>566.06280991735503</v>
      </c>
      <c r="L17" s="267">
        <v>2.2205882352941164</v>
      </c>
      <c r="M17" s="658"/>
      <c r="N17" s="661">
        <v>1.7987527089569078E-4</v>
      </c>
      <c r="O17" s="661">
        <v>-3.5482763285711982E-2</v>
      </c>
      <c r="P17" s="225"/>
      <c r="Q17" s="225"/>
    </row>
    <row r="18" spans="1:20" x14ac:dyDescent="0.2">
      <c r="A18" s="235">
        <v>97214</v>
      </c>
      <c r="B18" s="270" t="s">
        <v>11</v>
      </c>
      <c r="C18" s="268">
        <v>2759</v>
      </c>
      <c r="D18" s="268">
        <v>8234</v>
      </c>
      <c r="E18" s="267">
        <v>2.9844146429865894</v>
      </c>
      <c r="G18" s="415">
        <v>2957.644123</v>
      </c>
      <c r="H18" s="416">
        <v>7770.4267890000001</v>
      </c>
      <c r="I18" s="417">
        <v>2.6272352135179449</v>
      </c>
      <c r="J18" s="269">
        <v>3080.8625927422527</v>
      </c>
      <c r="K18" s="268">
        <v>7335.2885647823596</v>
      </c>
      <c r="L18" s="267">
        <v>2.3809203896540136</v>
      </c>
      <c r="M18" s="658"/>
      <c r="N18" s="661">
        <v>9.9815944812864377E-3</v>
      </c>
      <c r="O18" s="661">
        <v>8.1967253672716733E-3</v>
      </c>
      <c r="P18" s="225"/>
      <c r="Q18" s="225"/>
    </row>
    <row r="19" spans="1:20" x14ac:dyDescent="0.2">
      <c r="A19" s="235">
        <v>97215</v>
      </c>
      <c r="B19" s="270" t="s">
        <v>12</v>
      </c>
      <c r="C19" s="268">
        <v>434</v>
      </c>
      <c r="D19" s="268">
        <v>1389</v>
      </c>
      <c r="E19" s="267">
        <v>3.2004608294930876</v>
      </c>
      <c r="G19" s="415">
        <v>456</v>
      </c>
      <c r="H19" s="416">
        <v>1300</v>
      </c>
      <c r="I19" s="417">
        <v>2.8508771929824563</v>
      </c>
      <c r="J19" s="269">
        <v>427</v>
      </c>
      <c r="K19" s="268">
        <v>1160</v>
      </c>
      <c r="L19" s="267">
        <v>2.7166276346604215</v>
      </c>
      <c r="M19" s="658"/>
      <c r="N19" s="661">
        <v>7.0890485247152579E-3</v>
      </c>
      <c r="O19" s="661">
        <v>-1.3055783375841457E-2</v>
      </c>
      <c r="P19" s="225"/>
      <c r="Q19" s="225"/>
    </row>
    <row r="20" spans="1:20" x14ac:dyDescent="0.2">
      <c r="A20" s="235">
        <v>97216</v>
      </c>
      <c r="B20" s="266" t="s">
        <v>13</v>
      </c>
      <c r="C20" s="264">
        <v>1158</v>
      </c>
      <c r="D20" s="264">
        <v>3655</v>
      </c>
      <c r="E20" s="263">
        <v>3.1563039723661483</v>
      </c>
      <c r="G20" s="418">
        <v>1337.69667</v>
      </c>
      <c r="H20" s="419">
        <v>3684.6734620000002</v>
      </c>
      <c r="I20" s="420">
        <v>2.7544910177581587</v>
      </c>
      <c r="J20" s="265">
        <v>1404.3424923674709</v>
      </c>
      <c r="K20" s="264">
        <v>3590.9764085484321</v>
      </c>
      <c r="L20" s="263">
        <v>2.5570517363571947</v>
      </c>
      <c r="M20" s="658"/>
      <c r="N20" s="661">
        <v>2.082164375011164E-2</v>
      </c>
      <c r="O20" s="661">
        <v>9.7714285384076227E-3</v>
      </c>
      <c r="P20" s="225"/>
      <c r="Q20" s="225"/>
    </row>
    <row r="21" spans="1:20" x14ac:dyDescent="0.2">
      <c r="A21" s="256"/>
      <c r="B21" s="262" t="s">
        <v>36</v>
      </c>
      <c r="C21" s="230">
        <v>6624</v>
      </c>
      <c r="D21" s="230">
        <v>20113</v>
      </c>
      <c r="E21" s="260">
        <v>3.0363828502415457</v>
      </c>
      <c r="F21" s="275"/>
      <c r="G21" s="424">
        <v>7151.2324410000001</v>
      </c>
      <c r="H21" s="425">
        <v>19075.284175000001</v>
      </c>
      <c r="I21" s="426">
        <v>2.6674121324369353</v>
      </c>
      <c r="J21" s="261">
        <v>7391.4898633117418</v>
      </c>
      <c r="K21" s="230">
        <v>18009.479791906393</v>
      </c>
      <c r="L21" s="260">
        <v>2.4365155232503128</v>
      </c>
      <c r="M21" s="659"/>
      <c r="N21" s="664">
        <v>1.100082524661361E-2</v>
      </c>
      <c r="O21" s="664">
        <v>6.6308088609901006E-3</v>
      </c>
      <c r="P21" s="225"/>
      <c r="Q21" s="225"/>
    </row>
    <row r="22" spans="1:20" x14ac:dyDescent="0.2">
      <c r="A22" s="235">
        <v>97234</v>
      </c>
      <c r="B22" s="274" t="s">
        <v>2</v>
      </c>
      <c r="C22" s="272">
        <v>487</v>
      </c>
      <c r="D22" s="272">
        <v>1521</v>
      </c>
      <c r="E22" s="271">
        <v>3.1232032854209444</v>
      </c>
      <c r="G22" s="427">
        <v>554.84049900000002</v>
      </c>
      <c r="H22" s="428">
        <v>1457.9750349999999</v>
      </c>
      <c r="I22" s="429">
        <v>2.627737228316493</v>
      </c>
      <c r="J22" s="273">
        <v>580.8887021466785</v>
      </c>
      <c r="K22" s="272">
        <v>1487.526984427474</v>
      </c>
      <c r="L22" s="271">
        <v>2.5607779578606142</v>
      </c>
      <c r="M22" s="658"/>
      <c r="N22" s="661">
        <v>1.8805575952531628E-2</v>
      </c>
      <c r="O22" s="661">
        <v>9.217924308944303E-3</v>
      </c>
      <c r="P22" s="225"/>
      <c r="Q22" s="225"/>
    </row>
    <row r="23" spans="1:20" x14ac:dyDescent="0.2">
      <c r="A23" s="235">
        <v>97204</v>
      </c>
      <c r="B23" s="270" t="s">
        <v>3</v>
      </c>
      <c r="C23" s="268">
        <v>1167</v>
      </c>
      <c r="D23" s="268">
        <v>3315</v>
      </c>
      <c r="E23" s="267">
        <v>2.8406169665809768</v>
      </c>
      <c r="G23" s="415">
        <v>1373.983731</v>
      </c>
      <c r="H23" s="416">
        <v>3539.8889199999999</v>
      </c>
      <c r="I23" s="417">
        <v>2.5763688755059939</v>
      </c>
      <c r="J23" s="269">
        <v>1565.0702235029303</v>
      </c>
      <c r="K23" s="268">
        <v>3600.2743952168089</v>
      </c>
      <c r="L23" s="267">
        <v>2.3003915997831057</v>
      </c>
      <c r="M23" s="658"/>
      <c r="N23" s="661">
        <v>2.359959387797872E-2</v>
      </c>
      <c r="O23" s="661">
        <v>2.6385357383134522E-2</v>
      </c>
      <c r="P23" s="225"/>
      <c r="Q23" s="225"/>
    </row>
    <row r="24" spans="1:20" x14ac:dyDescent="0.2">
      <c r="A24" s="235">
        <v>97205</v>
      </c>
      <c r="B24" s="270" t="s">
        <v>4</v>
      </c>
      <c r="C24" s="268">
        <v>1359</v>
      </c>
      <c r="D24" s="268">
        <v>4046</v>
      </c>
      <c r="E24" s="267">
        <v>2.9771891096394407</v>
      </c>
      <c r="G24" s="415">
        <v>1624</v>
      </c>
      <c r="H24" s="416">
        <v>4388</v>
      </c>
      <c r="I24" s="417">
        <v>2.7019704433497536</v>
      </c>
      <c r="J24" s="269">
        <v>1770</v>
      </c>
      <c r="K24" s="268">
        <v>4456</v>
      </c>
      <c r="L24" s="267">
        <v>2.5175141242937853</v>
      </c>
      <c r="M24" s="658"/>
      <c r="N24" s="661">
        <v>2.5775605998062279E-2</v>
      </c>
      <c r="O24" s="661">
        <v>1.736653578467684E-2</v>
      </c>
      <c r="P24" s="225"/>
      <c r="Q24" s="225"/>
    </row>
    <row r="25" spans="1:20" x14ac:dyDescent="0.2">
      <c r="A25" s="235">
        <v>97208</v>
      </c>
      <c r="B25" s="270" t="s">
        <v>7</v>
      </c>
      <c r="C25" s="268">
        <v>323</v>
      </c>
      <c r="D25" s="268">
        <v>945</v>
      </c>
      <c r="E25" s="267">
        <v>2.9256965944272446</v>
      </c>
      <c r="G25" s="415">
        <v>362.52462800000001</v>
      </c>
      <c r="H25" s="416">
        <v>871.68843100000004</v>
      </c>
      <c r="I25" s="417">
        <v>2.4044943809996822</v>
      </c>
      <c r="J25" s="269">
        <v>373.28413284132841</v>
      </c>
      <c r="K25" s="268">
        <v>817.07749077490769</v>
      </c>
      <c r="L25" s="267">
        <v>2.1888888888888887</v>
      </c>
      <c r="M25" s="658"/>
      <c r="N25" s="661">
        <v>1.6628175584338489E-2</v>
      </c>
      <c r="O25" s="661">
        <v>5.8666354168921409E-3</v>
      </c>
      <c r="P25" s="225"/>
      <c r="Q25" s="225"/>
    </row>
    <row r="26" spans="1:20" x14ac:dyDescent="0.2">
      <c r="A26" s="235">
        <v>97218</v>
      </c>
      <c r="B26" s="270" t="s">
        <v>15</v>
      </c>
      <c r="C26" s="268">
        <v>1762</v>
      </c>
      <c r="D26" s="268">
        <v>5392</v>
      </c>
      <c r="E26" s="267">
        <v>3.0601589103291715</v>
      </c>
      <c r="G26" s="415">
        <v>1911.827933</v>
      </c>
      <c r="H26" s="416">
        <v>5173.4740259999999</v>
      </c>
      <c r="I26" s="417">
        <v>2.7060353793878793</v>
      </c>
      <c r="J26" s="269">
        <v>1927.4184690698335</v>
      </c>
      <c r="K26" s="268">
        <v>4951.967574676587</v>
      </c>
      <c r="L26" s="267">
        <v>2.5692228512609367</v>
      </c>
      <c r="M26" s="658"/>
      <c r="N26" s="661">
        <v>1.1726839348833007E-2</v>
      </c>
      <c r="O26" s="661">
        <v>1.6256618349641538E-3</v>
      </c>
      <c r="P26" s="225"/>
      <c r="Q26" s="225"/>
    </row>
    <row r="27" spans="1:20" x14ac:dyDescent="0.2">
      <c r="A27" s="235">
        <v>97233</v>
      </c>
      <c r="B27" s="270" t="s">
        <v>16</v>
      </c>
      <c r="C27" s="268">
        <v>701</v>
      </c>
      <c r="D27" s="268">
        <v>1934</v>
      </c>
      <c r="E27" s="267">
        <v>2.7589158345221114</v>
      </c>
      <c r="G27" s="415">
        <v>792.234283</v>
      </c>
      <c r="H27" s="416">
        <v>1874.01612</v>
      </c>
      <c r="I27" s="417">
        <v>2.365482231977583</v>
      </c>
      <c r="J27" s="269">
        <v>804.43654872667946</v>
      </c>
      <c r="K27" s="268">
        <v>1841.0017487260327</v>
      </c>
      <c r="L27" s="267">
        <v>2.2885605479265005</v>
      </c>
      <c r="M27" s="658"/>
      <c r="N27" s="661">
        <v>1.7632109810295837E-2</v>
      </c>
      <c r="O27" s="661">
        <v>3.0616639359200004E-3</v>
      </c>
      <c r="P27" s="225"/>
      <c r="Q27" s="225"/>
    </row>
    <row r="28" spans="1:20" x14ac:dyDescent="0.2">
      <c r="A28" s="235">
        <v>97219</v>
      </c>
      <c r="B28" s="270" t="s">
        <v>31</v>
      </c>
      <c r="C28" s="268">
        <v>613</v>
      </c>
      <c r="D28" s="268">
        <v>1844</v>
      </c>
      <c r="E28" s="267">
        <v>3.00815660685155</v>
      </c>
      <c r="G28" s="415">
        <v>660</v>
      </c>
      <c r="H28" s="416">
        <v>1700</v>
      </c>
      <c r="I28" s="417">
        <v>2.5757575757575757</v>
      </c>
      <c r="J28" s="269">
        <v>678</v>
      </c>
      <c r="K28" s="268">
        <v>1636</v>
      </c>
      <c r="L28" s="267">
        <v>2.4129793510324484</v>
      </c>
      <c r="M28" s="658"/>
      <c r="N28" s="661">
        <v>1.0609442217721421E-2</v>
      </c>
      <c r="O28" s="661">
        <v>5.3959968144781101E-3</v>
      </c>
      <c r="P28" s="225"/>
      <c r="Q28" s="225"/>
    </row>
    <row r="29" spans="1:20" x14ac:dyDescent="0.2">
      <c r="A29" s="235">
        <v>97225</v>
      </c>
      <c r="B29" s="266" t="s">
        <v>20</v>
      </c>
      <c r="C29" s="264">
        <v>1578</v>
      </c>
      <c r="D29" s="264">
        <v>4439</v>
      </c>
      <c r="E29" s="263">
        <v>2.8130544993662863</v>
      </c>
      <c r="G29" s="418">
        <v>1818.930325</v>
      </c>
      <c r="H29" s="419">
        <v>4545.3092589999997</v>
      </c>
      <c r="I29" s="420">
        <v>2.4988913519818299</v>
      </c>
      <c r="J29" s="265">
        <v>1796.2417068991085</v>
      </c>
      <c r="K29" s="264">
        <v>4284.3325547522127</v>
      </c>
      <c r="L29" s="263">
        <v>2.3851648351648342</v>
      </c>
      <c r="M29" s="658"/>
      <c r="N29" s="661">
        <v>2.0506042761565313E-2</v>
      </c>
      <c r="O29" s="661">
        <v>-2.5072622114563625E-3</v>
      </c>
      <c r="P29" s="225"/>
      <c r="Q29" s="225"/>
    </row>
    <row r="30" spans="1:20" x14ac:dyDescent="0.2">
      <c r="A30" s="256"/>
      <c r="B30" s="262" t="s">
        <v>37</v>
      </c>
      <c r="C30" s="230">
        <v>7990</v>
      </c>
      <c r="D30" s="230">
        <v>23436</v>
      </c>
      <c r="E30" s="260">
        <v>2.9331664580725909</v>
      </c>
      <c r="F30" s="254"/>
      <c r="G30" s="424">
        <v>9098.341398999999</v>
      </c>
      <c r="H30" s="425">
        <v>23550.351791000001</v>
      </c>
      <c r="I30" s="426">
        <v>2.5884225221080874</v>
      </c>
      <c r="J30" s="261">
        <v>9495.3397831865586</v>
      </c>
      <c r="K30" s="230">
        <v>23074.180748574021</v>
      </c>
      <c r="L30" s="260">
        <v>2.4300531919280632</v>
      </c>
      <c r="M30" s="659"/>
      <c r="N30" s="664">
        <v>1.8730596530287524E-2</v>
      </c>
      <c r="O30" s="664">
        <v>8.5783844696702971E-3</v>
      </c>
      <c r="P30" s="225"/>
      <c r="Q30" s="225"/>
    </row>
    <row r="31" spans="1:20" ht="13.5" thickBot="1" x14ac:dyDescent="0.25">
      <c r="A31" s="256"/>
      <c r="B31" s="259" t="s">
        <v>317</v>
      </c>
      <c r="C31" s="227">
        <v>35572</v>
      </c>
      <c r="D31" s="227">
        <v>108316</v>
      </c>
      <c r="E31" s="257">
        <v>3.0449791971213314</v>
      </c>
      <c r="F31" s="275"/>
      <c r="G31" s="421">
        <v>41049.166026999999</v>
      </c>
      <c r="H31" s="404">
        <v>110296.25399999999</v>
      </c>
      <c r="I31" s="423">
        <v>2.6869304464663877</v>
      </c>
      <c r="J31" s="258">
        <v>43181.121579067592</v>
      </c>
      <c r="K31" s="15">
        <v>106701.32540252828</v>
      </c>
      <c r="L31" s="257">
        <v>2.4710179240516217</v>
      </c>
      <c r="M31" s="659"/>
      <c r="N31" s="664">
        <v>2.066953155863116E-2</v>
      </c>
      <c r="O31" s="664">
        <v>1.0178023202904729E-2</v>
      </c>
      <c r="P31" s="225"/>
      <c r="Q31" s="225"/>
      <c r="R31" s="651"/>
      <c r="S31" s="651"/>
      <c r="T31" s="651"/>
    </row>
    <row r="32" spans="1:20" x14ac:dyDescent="0.2">
      <c r="A32" s="235">
        <v>97210</v>
      </c>
      <c r="B32" s="279" t="s">
        <v>121</v>
      </c>
      <c r="C32" s="277">
        <v>5846</v>
      </c>
      <c r="D32" s="277">
        <v>18533</v>
      </c>
      <c r="E32" s="276">
        <v>3.1702018474170375</v>
      </c>
      <c r="G32" s="412">
        <v>6954.681955</v>
      </c>
      <c r="H32" s="413">
        <v>19066.642996999999</v>
      </c>
      <c r="I32" s="414">
        <v>2.7415549870389433</v>
      </c>
      <c r="J32" s="278">
        <v>7368.6693596240702</v>
      </c>
      <c r="K32" s="277">
        <v>18741.332159055804</v>
      </c>
      <c r="L32" s="276">
        <v>2.543380798404006</v>
      </c>
      <c r="M32" s="658"/>
      <c r="N32" s="661">
        <v>2.5118488140778217E-2</v>
      </c>
      <c r="O32" s="661">
        <v>1.1631535554562644E-2</v>
      </c>
      <c r="P32" s="225"/>
      <c r="Q32" s="225"/>
      <c r="R32" s="651"/>
      <c r="S32" s="651"/>
      <c r="T32" s="651"/>
    </row>
    <row r="33" spans="1:20" x14ac:dyDescent="0.2">
      <c r="A33" s="235">
        <v>97217</v>
      </c>
      <c r="B33" s="270" t="s">
        <v>14</v>
      </c>
      <c r="C33" s="268">
        <v>2373</v>
      </c>
      <c r="D33" s="268">
        <v>7269</v>
      </c>
      <c r="E33" s="267">
        <v>3.0632111251580278</v>
      </c>
      <c r="G33" s="415">
        <v>3212</v>
      </c>
      <c r="H33" s="416">
        <v>8348</v>
      </c>
      <c r="I33" s="417">
        <v>2.5990037359900375</v>
      </c>
      <c r="J33" s="269">
        <v>3459</v>
      </c>
      <c r="K33" s="268">
        <v>8288</v>
      </c>
      <c r="L33" s="267">
        <v>2.3960682278115062</v>
      </c>
      <c r="M33" s="658"/>
      <c r="N33" s="661">
        <v>4.4197244012369685E-2</v>
      </c>
      <c r="O33" s="661">
        <v>1.4927464886475894E-2</v>
      </c>
      <c r="P33" s="225"/>
      <c r="Q33" s="225"/>
      <c r="R33" s="651"/>
      <c r="S33" s="651"/>
      <c r="T33" s="651"/>
    </row>
    <row r="34" spans="1:20" x14ac:dyDescent="0.2">
      <c r="A34" s="235">
        <v>97220</v>
      </c>
      <c r="B34" s="270" t="s">
        <v>28</v>
      </c>
      <c r="C34" s="268">
        <v>4308</v>
      </c>
      <c r="D34" s="268">
        <v>13019</v>
      </c>
      <c r="E34" s="267">
        <v>3.0220519962859798</v>
      </c>
      <c r="G34" s="415">
        <v>5020.2741649999998</v>
      </c>
      <c r="H34" s="416">
        <v>13623.901848</v>
      </c>
      <c r="I34" s="417">
        <v>2.713776459258376</v>
      </c>
      <c r="J34" s="269">
        <v>5271.9868415110468</v>
      </c>
      <c r="K34" s="268">
        <v>12859.503595771053</v>
      </c>
      <c r="L34" s="267">
        <v>2.4392139021510317</v>
      </c>
      <c r="M34" s="658"/>
      <c r="N34" s="661">
        <v>2.2099335195677305E-2</v>
      </c>
      <c r="O34" s="661">
        <v>9.8325761301272241E-3</v>
      </c>
      <c r="P34" s="225"/>
      <c r="Q34" s="225"/>
      <c r="R34" s="651"/>
      <c r="S34" s="651"/>
      <c r="T34" s="651"/>
    </row>
    <row r="35" spans="1:20" x14ac:dyDescent="0.2">
      <c r="A35" s="235">
        <v>97226</v>
      </c>
      <c r="B35" s="270" t="s">
        <v>21</v>
      </c>
      <c r="C35" s="268">
        <v>1368</v>
      </c>
      <c r="D35" s="268">
        <v>4152</v>
      </c>
      <c r="E35" s="267">
        <v>3.0350877192982457</v>
      </c>
      <c r="G35" s="415">
        <v>1937.669318</v>
      </c>
      <c r="H35" s="416">
        <v>5199.9839359999996</v>
      </c>
      <c r="I35" s="417">
        <v>2.683628154553872</v>
      </c>
      <c r="J35" s="269">
        <v>1863.2251754199444</v>
      </c>
      <c r="K35" s="268">
        <v>4670.9606634063312</v>
      </c>
      <c r="L35" s="267">
        <v>2.5069222577209773</v>
      </c>
      <c r="M35" s="658"/>
      <c r="N35" s="661">
        <v>5.0991202551011083E-2</v>
      </c>
      <c r="O35" s="661">
        <v>-7.8047667880672966E-3</v>
      </c>
      <c r="P35" s="225"/>
      <c r="Q35" s="225"/>
      <c r="R35" s="651"/>
      <c r="S35" s="651"/>
      <c r="T35" s="651"/>
    </row>
    <row r="36" spans="1:20" x14ac:dyDescent="0.2">
      <c r="A36" s="235">
        <v>97232</v>
      </c>
      <c r="B36" s="266" t="s">
        <v>26</v>
      </c>
      <c r="C36" s="264">
        <v>2639</v>
      </c>
      <c r="D36" s="264">
        <v>7795</v>
      </c>
      <c r="E36" s="263">
        <v>2.9537703675634712</v>
      </c>
      <c r="G36" s="418">
        <v>3441.3270689999999</v>
      </c>
      <c r="H36" s="419">
        <v>8649.9270689999994</v>
      </c>
      <c r="I36" s="420">
        <v>2.5135440182131665</v>
      </c>
      <c r="J36" s="265">
        <v>3967.8676784955537</v>
      </c>
      <c r="K36" s="264">
        <v>9177.2770326151785</v>
      </c>
      <c r="L36" s="263">
        <v>2.3128989614126474</v>
      </c>
      <c r="M36" s="658"/>
      <c r="N36" s="661">
        <v>3.8650677252537458E-2</v>
      </c>
      <c r="O36" s="661">
        <v>2.8883602932071373E-2</v>
      </c>
      <c r="P36" s="225"/>
      <c r="Q36" s="225"/>
      <c r="R36" s="651"/>
      <c r="S36" s="651"/>
      <c r="T36" s="651"/>
    </row>
    <row r="37" spans="1:20" x14ac:dyDescent="0.2">
      <c r="A37" s="256"/>
      <c r="B37" s="262" t="s">
        <v>38</v>
      </c>
      <c r="C37" s="230">
        <v>16534</v>
      </c>
      <c r="D37" s="230">
        <v>50768</v>
      </c>
      <c r="E37" s="260">
        <v>3.0705213499455666</v>
      </c>
      <c r="F37" s="275"/>
      <c r="G37" s="424">
        <v>20565.952506999998</v>
      </c>
      <c r="H37" s="425">
        <v>54888.455849999991</v>
      </c>
      <c r="I37" s="426">
        <v>2.6688992805617779</v>
      </c>
      <c r="J37" s="261">
        <v>21930.749055050615</v>
      </c>
      <c r="K37" s="230">
        <v>53737.073450848366</v>
      </c>
      <c r="L37" s="260">
        <v>2.4503072519756368</v>
      </c>
      <c r="M37" s="659"/>
      <c r="N37" s="664">
        <v>3.1665005448537453E-2</v>
      </c>
      <c r="O37" s="665">
        <v>1.2933483466675222E-2</v>
      </c>
      <c r="P37" s="225"/>
      <c r="Q37" s="225"/>
      <c r="R37" s="651"/>
      <c r="S37" s="651"/>
      <c r="T37" s="651"/>
    </row>
    <row r="38" spans="1:20" x14ac:dyDescent="0.2">
      <c r="A38" s="235">
        <v>97202</v>
      </c>
      <c r="B38" s="274" t="s">
        <v>0</v>
      </c>
      <c r="C38" s="272">
        <v>1105</v>
      </c>
      <c r="D38" s="272">
        <v>3463</v>
      </c>
      <c r="E38" s="271">
        <v>3.1339366515837104</v>
      </c>
      <c r="G38" s="427">
        <v>1365</v>
      </c>
      <c r="H38" s="428">
        <v>3659</v>
      </c>
      <c r="I38" s="429">
        <v>2.6805860805860804</v>
      </c>
      <c r="J38" s="273">
        <v>1486</v>
      </c>
      <c r="K38" s="272">
        <v>3796</v>
      </c>
      <c r="L38" s="271">
        <v>2.5545087483176312</v>
      </c>
      <c r="M38" s="658"/>
      <c r="N38" s="661">
        <v>3.0647260760592987E-2</v>
      </c>
      <c r="O38" s="661">
        <v>1.7131797974648588E-2</v>
      </c>
      <c r="P38" s="225"/>
      <c r="Q38" s="225"/>
      <c r="R38" s="651"/>
      <c r="S38" s="651"/>
      <c r="T38" s="651"/>
    </row>
    <row r="39" spans="1:20" x14ac:dyDescent="0.2">
      <c r="A39" s="235">
        <v>97206</v>
      </c>
      <c r="B39" s="270" t="s">
        <v>5</v>
      </c>
      <c r="C39" s="268">
        <v>1356</v>
      </c>
      <c r="D39" s="268">
        <v>3959</v>
      </c>
      <c r="E39" s="267">
        <v>2.9196165191740411</v>
      </c>
      <c r="G39" s="415">
        <v>2158.1025549999999</v>
      </c>
      <c r="H39" s="416">
        <v>5410.7436129999996</v>
      </c>
      <c r="I39" s="417">
        <v>2.5071763158169285</v>
      </c>
      <c r="J39" s="269">
        <v>2474.1125737148382</v>
      </c>
      <c r="K39" s="268">
        <v>6041.7781918678011</v>
      </c>
      <c r="L39" s="267">
        <v>2.4419980950164177</v>
      </c>
      <c r="M39" s="658"/>
      <c r="N39" s="661">
        <v>6.8637330753094083E-2</v>
      </c>
      <c r="O39" s="661">
        <v>2.7707380665437542E-2</v>
      </c>
      <c r="P39" s="225"/>
      <c r="Q39" s="225"/>
      <c r="R39" s="651"/>
      <c r="S39" s="651"/>
      <c r="T39" s="651"/>
    </row>
    <row r="40" spans="1:20" x14ac:dyDescent="0.2">
      <c r="A40" s="235">
        <v>97207</v>
      </c>
      <c r="B40" s="270" t="s">
        <v>6</v>
      </c>
      <c r="C40" s="268">
        <v>4920</v>
      </c>
      <c r="D40" s="268">
        <v>15233</v>
      </c>
      <c r="E40" s="267">
        <v>3.0961382113821139</v>
      </c>
      <c r="G40" s="415">
        <v>5800.454557</v>
      </c>
      <c r="H40" s="416">
        <v>15261.076575999999</v>
      </c>
      <c r="I40" s="417">
        <v>2.6310139017610097</v>
      </c>
      <c r="J40" s="269">
        <v>6606.6666461207051</v>
      </c>
      <c r="K40" s="268">
        <v>16162.956876417027</v>
      </c>
      <c r="L40" s="267">
        <v>2.4464616942505453</v>
      </c>
      <c r="M40" s="658"/>
      <c r="N40" s="661">
        <v>2.37969857301914E-2</v>
      </c>
      <c r="O40" s="661">
        <v>2.6370292133724105E-2</v>
      </c>
      <c r="P40" s="225"/>
      <c r="Q40" s="225"/>
    </row>
    <row r="41" spans="1:20" x14ac:dyDescent="0.2">
      <c r="A41" s="235">
        <v>97221</v>
      </c>
      <c r="B41" s="270" t="s">
        <v>27</v>
      </c>
      <c r="C41" s="268">
        <v>4172</v>
      </c>
      <c r="D41" s="268">
        <v>12274</v>
      </c>
      <c r="E41" s="267">
        <v>2.9419942473633749</v>
      </c>
      <c r="G41" s="415">
        <v>4899.4441530000004</v>
      </c>
      <c r="H41" s="416">
        <v>13062.405191</v>
      </c>
      <c r="I41" s="417">
        <v>2.6660994151758421</v>
      </c>
      <c r="J41" s="269">
        <v>5208.261825284304</v>
      </c>
      <c r="K41" s="268">
        <v>12756.554518097631</v>
      </c>
      <c r="L41" s="267">
        <v>2.4492920951417969</v>
      </c>
      <c r="M41" s="658"/>
      <c r="N41" s="661">
        <v>2.3226519407784307E-2</v>
      </c>
      <c r="O41" s="661">
        <v>1.2299912675589386E-2</v>
      </c>
      <c r="P41" s="225"/>
      <c r="Q41" s="225"/>
    </row>
    <row r="42" spans="1:20" x14ac:dyDescent="0.2">
      <c r="A42" s="235">
        <v>97227</v>
      </c>
      <c r="B42" s="270" t="s">
        <v>22</v>
      </c>
      <c r="C42" s="268">
        <v>2690</v>
      </c>
      <c r="D42" s="268">
        <v>7724</v>
      </c>
      <c r="E42" s="267">
        <v>2.8713754646840148</v>
      </c>
      <c r="G42" s="415">
        <v>3423.131832</v>
      </c>
      <c r="H42" s="416">
        <v>8855.4751059999999</v>
      </c>
      <c r="I42" s="417">
        <v>2.5869512308049489</v>
      </c>
      <c r="J42" s="269">
        <v>4207.8873227765198</v>
      </c>
      <c r="K42" s="268">
        <v>10149.917014562478</v>
      </c>
      <c r="L42" s="267">
        <v>2.4121171115069657</v>
      </c>
      <c r="M42" s="658"/>
      <c r="N42" s="661">
        <v>3.5030265580702658E-2</v>
      </c>
      <c r="O42" s="661">
        <v>4.214487081116669E-2</v>
      </c>
      <c r="P42" s="225"/>
      <c r="Q42" s="225"/>
    </row>
    <row r="43" spans="1:20" x14ac:dyDescent="0.2">
      <c r="A43" s="235">
        <v>97223</v>
      </c>
      <c r="B43" s="270" t="s">
        <v>18</v>
      </c>
      <c r="C43" s="268">
        <v>2716</v>
      </c>
      <c r="D43" s="268">
        <v>8200</v>
      </c>
      <c r="E43" s="267">
        <v>3.0191458026509572</v>
      </c>
      <c r="G43" s="415">
        <v>3312.928625</v>
      </c>
      <c r="H43" s="416">
        <v>8792.7025730000005</v>
      </c>
      <c r="I43" s="417">
        <v>2.6540573517487114</v>
      </c>
      <c r="J43" s="269">
        <v>3571.8519353051356</v>
      </c>
      <c r="K43" s="268">
        <v>9424.9036589828156</v>
      </c>
      <c r="L43" s="267">
        <v>2.6386602327561675</v>
      </c>
      <c r="M43" s="658"/>
      <c r="N43" s="661">
        <v>2.878836697778997E-2</v>
      </c>
      <c r="O43" s="661">
        <v>1.5164152786887541E-2</v>
      </c>
      <c r="P43" s="225"/>
      <c r="Q43" s="225"/>
    </row>
    <row r="44" spans="1:20" x14ac:dyDescent="0.2">
      <c r="A44" s="235">
        <v>97231</v>
      </c>
      <c r="B44" s="266" t="s">
        <v>29</v>
      </c>
      <c r="C44" s="264">
        <v>1836</v>
      </c>
      <c r="D44" s="264">
        <v>5150</v>
      </c>
      <c r="E44" s="263">
        <v>2.8050108932461875</v>
      </c>
      <c r="G44" s="418">
        <v>2848.4890869999999</v>
      </c>
      <c r="H44" s="419">
        <v>6731.3759330000003</v>
      </c>
      <c r="I44" s="420">
        <v>2.3631390984507572</v>
      </c>
      <c r="J44" s="265">
        <v>3425.1336403590722</v>
      </c>
      <c r="K44" s="264">
        <v>7503.6379262647306</v>
      </c>
      <c r="L44" s="263">
        <v>2.1907577087935439</v>
      </c>
      <c r="M44" s="658"/>
      <c r="N44" s="661">
        <v>6.4752921654459117E-2</v>
      </c>
      <c r="O44" s="661">
        <v>3.7558499142504864E-2</v>
      </c>
      <c r="P44" s="225"/>
      <c r="Q44" s="225"/>
    </row>
    <row r="45" spans="1:20" x14ac:dyDescent="0.2">
      <c r="A45" s="256"/>
      <c r="B45" s="262" t="s">
        <v>40</v>
      </c>
      <c r="C45" s="230">
        <v>18795</v>
      </c>
      <c r="D45" s="230">
        <v>56003</v>
      </c>
      <c r="E45" s="260">
        <v>2.9796754455972332</v>
      </c>
      <c r="F45" s="254"/>
      <c r="G45" s="424">
        <v>23807.550809</v>
      </c>
      <c r="H45" s="425">
        <v>61772.778992</v>
      </c>
      <c r="I45" s="426">
        <v>2.5946717277884774</v>
      </c>
      <c r="J45" s="261">
        <v>26979.913943560576</v>
      </c>
      <c r="K45" s="230">
        <v>65835.748186192475</v>
      </c>
      <c r="L45" s="260">
        <v>2.4401763594915322</v>
      </c>
      <c r="M45" s="659"/>
      <c r="N45" s="664">
        <v>3.4349917766016258E-2</v>
      </c>
      <c r="O45" s="665">
        <v>2.5333549682106771E-2</v>
      </c>
      <c r="P45" s="225"/>
      <c r="Q45" s="225"/>
    </row>
    <row r="46" spans="1:20" ht="13.5" thickBot="1" x14ac:dyDescent="0.25">
      <c r="A46" s="256"/>
      <c r="B46" s="259" t="s">
        <v>41</v>
      </c>
      <c r="C46" s="227">
        <v>35329</v>
      </c>
      <c r="D46" s="227">
        <v>106771</v>
      </c>
      <c r="E46" s="257">
        <v>3.0221914008321775</v>
      </c>
      <c r="F46" s="254"/>
      <c r="G46" s="421">
        <v>44373.503316000002</v>
      </c>
      <c r="H46" s="404">
        <v>116661.23484199999</v>
      </c>
      <c r="I46" s="423">
        <v>2.6290742475574338</v>
      </c>
      <c r="J46" s="258">
        <v>48910.662998611195</v>
      </c>
      <c r="K46" s="15">
        <v>119572.82163704085</v>
      </c>
      <c r="L46" s="257">
        <v>2.4447188875856392</v>
      </c>
      <c r="M46" s="659"/>
      <c r="N46" s="664">
        <v>3.3098587105417465E-2</v>
      </c>
      <c r="O46" s="664">
        <v>1.9661370185313665E-2</v>
      </c>
      <c r="P46" s="225"/>
      <c r="Q46" s="225"/>
    </row>
    <row r="47" spans="1:20" x14ac:dyDescent="0.2">
      <c r="A47" s="256"/>
      <c r="B47" s="255" t="s">
        <v>42</v>
      </c>
      <c r="C47" s="252">
        <v>130844</v>
      </c>
      <c r="D47" s="252">
        <v>381325</v>
      </c>
      <c r="E47" s="251">
        <v>2.9143483843355447</v>
      </c>
      <c r="F47" s="254"/>
      <c r="G47" s="430">
        <v>153003.66244400002</v>
      </c>
      <c r="H47" s="431">
        <v>392468.491736</v>
      </c>
      <c r="I47" s="432">
        <v>2.5650921387561239</v>
      </c>
      <c r="J47" s="253">
        <v>162852.13967835734</v>
      </c>
      <c r="K47" s="252">
        <v>386964.28017477039</v>
      </c>
      <c r="L47" s="251">
        <v>2.3761694561646403</v>
      </c>
      <c r="M47" s="659"/>
      <c r="N47" s="664">
        <v>2.2602521312315327E-2</v>
      </c>
      <c r="O47" s="664">
        <v>1.2554314376004294E-2</v>
      </c>
      <c r="P47" s="225"/>
      <c r="Q47" s="225"/>
    </row>
    <row r="48" spans="1:20" x14ac:dyDescent="0.2">
      <c r="B48" s="221" t="s">
        <v>75</v>
      </c>
      <c r="E48" s="250"/>
      <c r="F48" s="219"/>
      <c r="H48" s="407"/>
      <c r="I48" s="408"/>
      <c r="K48" s="235"/>
      <c r="L48" s="219"/>
      <c r="M48" s="219"/>
      <c r="N48" s="662"/>
      <c r="O48" s="662"/>
    </row>
    <row r="49" spans="1:15" x14ac:dyDescent="0.2">
      <c r="D49" s="249"/>
      <c r="F49" s="219"/>
      <c r="H49" s="407"/>
      <c r="I49" s="408"/>
      <c r="K49" s="235"/>
      <c r="L49" s="219"/>
      <c r="M49" s="219"/>
      <c r="N49" s="662"/>
      <c r="O49" s="662"/>
    </row>
    <row r="50" spans="1:15" x14ac:dyDescent="0.2">
      <c r="B50" s="255" t="s">
        <v>320</v>
      </c>
      <c r="C50" s="252">
        <v>23814331</v>
      </c>
      <c r="D50" s="252">
        <v>57217451</v>
      </c>
      <c r="E50" s="251">
        <v>2.4026478425952842</v>
      </c>
      <c r="F50" s="254"/>
      <c r="G50" s="430">
        <v>26070380.869641487</v>
      </c>
      <c r="H50" s="431">
        <v>59929933.079353765</v>
      </c>
      <c r="I50" s="432">
        <v>2.2987747428401075</v>
      </c>
      <c r="J50" s="253">
        <v>27347624.551264402</v>
      </c>
      <c r="K50" s="252">
        <v>61605874.927099459</v>
      </c>
      <c r="L50" s="251">
        <v>2.2526956522902517</v>
      </c>
      <c r="M50" s="659"/>
      <c r="N50" s="301">
        <v>1.3014286027684507E-2</v>
      </c>
      <c r="O50" s="301">
        <v>9.6118669147355895E-3</v>
      </c>
    </row>
    <row r="51" spans="1:15" x14ac:dyDescent="0.2">
      <c r="B51" s="663" t="s">
        <v>325</v>
      </c>
      <c r="H51" s="406">
        <v>61105600.698443145</v>
      </c>
      <c r="K51" s="248">
        <v>62755858.430541746</v>
      </c>
    </row>
    <row r="52" spans="1:15" x14ac:dyDescent="0.2">
      <c r="A52" s="248"/>
    </row>
  </sheetData>
  <pageMargins left="0.19685039370078741" right="0.19685039370078741" top="0.78740157480314965" bottom="0.78740157480314965" header="0.51181102362204722" footer="0.51181102362204722"/>
  <pageSetup paperSize="9" scale="75" orientation="landscape" r:id="rId1"/>
  <headerFooter alignWithMargins="0">
    <oddHeader>&amp;CObservatoire de l'habitat de la Martinique
&amp;"Arial,Gras"&amp;11Taille moyenne des ménages en 2008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I52"/>
  <sheetViews>
    <sheetView workbookViewId="0"/>
  </sheetViews>
  <sheetFormatPr baseColWidth="10" defaultRowHeight="12.75" x14ac:dyDescent="0.2"/>
  <cols>
    <col min="1" max="1" width="11.85546875" customWidth="1"/>
    <col min="2" max="2" width="19.140625" customWidth="1"/>
    <col min="3" max="3" width="11.42578125" style="56"/>
    <col min="4" max="4" width="8.7109375" customWidth="1"/>
    <col min="5" max="5" width="11.42578125" style="56"/>
    <col min="6" max="6" width="8.7109375" customWidth="1"/>
    <col min="7" max="7" width="11.42578125" style="56"/>
    <col min="8" max="8" width="8.7109375" customWidth="1"/>
    <col min="9" max="9" width="11.42578125" style="56"/>
    <col min="10" max="10" width="8.7109375" customWidth="1"/>
    <col min="11" max="11" width="11.42578125" style="56"/>
    <col min="12" max="12" width="8.7109375" customWidth="1"/>
    <col min="14" max="14" width="8.7109375" style="88" customWidth="1"/>
    <col min="15" max="15" width="19.140625" customWidth="1"/>
    <col min="16" max="16" width="11.42578125" style="56"/>
    <col min="17" max="17" width="7.42578125" customWidth="1"/>
    <col min="18" max="18" width="12.28515625" customWidth="1"/>
    <col min="19" max="19" width="7.42578125" customWidth="1"/>
    <col min="20" max="20" width="12.28515625" customWidth="1"/>
    <col min="21" max="21" width="7.42578125" customWidth="1"/>
    <col min="22" max="22" width="12.28515625" customWidth="1"/>
    <col min="23" max="23" width="7.42578125" customWidth="1"/>
    <col min="24" max="24" width="12.28515625" customWidth="1"/>
    <col min="25" max="25" width="7.42578125" customWidth="1"/>
    <col min="26" max="26" width="12.28515625" customWidth="1"/>
    <col min="27" max="27" width="7.42578125" customWidth="1"/>
    <col min="53" max="53" width="19.140625" customWidth="1"/>
    <col min="54" max="54" width="11.42578125" style="56"/>
    <col min="55" max="55" width="7.42578125" customWidth="1"/>
    <col min="56" max="56" width="12.28515625" customWidth="1"/>
    <col min="57" max="57" width="7.42578125" customWidth="1"/>
    <col min="58" max="58" width="12.28515625" customWidth="1"/>
    <col min="59" max="59" width="7.42578125" customWidth="1"/>
    <col min="60" max="60" width="12.28515625" customWidth="1"/>
    <col min="61" max="61" width="7.42578125" customWidth="1"/>
    <col min="62" max="62" width="12.28515625" customWidth="1"/>
    <col min="63" max="63" width="7.42578125" customWidth="1"/>
    <col min="64" max="64" width="12.28515625" customWidth="1"/>
    <col min="65" max="65" width="7.42578125" customWidth="1"/>
    <col min="66" max="66" width="11.42578125" style="56"/>
    <col min="67" max="67" width="7.42578125" customWidth="1"/>
    <col min="68" max="68" width="12.28515625" customWidth="1"/>
    <col min="69" max="69" width="7.42578125" customWidth="1"/>
    <col min="70" max="70" width="12.28515625" customWidth="1"/>
    <col min="71" max="71" width="7.42578125" customWidth="1"/>
    <col min="72" max="72" width="12.28515625" customWidth="1"/>
    <col min="73" max="73" width="7.42578125" customWidth="1"/>
    <col min="74" max="74" width="12.28515625" customWidth="1"/>
    <col min="75" max="75" width="7.42578125" customWidth="1"/>
    <col min="77" max="77" width="7.42578125" customWidth="1"/>
    <col min="78" max="78" width="11.42578125" style="56"/>
    <col min="79" max="79" width="7.42578125" customWidth="1"/>
    <col min="80" max="80" width="12.28515625" customWidth="1"/>
    <col min="81" max="81" width="7.42578125" customWidth="1"/>
    <col min="82" max="82" width="12.28515625" customWidth="1"/>
    <col min="83" max="83" width="7.42578125" customWidth="1"/>
    <col min="84" max="84" width="12.28515625" customWidth="1"/>
    <col min="85" max="85" width="7.42578125" customWidth="1"/>
    <col min="86" max="86" width="12.28515625" customWidth="1"/>
    <col min="87" max="87" width="7.42578125" customWidth="1"/>
    <col min="89" max="89" width="7.42578125" customWidth="1"/>
    <col min="91" max="91" width="19.140625" customWidth="1"/>
    <col min="92" max="92" width="11.42578125" style="56"/>
    <col min="93" max="93" width="7.42578125" customWidth="1"/>
    <col min="94" max="94" width="12.85546875" customWidth="1"/>
    <col min="95" max="95" width="7.42578125" customWidth="1"/>
    <col min="96" max="96" width="12.28515625" customWidth="1"/>
    <col min="97" max="97" width="7.42578125" customWidth="1"/>
    <col min="98" max="98" width="12.28515625" customWidth="1"/>
    <col min="99" max="99" width="7.42578125" customWidth="1"/>
    <col min="100" max="100" width="12.28515625" customWidth="1"/>
    <col min="101" max="101" width="7.42578125" customWidth="1"/>
    <col min="102" max="102" width="12.28515625" customWidth="1"/>
    <col min="103" max="103" width="7.42578125" customWidth="1"/>
    <col min="104" max="104" width="12.28515625" customWidth="1"/>
    <col min="105" max="105" width="7.42578125" customWidth="1"/>
    <col min="106" max="106" width="13.5703125" customWidth="1"/>
    <col min="107" max="107" width="7.42578125" customWidth="1"/>
    <col min="108" max="108" width="11.42578125" style="56"/>
    <col min="109" max="109" width="7.42578125" customWidth="1"/>
    <col min="110" max="110" width="12.85546875" customWidth="1"/>
    <col min="111" max="111" width="7.42578125" customWidth="1"/>
    <col min="112" max="112" width="12.28515625" customWidth="1"/>
    <col min="113" max="113" width="7.42578125" customWidth="1"/>
    <col min="114" max="114" width="12.28515625" customWidth="1"/>
    <col min="115" max="115" width="7.42578125" customWidth="1"/>
    <col min="116" max="116" width="12.28515625" customWidth="1"/>
    <col min="117" max="117" width="7.42578125" customWidth="1"/>
    <col min="118" max="118" width="12.28515625" customWidth="1"/>
    <col min="119" max="119" width="7.42578125" customWidth="1"/>
    <col min="120" max="120" width="12.28515625" customWidth="1"/>
    <col min="121" max="121" width="7.42578125" customWidth="1"/>
    <col min="122" max="122" width="13.5703125" customWidth="1"/>
    <col min="123" max="123" width="7.42578125" customWidth="1"/>
    <col min="124" max="124" width="11.42578125" style="56"/>
    <col min="125" max="125" width="7.42578125" customWidth="1"/>
    <col min="126" max="126" width="12.85546875" customWidth="1"/>
    <col min="127" max="127" width="7.42578125" customWidth="1"/>
    <col min="128" max="128" width="12.28515625" customWidth="1"/>
    <col min="129" max="129" width="7.42578125" customWidth="1"/>
    <col min="130" max="130" width="12.28515625" customWidth="1"/>
    <col min="131" max="131" width="7.42578125" customWidth="1"/>
    <col min="132" max="132" width="12.28515625" customWidth="1"/>
    <col min="133" max="133" width="7.42578125" customWidth="1"/>
    <col min="134" max="134" width="12.28515625" customWidth="1"/>
    <col min="135" max="135" width="7.42578125" customWidth="1"/>
    <col min="136" max="136" width="12.28515625" customWidth="1"/>
    <col min="137" max="137" width="7.42578125" customWidth="1"/>
    <col min="138" max="138" width="13.5703125" customWidth="1"/>
    <col min="139" max="139" width="7.42578125" customWidth="1"/>
  </cols>
  <sheetData>
    <row r="2" spans="1:139" ht="15" x14ac:dyDescent="0.2">
      <c r="C2" s="57" t="s">
        <v>66</v>
      </c>
      <c r="D2" s="52"/>
      <c r="E2" s="59"/>
      <c r="F2" s="52"/>
      <c r="G2" s="59"/>
      <c r="H2" s="52"/>
      <c r="I2" s="59"/>
      <c r="J2" s="52"/>
      <c r="K2" s="59"/>
      <c r="L2" s="52"/>
      <c r="M2" s="54"/>
      <c r="N2" s="100"/>
      <c r="P2" s="57" t="s">
        <v>140</v>
      </c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7" t="s">
        <v>143</v>
      </c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7" t="s">
        <v>142</v>
      </c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101"/>
      <c r="BB2" s="57" t="s">
        <v>144</v>
      </c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7" t="s">
        <v>145</v>
      </c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7" t="s">
        <v>146</v>
      </c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101"/>
      <c r="CN2" s="57" t="s">
        <v>148</v>
      </c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7" t="s">
        <v>157</v>
      </c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7" t="s">
        <v>158</v>
      </c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</row>
    <row r="3" spans="1:139" ht="51.75" thickBot="1" x14ac:dyDescent="0.25">
      <c r="C3" s="58" t="s">
        <v>67</v>
      </c>
      <c r="D3" s="41" t="s">
        <v>55</v>
      </c>
      <c r="E3" s="58" t="s">
        <v>70</v>
      </c>
      <c r="F3" s="41" t="s">
        <v>55</v>
      </c>
      <c r="G3" s="58" t="s">
        <v>68</v>
      </c>
      <c r="H3" s="41" t="s">
        <v>55</v>
      </c>
      <c r="I3" s="58" t="s">
        <v>135</v>
      </c>
      <c r="J3" s="41" t="s">
        <v>55</v>
      </c>
      <c r="K3" s="58" t="s">
        <v>69</v>
      </c>
      <c r="L3" s="41" t="s">
        <v>55</v>
      </c>
      <c r="M3" s="55" t="s">
        <v>65</v>
      </c>
      <c r="N3" s="96"/>
      <c r="P3" s="58" t="s">
        <v>109</v>
      </c>
      <c r="Q3" s="41" t="s">
        <v>55</v>
      </c>
      <c r="R3" s="58" t="s">
        <v>110</v>
      </c>
      <c r="S3" s="41" t="s">
        <v>55</v>
      </c>
      <c r="T3" s="58" t="s">
        <v>111</v>
      </c>
      <c r="U3" s="41" t="s">
        <v>55</v>
      </c>
      <c r="V3" s="58" t="s">
        <v>112</v>
      </c>
      <c r="W3" s="41" t="s">
        <v>55</v>
      </c>
      <c r="X3" s="58" t="s">
        <v>113</v>
      </c>
      <c r="Y3" s="41" t="s">
        <v>55</v>
      </c>
      <c r="Z3" s="58" t="s">
        <v>141</v>
      </c>
      <c r="AA3" s="41" t="s">
        <v>55</v>
      </c>
      <c r="AB3" s="58" t="s">
        <v>109</v>
      </c>
      <c r="AC3" s="41" t="s">
        <v>55</v>
      </c>
      <c r="AD3" s="58" t="s">
        <v>110</v>
      </c>
      <c r="AE3" s="41" t="s">
        <v>55</v>
      </c>
      <c r="AF3" s="58" t="s">
        <v>111</v>
      </c>
      <c r="AG3" s="41" t="s">
        <v>55</v>
      </c>
      <c r="AH3" s="58" t="s">
        <v>112</v>
      </c>
      <c r="AI3" s="41" t="s">
        <v>55</v>
      </c>
      <c r="AJ3" s="58" t="s">
        <v>113</v>
      </c>
      <c r="AK3" s="41" t="s">
        <v>55</v>
      </c>
      <c r="AL3" s="58" t="s">
        <v>141</v>
      </c>
      <c r="AM3" s="41" t="s">
        <v>55</v>
      </c>
      <c r="AN3" s="58" t="s">
        <v>109</v>
      </c>
      <c r="AO3" s="41" t="s">
        <v>55</v>
      </c>
      <c r="AP3" s="58" t="s">
        <v>110</v>
      </c>
      <c r="AQ3" s="41" t="s">
        <v>55</v>
      </c>
      <c r="AR3" s="58" t="s">
        <v>111</v>
      </c>
      <c r="AS3" s="41" t="s">
        <v>55</v>
      </c>
      <c r="AT3" s="58" t="s">
        <v>112</v>
      </c>
      <c r="AU3" s="41" t="s">
        <v>55</v>
      </c>
      <c r="AV3" s="58" t="s">
        <v>113</v>
      </c>
      <c r="AW3" s="41" t="s">
        <v>55</v>
      </c>
      <c r="AX3" s="58" t="s">
        <v>141</v>
      </c>
      <c r="AY3" s="41" t="s">
        <v>55</v>
      </c>
      <c r="BB3" s="58" t="s">
        <v>147</v>
      </c>
      <c r="BC3" s="41" t="s">
        <v>55</v>
      </c>
      <c r="BD3" s="58" t="s">
        <v>48</v>
      </c>
      <c r="BE3" s="41" t="s">
        <v>55</v>
      </c>
      <c r="BF3" s="58" t="s">
        <v>49</v>
      </c>
      <c r="BG3" s="41" t="s">
        <v>55</v>
      </c>
      <c r="BH3" s="58" t="s">
        <v>50</v>
      </c>
      <c r="BI3" s="41" t="s">
        <v>55</v>
      </c>
      <c r="BJ3" s="58" t="s">
        <v>51</v>
      </c>
      <c r="BK3" s="41" t="s">
        <v>55</v>
      </c>
      <c r="BL3" s="58" t="s">
        <v>52</v>
      </c>
      <c r="BM3" s="41" t="s">
        <v>55</v>
      </c>
      <c r="BN3" s="58" t="s">
        <v>147</v>
      </c>
      <c r="BO3" s="41" t="s">
        <v>55</v>
      </c>
      <c r="BP3" s="58" t="s">
        <v>48</v>
      </c>
      <c r="BQ3" s="41" t="s">
        <v>55</v>
      </c>
      <c r="BR3" s="58" t="s">
        <v>49</v>
      </c>
      <c r="BS3" s="41" t="s">
        <v>55</v>
      </c>
      <c r="BT3" s="58" t="s">
        <v>50</v>
      </c>
      <c r="BU3" s="41" t="s">
        <v>55</v>
      </c>
      <c r="BV3" s="58" t="s">
        <v>51</v>
      </c>
      <c r="BW3" s="41" t="s">
        <v>55</v>
      </c>
      <c r="BX3" s="58" t="s">
        <v>52</v>
      </c>
      <c r="BY3" s="41" t="s">
        <v>55</v>
      </c>
      <c r="BZ3" s="58" t="s">
        <v>147</v>
      </c>
      <c r="CA3" s="41" t="s">
        <v>55</v>
      </c>
      <c r="CB3" s="58" t="s">
        <v>48</v>
      </c>
      <c r="CC3" s="41" t="s">
        <v>55</v>
      </c>
      <c r="CD3" s="58" t="s">
        <v>49</v>
      </c>
      <c r="CE3" s="41" t="s">
        <v>55</v>
      </c>
      <c r="CF3" s="58" t="s">
        <v>50</v>
      </c>
      <c r="CG3" s="41" t="s">
        <v>55</v>
      </c>
      <c r="CH3" s="58" t="s">
        <v>51</v>
      </c>
      <c r="CI3" s="41" t="s">
        <v>55</v>
      </c>
      <c r="CJ3" s="58" t="s">
        <v>52</v>
      </c>
      <c r="CK3" s="41" t="s">
        <v>55</v>
      </c>
      <c r="CN3" s="58" t="s">
        <v>149</v>
      </c>
      <c r="CO3" s="41" t="s">
        <v>55</v>
      </c>
      <c r="CP3" s="58" t="s">
        <v>150</v>
      </c>
      <c r="CQ3" s="41" t="s">
        <v>55</v>
      </c>
      <c r="CR3" s="58" t="s">
        <v>151</v>
      </c>
      <c r="CS3" s="41" t="s">
        <v>55</v>
      </c>
      <c r="CT3" s="58" t="s">
        <v>152</v>
      </c>
      <c r="CU3" s="41" t="s">
        <v>55</v>
      </c>
      <c r="CV3" s="58" t="s">
        <v>153</v>
      </c>
      <c r="CW3" s="41" t="s">
        <v>55</v>
      </c>
      <c r="CX3" s="58" t="s">
        <v>154</v>
      </c>
      <c r="CY3" s="41" t="s">
        <v>55</v>
      </c>
      <c r="CZ3" s="58" t="s">
        <v>155</v>
      </c>
      <c r="DA3" s="41" t="s">
        <v>55</v>
      </c>
      <c r="DB3" s="58" t="s">
        <v>156</v>
      </c>
      <c r="DC3" s="41" t="s">
        <v>55</v>
      </c>
      <c r="DD3" s="58" t="s">
        <v>149</v>
      </c>
      <c r="DE3" s="41" t="s">
        <v>55</v>
      </c>
      <c r="DF3" s="58" t="s">
        <v>150</v>
      </c>
      <c r="DG3" s="41" t="s">
        <v>55</v>
      </c>
      <c r="DH3" s="58" t="s">
        <v>151</v>
      </c>
      <c r="DI3" s="41" t="s">
        <v>55</v>
      </c>
      <c r="DJ3" s="58" t="s">
        <v>152</v>
      </c>
      <c r="DK3" s="41" t="s">
        <v>55</v>
      </c>
      <c r="DL3" s="58" t="s">
        <v>153</v>
      </c>
      <c r="DM3" s="41" t="s">
        <v>55</v>
      </c>
      <c r="DN3" s="58" t="s">
        <v>154</v>
      </c>
      <c r="DO3" s="41" t="s">
        <v>55</v>
      </c>
      <c r="DP3" s="58" t="s">
        <v>155</v>
      </c>
      <c r="DQ3" s="41" t="s">
        <v>55</v>
      </c>
      <c r="DR3" s="58" t="s">
        <v>156</v>
      </c>
      <c r="DS3" s="41" t="s">
        <v>55</v>
      </c>
      <c r="DT3" s="58" t="s">
        <v>149</v>
      </c>
      <c r="DU3" s="41" t="s">
        <v>55</v>
      </c>
      <c r="DV3" s="58" t="s">
        <v>150</v>
      </c>
      <c r="DW3" s="41" t="s">
        <v>55</v>
      </c>
      <c r="DX3" s="58" t="s">
        <v>151</v>
      </c>
      <c r="DY3" s="41" t="s">
        <v>55</v>
      </c>
      <c r="DZ3" s="58" t="s">
        <v>152</v>
      </c>
      <c r="EA3" s="41" t="s">
        <v>55</v>
      </c>
      <c r="EB3" s="58" t="s">
        <v>153</v>
      </c>
      <c r="EC3" s="41" t="s">
        <v>55</v>
      </c>
      <c r="ED3" s="58" t="s">
        <v>154</v>
      </c>
      <c r="EE3" s="41" t="s">
        <v>55</v>
      </c>
      <c r="EF3" s="58" t="s">
        <v>155</v>
      </c>
      <c r="EG3" s="41" t="s">
        <v>55</v>
      </c>
      <c r="EH3" s="58" t="s">
        <v>156</v>
      </c>
      <c r="EI3" s="41" t="s">
        <v>55</v>
      </c>
    </row>
    <row r="4" spans="1:139" x14ac:dyDescent="0.2">
      <c r="A4" s="2">
        <v>97209</v>
      </c>
      <c r="B4" s="31" t="s">
        <v>8</v>
      </c>
      <c r="C4" s="13"/>
      <c r="D4" s="79"/>
      <c r="E4" s="13"/>
      <c r="F4" s="79"/>
      <c r="G4" s="13"/>
      <c r="H4" s="79"/>
      <c r="I4" s="13"/>
      <c r="J4" s="79"/>
      <c r="K4" s="13"/>
      <c r="L4" s="79"/>
      <c r="M4" s="42"/>
      <c r="N4" s="97"/>
      <c r="O4" s="31" t="s">
        <v>8</v>
      </c>
      <c r="P4" s="91"/>
      <c r="Q4" s="79"/>
      <c r="R4" s="91"/>
      <c r="S4" s="79"/>
      <c r="T4" s="91"/>
      <c r="U4" s="79"/>
      <c r="V4" s="91"/>
      <c r="W4" s="79"/>
      <c r="X4" s="91"/>
      <c r="Y4" s="79"/>
      <c r="Z4" s="91"/>
      <c r="AA4" s="79"/>
      <c r="AB4" s="91"/>
      <c r="AC4" s="79"/>
      <c r="AD4" s="91"/>
      <c r="AE4" s="79"/>
      <c r="AF4" s="91"/>
      <c r="AG4" s="79"/>
      <c r="AH4" s="91"/>
      <c r="AI4" s="79"/>
      <c r="AJ4" s="91"/>
      <c r="AK4" s="79"/>
      <c r="AL4" s="91"/>
      <c r="AM4" s="79"/>
      <c r="AN4" s="91"/>
      <c r="AO4" s="79"/>
      <c r="AP4" s="91"/>
      <c r="AQ4" s="79"/>
      <c r="AR4" s="91"/>
      <c r="AS4" s="79"/>
      <c r="AT4" s="91"/>
      <c r="AU4" s="79"/>
      <c r="AV4" s="91"/>
      <c r="AW4" s="79"/>
      <c r="AX4" s="91"/>
      <c r="AY4" s="79" t="e">
        <f t="shared" ref="AY4:AY13" si="0">AX4/$G4</f>
        <v>#DIV/0!</v>
      </c>
      <c r="AZ4" s="56"/>
      <c r="BA4" s="31" t="s">
        <v>8</v>
      </c>
      <c r="BB4" s="91"/>
      <c r="BC4" s="79"/>
      <c r="BD4" s="91"/>
      <c r="BE4" s="79"/>
      <c r="BF4" s="91"/>
      <c r="BG4" s="79"/>
      <c r="BH4" s="91"/>
      <c r="BI4" s="79"/>
      <c r="BJ4" s="91"/>
      <c r="BK4" s="79"/>
      <c r="BL4" s="91"/>
      <c r="BM4" s="79"/>
      <c r="BN4" s="91"/>
      <c r="BO4" s="79"/>
      <c r="BP4" s="91"/>
      <c r="BQ4" s="79"/>
      <c r="BR4" s="91"/>
      <c r="BS4" s="79"/>
      <c r="BT4" s="91"/>
      <c r="BU4" s="79"/>
      <c r="BV4" s="91"/>
      <c r="BW4" s="79"/>
      <c r="BX4" s="91"/>
      <c r="BY4" s="79"/>
      <c r="BZ4" s="91"/>
      <c r="CA4" s="79"/>
      <c r="CB4" s="91"/>
      <c r="CC4" s="79"/>
      <c r="CD4" s="91"/>
      <c r="CE4" s="79"/>
      <c r="CF4" s="91"/>
      <c r="CG4" s="79"/>
      <c r="CH4" s="91"/>
      <c r="CI4" s="79"/>
      <c r="CJ4" s="91"/>
      <c r="CK4" s="79"/>
      <c r="CL4" s="56"/>
      <c r="CM4" s="31" t="s">
        <v>8</v>
      </c>
      <c r="CN4" s="91"/>
      <c r="CO4" s="79"/>
      <c r="CP4" s="91"/>
      <c r="CQ4" s="79"/>
      <c r="CR4" s="91"/>
      <c r="CS4" s="79"/>
      <c r="CT4" s="91"/>
      <c r="CU4" s="79"/>
      <c r="CV4" s="91"/>
      <c r="CW4" s="79"/>
      <c r="CX4" s="91"/>
      <c r="CY4" s="79"/>
      <c r="CZ4" s="91"/>
      <c r="DA4" s="79"/>
      <c r="DB4" s="91"/>
      <c r="DC4" s="79"/>
      <c r="DD4" s="91"/>
      <c r="DE4" s="79"/>
      <c r="DF4" s="91"/>
      <c r="DG4" s="79"/>
      <c r="DH4" s="91"/>
      <c r="DI4" s="79"/>
      <c r="DJ4" s="91"/>
      <c r="DK4" s="79"/>
      <c r="DL4" s="91"/>
      <c r="DM4" s="79"/>
      <c r="DN4" s="91"/>
      <c r="DO4" s="79"/>
      <c r="DP4" s="91"/>
      <c r="DQ4" s="79"/>
      <c r="DR4" s="91"/>
      <c r="DS4" s="79"/>
      <c r="DT4" s="91"/>
      <c r="DU4" s="79"/>
      <c r="DV4" s="91"/>
      <c r="DW4" s="79"/>
      <c r="DX4" s="91"/>
      <c r="DY4" s="79"/>
      <c r="DZ4" s="91"/>
      <c r="EA4" s="79"/>
      <c r="EB4" s="91"/>
      <c r="EC4" s="79"/>
      <c r="ED4" s="91"/>
      <c r="EE4" s="79"/>
      <c r="EF4" s="91"/>
      <c r="EG4" s="79"/>
      <c r="EH4" s="91"/>
      <c r="EI4" s="79"/>
    </row>
    <row r="5" spans="1:139" x14ac:dyDescent="0.2">
      <c r="A5" s="1">
        <v>97213</v>
      </c>
      <c r="B5" s="32" t="s">
        <v>10</v>
      </c>
      <c r="C5" s="13"/>
      <c r="D5" s="77"/>
      <c r="E5" s="13"/>
      <c r="F5" s="77"/>
      <c r="G5" s="13"/>
      <c r="H5" s="77"/>
      <c r="I5" s="13"/>
      <c r="J5" s="77"/>
      <c r="K5" s="13"/>
      <c r="L5" s="77"/>
      <c r="M5" s="28"/>
      <c r="N5" s="97"/>
      <c r="O5" s="32" t="s">
        <v>10</v>
      </c>
      <c r="P5" s="91"/>
      <c r="Q5" s="77"/>
      <c r="R5" s="91"/>
      <c r="S5" s="77"/>
      <c r="T5" s="91"/>
      <c r="U5" s="77"/>
      <c r="V5" s="91"/>
      <c r="W5" s="77"/>
      <c r="X5" s="91"/>
      <c r="Y5" s="77"/>
      <c r="Z5" s="91"/>
      <c r="AA5" s="77"/>
      <c r="AB5" s="91"/>
      <c r="AC5" s="77"/>
      <c r="AD5" s="91"/>
      <c r="AE5" s="77"/>
      <c r="AF5" s="91"/>
      <c r="AG5" s="77"/>
      <c r="AH5" s="91"/>
      <c r="AI5" s="77"/>
      <c r="AJ5" s="91"/>
      <c r="AK5" s="77"/>
      <c r="AL5" s="91"/>
      <c r="AM5" s="77"/>
      <c r="AN5" s="91"/>
      <c r="AO5" s="77"/>
      <c r="AP5" s="91"/>
      <c r="AQ5" s="77"/>
      <c r="AR5" s="91"/>
      <c r="AS5" s="77"/>
      <c r="AT5" s="91"/>
      <c r="AU5" s="77"/>
      <c r="AV5" s="91"/>
      <c r="AW5" s="77"/>
      <c r="AX5" s="91"/>
      <c r="AY5" s="77" t="e">
        <f t="shared" si="0"/>
        <v>#DIV/0!</v>
      </c>
      <c r="AZ5" s="56"/>
      <c r="BA5" s="32" t="s">
        <v>10</v>
      </c>
      <c r="BB5" s="91"/>
      <c r="BC5" s="77"/>
      <c r="BD5" s="91"/>
      <c r="BE5" s="77"/>
      <c r="BF5" s="91"/>
      <c r="BG5" s="77"/>
      <c r="BH5" s="91"/>
      <c r="BI5" s="77"/>
      <c r="BJ5" s="91"/>
      <c r="BK5" s="77"/>
      <c r="BL5" s="91"/>
      <c r="BM5" s="77"/>
      <c r="BN5" s="91"/>
      <c r="BO5" s="77"/>
      <c r="BP5" s="91"/>
      <c r="BQ5" s="77"/>
      <c r="BR5" s="91"/>
      <c r="BS5" s="77"/>
      <c r="BT5" s="91"/>
      <c r="BU5" s="77"/>
      <c r="BV5" s="91"/>
      <c r="BW5" s="77"/>
      <c r="BX5" s="91"/>
      <c r="BY5" s="77"/>
      <c r="BZ5" s="91"/>
      <c r="CA5" s="77"/>
      <c r="CB5" s="91"/>
      <c r="CC5" s="77"/>
      <c r="CD5" s="91"/>
      <c r="CE5" s="77"/>
      <c r="CF5" s="91"/>
      <c r="CG5" s="77"/>
      <c r="CH5" s="91"/>
      <c r="CI5" s="77"/>
      <c r="CJ5" s="91"/>
      <c r="CK5" s="77"/>
      <c r="CL5" s="56"/>
      <c r="CM5" s="32" t="s">
        <v>10</v>
      </c>
      <c r="CN5" s="91"/>
      <c r="CO5" s="77"/>
      <c r="CP5" s="91"/>
      <c r="CQ5" s="77"/>
      <c r="CR5" s="91"/>
      <c r="CS5" s="77"/>
      <c r="CT5" s="91"/>
      <c r="CU5" s="77"/>
      <c r="CV5" s="91"/>
      <c r="CW5" s="77"/>
      <c r="CX5" s="91"/>
      <c r="CY5" s="77"/>
      <c r="CZ5" s="91"/>
      <c r="DA5" s="77"/>
      <c r="DB5" s="91"/>
      <c r="DC5" s="77"/>
      <c r="DD5" s="91"/>
      <c r="DE5" s="77"/>
      <c r="DF5" s="91"/>
      <c r="DG5" s="77"/>
      <c r="DH5" s="91"/>
      <c r="DI5" s="77"/>
      <c r="DJ5" s="91"/>
      <c r="DK5" s="77"/>
      <c r="DL5" s="91"/>
      <c r="DM5" s="77"/>
      <c r="DN5" s="91"/>
      <c r="DO5" s="77"/>
      <c r="DP5" s="91"/>
      <c r="DQ5" s="77"/>
      <c r="DR5" s="91"/>
      <c r="DS5" s="77"/>
      <c r="DT5" s="91"/>
      <c r="DU5" s="77"/>
      <c r="DV5" s="91"/>
      <c r="DW5" s="77"/>
      <c r="DX5" s="91"/>
      <c r="DY5" s="77"/>
      <c r="DZ5" s="91"/>
      <c r="EA5" s="77"/>
      <c r="EB5" s="91"/>
      <c r="EC5" s="77"/>
      <c r="ED5" s="91"/>
      <c r="EE5" s="77"/>
      <c r="EF5" s="91"/>
      <c r="EG5" s="77"/>
      <c r="EH5" s="91"/>
      <c r="EI5" s="77"/>
    </row>
    <row r="6" spans="1:139" x14ac:dyDescent="0.2">
      <c r="A6" s="1">
        <v>97224</v>
      </c>
      <c r="B6" s="32" t="s">
        <v>19</v>
      </c>
      <c r="C6" s="13"/>
      <c r="D6" s="77"/>
      <c r="E6" s="13"/>
      <c r="F6" s="77"/>
      <c r="G6" s="13"/>
      <c r="H6" s="77"/>
      <c r="I6" s="13"/>
      <c r="J6" s="77"/>
      <c r="K6" s="13"/>
      <c r="L6" s="77"/>
      <c r="M6" s="28"/>
      <c r="N6" s="97"/>
      <c r="O6" s="32" t="s">
        <v>19</v>
      </c>
      <c r="P6" s="91"/>
      <c r="Q6" s="77"/>
      <c r="R6" s="91"/>
      <c r="S6" s="77"/>
      <c r="T6" s="91"/>
      <c r="U6" s="77"/>
      <c r="V6" s="91"/>
      <c r="W6" s="77"/>
      <c r="X6" s="91"/>
      <c r="Y6" s="77"/>
      <c r="Z6" s="91"/>
      <c r="AA6" s="77"/>
      <c r="AB6" s="91"/>
      <c r="AC6" s="77"/>
      <c r="AD6" s="91"/>
      <c r="AE6" s="77"/>
      <c r="AF6" s="91"/>
      <c r="AG6" s="77"/>
      <c r="AH6" s="91"/>
      <c r="AI6" s="77"/>
      <c r="AJ6" s="91"/>
      <c r="AK6" s="77"/>
      <c r="AL6" s="91"/>
      <c r="AM6" s="77"/>
      <c r="AN6" s="91"/>
      <c r="AO6" s="77"/>
      <c r="AP6" s="91"/>
      <c r="AQ6" s="77"/>
      <c r="AR6" s="91"/>
      <c r="AS6" s="77"/>
      <c r="AT6" s="91"/>
      <c r="AU6" s="77"/>
      <c r="AV6" s="91"/>
      <c r="AW6" s="77"/>
      <c r="AX6" s="91"/>
      <c r="AY6" s="77" t="e">
        <f t="shared" si="0"/>
        <v>#DIV/0!</v>
      </c>
      <c r="AZ6" s="56"/>
      <c r="BA6" s="32" t="s">
        <v>19</v>
      </c>
      <c r="BB6" s="91"/>
      <c r="BC6" s="77"/>
      <c r="BD6" s="91"/>
      <c r="BE6" s="77"/>
      <c r="BF6" s="91"/>
      <c r="BG6" s="77"/>
      <c r="BH6" s="91"/>
      <c r="BI6" s="77"/>
      <c r="BJ6" s="91"/>
      <c r="BK6" s="77"/>
      <c r="BL6" s="91"/>
      <c r="BM6" s="77"/>
      <c r="BN6" s="91"/>
      <c r="BO6" s="77"/>
      <c r="BP6" s="91"/>
      <c r="BQ6" s="77"/>
      <c r="BR6" s="91"/>
      <c r="BS6" s="77"/>
      <c r="BT6" s="91"/>
      <c r="BU6" s="77"/>
      <c r="BV6" s="91"/>
      <c r="BW6" s="77"/>
      <c r="BX6" s="91"/>
      <c r="BY6" s="77"/>
      <c r="BZ6" s="91"/>
      <c r="CA6" s="77"/>
      <c r="CB6" s="91"/>
      <c r="CC6" s="77"/>
      <c r="CD6" s="91"/>
      <c r="CE6" s="77"/>
      <c r="CF6" s="91"/>
      <c r="CG6" s="77"/>
      <c r="CH6" s="91"/>
      <c r="CI6" s="77"/>
      <c r="CJ6" s="91"/>
      <c r="CK6" s="77"/>
      <c r="CL6" s="56"/>
      <c r="CM6" s="32" t="s">
        <v>19</v>
      </c>
      <c r="CN6" s="91"/>
      <c r="CO6" s="77"/>
      <c r="CP6" s="91"/>
      <c r="CQ6" s="77"/>
      <c r="CR6" s="91"/>
      <c r="CS6" s="77"/>
      <c r="CT6" s="91"/>
      <c r="CU6" s="77"/>
      <c r="CV6" s="91"/>
      <c r="CW6" s="77"/>
      <c r="CX6" s="91"/>
      <c r="CY6" s="77"/>
      <c r="CZ6" s="91"/>
      <c r="DA6" s="77"/>
      <c r="DB6" s="91"/>
      <c r="DC6" s="77"/>
      <c r="DD6" s="91"/>
      <c r="DE6" s="77"/>
      <c r="DF6" s="91"/>
      <c r="DG6" s="77"/>
      <c r="DH6" s="91"/>
      <c r="DI6" s="77"/>
      <c r="DJ6" s="91"/>
      <c r="DK6" s="77"/>
      <c r="DL6" s="91"/>
      <c r="DM6" s="77"/>
      <c r="DN6" s="91"/>
      <c r="DO6" s="77"/>
      <c r="DP6" s="91"/>
      <c r="DQ6" s="77"/>
      <c r="DR6" s="91"/>
      <c r="DS6" s="77"/>
      <c r="DT6" s="91"/>
      <c r="DU6" s="77"/>
      <c r="DV6" s="91"/>
      <c r="DW6" s="77"/>
      <c r="DX6" s="91"/>
      <c r="DY6" s="77"/>
      <c r="DZ6" s="91"/>
      <c r="EA6" s="77"/>
      <c r="EB6" s="91"/>
      <c r="EC6" s="77"/>
      <c r="ED6" s="91"/>
      <c r="EE6" s="77"/>
      <c r="EF6" s="91"/>
      <c r="EG6" s="77"/>
      <c r="EH6" s="91"/>
      <c r="EI6" s="77"/>
    </row>
    <row r="7" spans="1:139" x14ac:dyDescent="0.2">
      <c r="A7" s="1">
        <v>97229</v>
      </c>
      <c r="B7" s="33" t="s">
        <v>24</v>
      </c>
      <c r="C7" s="13"/>
      <c r="D7" s="78"/>
      <c r="E7" s="13"/>
      <c r="F7" s="78"/>
      <c r="G7" s="13"/>
      <c r="H7" s="78"/>
      <c r="I7" s="13"/>
      <c r="J7" s="78"/>
      <c r="K7" s="13"/>
      <c r="L7" s="78"/>
      <c r="M7" s="29"/>
      <c r="N7" s="97"/>
      <c r="O7" s="33" t="s">
        <v>24</v>
      </c>
      <c r="P7" s="91"/>
      <c r="Q7" s="78"/>
      <c r="R7" s="91"/>
      <c r="S7" s="78"/>
      <c r="T7" s="91"/>
      <c r="U7" s="78"/>
      <c r="V7" s="91"/>
      <c r="W7" s="78"/>
      <c r="X7" s="91"/>
      <c r="Y7" s="78"/>
      <c r="Z7" s="91"/>
      <c r="AA7" s="78"/>
      <c r="AB7" s="91"/>
      <c r="AC7" s="78"/>
      <c r="AD7" s="91"/>
      <c r="AE7" s="78"/>
      <c r="AF7" s="91"/>
      <c r="AG7" s="78"/>
      <c r="AH7" s="91"/>
      <c r="AI7" s="78"/>
      <c r="AJ7" s="91"/>
      <c r="AK7" s="78"/>
      <c r="AL7" s="91"/>
      <c r="AM7" s="78"/>
      <c r="AN7" s="91"/>
      <c r="AO7" s="78"/>
      <c r="AP7" s="91"/>
      <c r="AQ7" s="78"/>
      <c r="AR7" s="91"/>
      <c r="AS7" s="78"/>
      <c r="AT7" s="91"/>
      <c r="AU7" s="78"/>
      <c r="AV7" s="91"/>
      <c r="AW7" s="78"/>
      <c r="AX7" s="91"/>
      <c r="AY7" s="78" t="e">
        <f t="shared" si="0"/>
        <v>#DIV/0!</v>
      </c>
      <c r="AZ7" s="56"/>
      <c r="BA7" s="33" t="s">
        <v>24</v>
      </c>
      <c r="BB7" s="91"/>
      <c r="BC7" s="78"/>
      <c r="BD7" s="91"/>
      <c r="BE7" s="78"/>
      <c r="BF7" s="91"/>
      <c r="BG7" s="78"/>
      <c r="BH7" s="91"/>
      <c r="BI7" s="78"/>
      <c r="BJ7" s="91"/>
      <c r="BK7" s="78"/>
      <c r="BL7" s="91"/>
      <c r="BM7" s="78"/>
      <c r="BN7" s="91"/>
      <c r="BO7" s="78"/>
      <c r="BP7" s="91"/>
      <c r="BQ7" s="78"/>
      <c r="BR7" s="91"/>
      <c r="BS7" s="78"/>
      <c r="BT7" s="91"/>
      <c r="BU7" s="78"/>
      <c r="BV7" s="91"/>
      <c r="BW7" s="78"/>
      <c r="BX7" s="91"/>
      <c r="BY7" s="78"/>
      <c r="BZ7" s="91"/>
      <c r="CA7" s="78"/>
      <c r="CB7" s="91"/>
      <c r="CC7" s="78"/>
      <c r="CD7" s="91"/>
      <c r="CE7" s="78"/>
      <c r="CF7" s="91"/>
      <c r="CG7" s="78"/>
      <c r="CH7" s="91"/>
      <c r="CI7" s="78"/>
      <c r="CJ7" s="91"/>
      <c r="CK7" s="78"/>
      <c r="CL7" s="56"/>
      <c r="CM7" s="33" t="s">
        <v>24</v>
      </c>
      <c r="CN7" s="91"/>
      <c r="CO7" s="78"/>
      <c r="CP7" s="91"/>
      <c r="CQ7" s="78"/>
      <c r="CR7" s="91"/>
      <c r="CS7" s="78"/>
      <c r="CT7" s="91"/>
      <c r="CU7" s="78"/>
      <c r="CV7" s="91"/>
      <c r="CW7" s="78"/>
      <c r="CX7" s="91"/>
      <c r="CY7" s="78"/>
      <c r="CZ7" s="91"/>
      <c r="DA7" s="78"/>
      <c r="DB7" s="91"/>
      <c r="DC7" s="78"/>
      <c r="DD7" s="91"/>
      <c r="DE7" s="78"/>
      <c r="DF7" s="91"/>
      <c r="DG7" s="78"/>
      <c r="DH7" s="91"/>
      <c r="DI7" s="78"/>
      <c r="DJ7" s="91"/>
      <c r="DK7" s="78"/>
      <c r="DL7" s="91"/>
      <c r="DM7" s="78"/>
      <c r="DN7" s="91"/>
      <c r="DO7" s="78"/>
      <c r="DP7" s="91"/>
      <c r="DQ7" s="78"/>
      <c r="DR7" s="91"/>
      <c r="DS7" s="78"/>
      <c r="DT7" s="91"/>
      <c r="DU7" s="78"/>
      <c r="DV7" s="91"/>
      <c r="DW7" s="78"/>
      <c r="DX7" s="91"/>
      <c r="DY7" s="78"/>
      <c r="DZ7" s="91"/>
      <c r="EA7" s="78"/>
      <c r="EB7" s="91"/>
      <c r="EC7" s="78"/>
      <c r="ED7" s="91"/>
      <c r="EE7" s="78"/>
      <c r="EF7" s="91"/>
      <c r="EG7" s="78"/>
      <c r="EH7" s="91"/>
      <c r="EI7" s="78"/>
    </row>
    <row r="8" spans="1:139" ht="13.5" thickBot="1" x14ac:dyDescent="0.25">
      <c r="A8" s="3"/>
      <c r="B8" s="34" t="s">
        <v>34</v>
      </c>
      <c r="C8" s="15"/>
      <c r="D8" s="48"/>
      <c r="E8" s="15"/>
      <c r="F8" s="48"/>
      <c r="G8" s="15"/>
      <c r="H8" s="48"/>
      <c r="I8" s="15"/>
      <c r="J8" s="48"/>
      <c r="K8" s="15"/>
      <c r="L8" s="48"/>
      <c r="M8" s="43"/>
      <c r="N8" s="98"/>
      <c r="O8" s="34" t="s">
        <v>34</v>
      </c>
      <c r="P8" s="15"/>
      <c r="Q8" s="48"/>
      <c r="R8" s="15"/>
      <c r="S8" s="48"/>
      <c r="T8" s="15"/>
      <c r="U8" s="48"/>
      <c r="V8" s="15"/>
      <c r="W8" s="48"/>
      <c r="X8" s="15"/>
      <c r="Y8" s="48"/>
      <c r="Z8" s="15"/>
      <c r="AA8" s="48"/>
      <c r="AB8" s="15"/>
      <c r="AC8" s="48"/>
      <c r="AD8" s="15"/>
      <c r="AE8" s="48"/>
      <c r="AF8" s="15"/>
      <c r="AG8" s="48"/>
      <c r="AH8" s="15"/>
      <c r="AI8" s="48"/>
      <c r="AJ8" s="15"/>
      <c r="AK8" s="48"/>
      <c r="AL8" s="15"/>
      <c r="AM8" s="48"/>
      <c r="AN8" s="15"/>
      <c r="AO8" s="48"/>
      <c r="AP8" s="15"/>
      <c r="AQ8" s="48"/>
      <c r="AR8" s="15"/>
      <c r="AS8" s="48"/>
      <c r="AT8" s="15"/>
      <c r="AU8" s="48"/>
      <c r="AV8" s="15"/>
      <c r="AW8" s="48"/>
      <c r="AX8" s="15"/>
      <c r="AY8" s="48" t="e">
        <f t="shared" si="0"/>
        <v>#DIV/0!</v>
      </c>
      <c r="AZ8" s="56"/>
      <c r="BA8" s="34" t="s">
        <v>34</v>
      </c>
      <c r="BB8" s="15"/>
      <c r="BC8" s="48"/>
      <c r="BD8" s="15"/>
      <c r="BE8" s="48"/>
      <c r="BF8" s="15"/>
      <c r="BG8" s="48"/>
      <c r="BH8" s="15"/>
      <c r="BI8" s="48"/>
      <c r="BJ8" s="15"/>
      <c r="BK8" s="48"/>
      <c r="BL8" s="15"/>
      <c r="BM8" s="48"/>
      <c r="BN8" s="15"/>
      <c r="BO8" s="48"/>
      <c r="BP8" s="15"/>
      <c r="BQ8" s="48"/>
      <c r="BR8" s="15"/>
      <c r="BS8" s="48"/>
      <c r="BT8" s="15"/>
      <c r="BU8" s="48"/>
      <c r="BV8" s="15"/>
      <c r="BW8" s="48"/>
      <c r="BX8" s="15"/>
      <c r="BY8" s="48"/>
      <c r="BZ8" s="15"/>
      <c r="CA8" s="48"/>
      <c r="CB8" s="15"/>
      <c r="CC8" s="48"/>
      <c r="CD8" s="15"/>
      <c r="CE8" s="48"/>
      <c r="CF8" s="15"/>
      <c r="CG8" s="48"/>
      <c r="CH8" s="15"/>
      <c r="CI8" s="48"/>
      <c r="CJ8" s="15"/>
      <c r="CK8" s="48"/>
      <c r="CL8" s="56"/>
      <c r="CM8" s="34" t="s">
        <v>34</v>
      </c>
      <c r="CN8" s="15"/>
      <c r="CO8" s="48"/>
      <c r="CP8" s="15"/>
      <c r="CQ8" s="48"/>
      <c r="CR8" s="15"/>
      <c r="CS8" s="48"/>
      <c r="CT8" s="15"/>
      <c r="CU8" s="48"/>
      <c r="CV8" s="15"/>
      <c r="CW8" s="48"/>
      <c r="CX8" s="15"/>
      <c r="CY8" s="48"/>
      <c r="CZ8" s="15"/>
      <c r="DA8" s="48"/>
      <c r="DB8" s="15"/>
      <c r="DC8" s="48"/>
      <c r="DD8" s="15"/>
      <c r="DE8" s="48"/>
      <c r="DF8" s="15"/>
      <c r="DG8" s="48"/>
      <c r="DH8" s="15"/>
      <c r="DI8" s="48"/>
      <c r="DJ8" s="15"/>
      <c r="DK8" s="48"/>
      <c r="DL8" s="15"/>
      <c r="DM8" s="48"/>
      <c r="DN8" s="15"/>
      <c r="DO8" s="48"/>
      <c r="DP8" s="15"/>
      <c r="DQ8" s="48"/>
      <c r="DR8" s="15"/>
      <c r="DS8" s="48"/>
      <c r="DT8" s="15"/>
      <c r="DU8" s="48"/>
      <c r="DV8" s="15"/>
      <c r="DW8" s="48"/>
      <c r="DX8" s="15"/>
      <c r="DY8" s="48"/>
      <c r="DZ8" s="15"/>
      <c r="EA8" s="48"/>
      <c r="EB8" s="15"/>
      <c r="EC8" s="48"/>
      <c r="ED8" s="15"/>
      <c r="EE8" s="48"/>
      <c r="EF8" s="15"/>
      <c r="EG8" s="48"/>
      <c r="EH8" s="15"/>
      <c r="EI8" s="48"/>
    </row>
    <row r="9" spans="1:139" x14ac:dyDescent="0.2">
      <c r="A9" s="1">
        <v>97212</v>
      </c>
      <c r="B9" s="31" t="s">
        <v>9</v>
      </c>
      <c r="C9" s="13"/>
      <c r="D9" s="79"/>
      <c r="E9" s="13"/>
      <c r="F9" s="79"/>
      <c r="G9" s="13"/>
      <c r="H9" s="79"/>
      <c r="I9" s="13"/>
      <c r="J9" s="79"/>
      <c r="K9" s="13"/>
      <c r="L9" s="79"/>
      <c r="M9" s="42"/>
      <c r="N9" s="97"/>
      <c r="O9" s="31" t="s">
        <v>9</v>
      </c>
      <c r="P9" s="91"/>
      <c r="Q9" s="79"/>
      <c r="R9" s="91"/>
      <c r="S9" s="79"/>
      <c r="T9" s="91"/>
      <c r="U9" s="79"/>
      <c r="V9" s="91"/>
      <c r="W9" s="79"/>
      <c r="X9" s="91"/>
      <c r="Y9" s="79"/>
      <c r="Z9" s="91"/>
      <c r="AA9" s="79"/>
      <c r="AB9" s="91"/>
      <c r="AC9" s="79"/>
      <c r="AD9" s="91"/>
      <c r="AE9" s="79"/>
      <c r="AF9" s="91"/>
      <c r="AG9" s="79"/>
      <c r="AH9" s="91"/>
      <c r="AI9" s="79"/>
      <c r="AJ9" s="91"/>
      <c r="AK9" s="79"/>
      <c r="AL9" s="91"/>
      <c r="AM9" s="79"/>
      <c r="AN9" s="91"/>
      <c r="AO9" s="79"/>
      <c r="AP9" s="91"/>
      <c r="AQ9" s="79"/>
      <c r="AR9" s="91"/>
      <c r="AS9" s="79"/>
      <c r="AT9" s="91"/>
      <c r="AU9" s="79"/>
      <c r="AV9" s="91"/>
      <c r="AW9" s="79"/>
      <c r="AX9" s="91"/>
      <c r="AY9" s="79" t="e">
        <f t="shared" si="0"/>
        <v>#DIV/0!</v>
      </c>
      <c r="AZ9" s="56"/>
      <c r="BA9" s="31" t="s">
        <v>9</v>
      </c>
      <c r="BB9" s="91"/>
      <c r="BC9" s="79"/>
      <c r="BD9" s="91"/>
      <c r="BE9" s="79"/>
      <c r="BF9" s="91"/>
      <c r="BG9" s="79"/>
      <c r="BH9" s="91"/>
      <c r="BI9" s="79"/>
      <c r="BJ9" s="91"/>
      <c r="BK9" s="79"/>
      <c r="BL9" s="91"/>
      <c r="BM9" s="79"/>
      <c r="BN9" s="91"/>
      <c r="BO9" s="79"/>
      <c r="BP9" s="91"/>
      <c r="BQ9" s="79"/>
      <c r="BR9" s="91"/>
      <c r="BS9" s="79"/>
      <c r="BT9" s="91"/>
      <c r="BU9" s="79"/>
      <c r="BV9" s="91"/>
      <c r="BW9" s="79"/>
      <c r="BX9" s="91"/>
      <c r="BY9" s="79"/>
      <c r="BZ9" s="91"/>
      <c r="CA9" s="79"/>
      <c r="CB9" s="91"/>
      <c r="CC9" s="79"/>
      <c r="CD9" s="91"/>
      <c r="CE9" s="79"/>
      <c r="CF9" s="91"/>
      <c r="CG9" s="79"/>
      <c r="CH9" s="91"/>
      <c r="CI9" s="79"/>
      <c r="CJ9" s="91"/>
      <c r="CK9" s="79"/>
      <c r="CL9" s="56"/>
      <c r="CM9" s="31" t="s">
        <v>9</v>
      </c>
      <c r="CN9" s="91"/>
      <c r="CO9" s="79"/>
      <c r="CP9" s="91"/>
      <c r="CQ9" s="79"/>
      <c r="CR9" s="91"/>
      <c r="CS9" s="79"/>
      <c r="CT9" s="91"/>
      <c r="CU9" s="79"/>
      <c r="CV9" s="91"/>
      <c r="CW9" s="79"/>
      <c r="CX9" s="91"/>
      <c r="CY9" s="79"/>
      <c r="CZ9" s="91"/>
      <c r="DA9" s="79"/>
      <c r="DB9" s="91"/>
      <c r="DC9" s="79"/>
      <c r="DD9" s="91"/>
      <c r="DE9" s="79"/>
      <c r="DF9" s="91"/>
      <c r="DG9" s="79"/>
      <c r="DH9" s="91"/>
      <c r="DI9" s="79"/>
      <c r="DJ9" s="91"/>
      <c r="DK9" s="79"/>
      <c r="DL9" s="91"/>
      <c r="DM9" s="79"/>
      <c r="DN9" s="91"/>
      <c r="DO9" s="79"/>
      <c r="DP9" s="91"/>
      <c r="DQ9" s="79"/>
      <c r="DR9" s="91"/>
      <c r="DS9" s="79"/>
      <c r="DT9" s="91"/>
      <c r="DU9" s="79"/>
      <c r="DV9" s="91"/>
      <c r="DW9" s="79"/>
      <c r="DX9" s="91"/>
      <c r="DY9" s="79"/>
      <c r="DZ9" s="91"/>
      <c r="EA9" s="79"/>
      <c r="EB9" s="91"/>
      <c r="EC9" s="79"/>
      <c r="ED9" s="91"/>
      <c r="EE9" s="79"/>
      <c r="EF9" s="91"/>
      <c r="EG9" s="79"/>
      <c r="EH9" s="91"/>
      <c r="EI9" s="79"/>
    </row>
    <row r="10" spans="1:139" x14ac:dyDescent="0.2">
      <c r="A10" s="1">
        <v>97222</v>
      </c>
      <c r="B10" s="32" t="s">
        <v>17</v>
      </c>
      <c r="C10" s="13"/>
      <c r="D10" s="77"/>
      <c r="E10" s="13"/>
      <c r="F10" s="77"/>
      <c r="G10" s="13"/>
      <c r="H10" s="77"/>
      <c r="I10" s="13"/>
      <c r="J10" s="77"/>
      <c r="K10" s="13"/>
      <c r="L10" s="77"/>
      <c r="M10" s="28"/>
      <c r="N10" s="97"/>
      <c r="O10" s="32" t="s">
        <v>17</v>
      </c>
      <c r="P10" s="91"/>
      <c r="Q10" s="77"/>
      <c r="R10" s="91"/>
      <c r="S10" s="77"/>
      <c r="T10" s="91"/>
      <c r="U10" s="77"/>
      <c r="V10" s="91"/>
      <c r="W10" s="77"/>
      <c r="X10" s="91"/>
      <c r="Y10" s="77"/>
      <c r="Z10" s="91"/>
      <c r="AA10" s="77"/>
      <c r="AB10" s="91"/>
      <c r="AC10" s="77"/>
      <c r="AD10" s="91"/>
      <c r="AE10" s="77"/>
      <c r="AF10" s="91"/>
      <c r="AG10" s="77"/>
      <c r="AH10" s="91"/>
      <c r="AI10" s="77"/>
      <c r="AJ10" s="91"/>
      <c r="AK10" s="77"/>
      <c r="AL10" s="91"/>
      <c r="AM10" s="77"/>
      <c r="AN10" s="91"/>
      <c r="AO10" s="77"/>
      <c r="AP10" s="91"/>
      <c r="AQ10" s="77"/>
      <c r="AR10" s="91"/>
      <c r="AS10" s="77"/>
      <c r="AT10" s="91"/>
      <c r="AU10" s="77"/>
      <c r="AV10" s="91"/>
      <c r="AW10" s="77"/>
      <c r="AX10" s="91"/>
      <c r="AY10" s="77" t="e">
        <f t="shared" si="0"/>
        <v>#DIV/0!</v>
      </c>
      <c r="AZ10" s="56"/>
      <c r="BA10" s="32" t="s">
        <v>17</v>
      </c>
      <c r="BB10" s="91"/>
      <c r="BC10" s="77"/>
      <c r="BD10" s="91"/>
      <c r="BE10" s="77"/>
      <c r="BF10" s="91"/>
      <c r="BG10" s="77"/>
      <c r="BH10" s="91"/>
      <c r="BI10" s="77"/>
      <c r="BJ10" s="91"/>
      <c r="BK10" s="77"/>
      <c r="BL10" s="91"/>
      <c r="BM10" s="77"/>
      <c r="BN10" s="91"/>
      <c r="BO10" s="77"/>
      <c r="BP10" s="91"/>
      <c r="BQ10" s="77"/>
      <c r="BR10" s="91"/>
      <c r="BS10" s="77"/>
      <c r="BT10" s="91"/>
      <c r="BU10" s="77"/>
      <c r="BV10" s="91"/>
      <c r="BW10" s="77"/>
      <c r="BX10" s="91"/>
      <c r="BY10" s="77"/>
      <c r="BZ10" s="91"/>
      <c r="CA10" s="77"/>
      <c r="CB10" s="91"/>
      <c r="CC10" s="77"/>
      <c r="CD10" s="91"/>
      <c r="CE10" s="77"/>
      <c r="CF10" s="91"/>
      <c r="CG10" s="77"/>
      <c r="CH10" s="91"/>
      <c r="CI10" s="77"/>
      <c r="CJ10" s="91"/>
      <c r="CK10" s="77"/>
      <c r="CL10" s="56"/>
      <c r="CM10" s="32" t="s">
        <v>17</v>
      </c>
      <c r="CN10" s="91"/>
      <c r="CO10" s="77"/>
      <c r="CP10" s="91"/>
      <c r="CQ10" s="77"/>
      <c r="CR10" s="91"/>
      <c r="CS10" s="77"/>
      <c r="CT10" s="91"/>
      <c r="CU10" s="77"/>
      <c r="CV10" s="91"/>
      <c r="CW10" s="77"/>
      <c r="CX10" s="91"/>
      <c r="CY10" s="77"/>
      <c r="CZ10" s="91"/>
      <c r="DA10" s="77"/>
      <c r="DB10" s="91"/>
      <c r="DC10" s="77"/>
      <c r="DD10" s="91"/>
      <c r="DE10" s="77"/>
      <c r="DF10" s="91"/>
      <c r="DG10" s="77"/>
      <c r="DH10" s="91"/>
      <c r="DI10" s="77"/>
      <c r="DJ10" s="91"/>
      <c r="DK10" s="77"/>
      <c r="DL10" s="91"/>
      <c r="DM10" s="77"/>
      <c r="DN10" s="91"/>
      <c r="DO10" s="77"/>
      <c r="DP10" s="91"/>
      <c r="DQ10" s="77"/>
      <c r="DR10" s="91"/>
      <c r="DS10" s="77"/>
      <c r="DT10" s="91"/>
      <c r="DU10" s="77"/>
      <c r="DV10" s="91"/>
      <c r="DW10" s="77"/>
      <c r="DX10" s="91"/>
      <c r="DY10" s="77"/>
      <c r="DZ10" s="91"/>
      <c r="EA10" s="77"/>
      <c r="EB10" s="91"/>
      <c r="EC10" s="77"/>
      <c r="ED10" s="91"/>
      <c r="EE10" s="77"/>
      <c r="EF10" s="91"/>
      <c r="EG10" s="77"/>
      <c r="EH10" s="91"/>
      <c r="EI10" s="77"/>
    </row>
    <row r="11" spans="1:139" x14ac:dyDescent="0.2">
      <c r="A11" s="1">
        <v>97228</v>
      </c>
      <c r="B11" s="32" t="s">
        <v>23</v>
      </c>
      <c r="C11" s="13"/>
      <c r="D11" s="77"/>
      <c r="E11" s="13"/>
      <c r="F11" s="77"/>
      <c r="G11" s="13"/>
      <c r="H11" s="77"/>
      <c r="I11" s="13"/>
      <c r="J11" s="77"/>
      <c r="K11" s="13"/>
      <c r="L11" s="77"/>
      <c r="M11" s="28"/>
      <c r="N11" s="97"/>
      <c r="O11" s="32" t="s">
        <v>23</v>
      </c>
      <c r="P11" s="91"/>
      <c r="Q11" s="77"/>
      <c r="R11" s="91"/>
      <c r="S11" s="77"/>
      <c r="T11" s="91"/>
      <c r="U11" s="77"/>
      <c r="V11" s="91"/>
      <c r="W11" s="77"/>
      <c r="X11" s="91"/>
      <c r="Y11" s="77"/>
      <c r="Z11" s="91"/>
      <c r="AA11" s="77"/>
      <c r="AB11" s="91"/>
      <c r="AC11" s="77"/>
      <c r="AD11" s="91"/>
      <c r="AE11" s="77"/>
      <c r="AF11" s="91"/>
      <c r="AG11" s="77"/>
      <c r="AH11" s="91"/>
      <c r="AI11" s="77"/>
      <c r="AJ11" s="91"/>
      <c r="AK11" s="77"/>
      <c r="AL11" s="91"/>
      <c r="AM11" s="77"/>
      <c r="AN11" s="91"/>
      <c r="AO11" s="77"/>
      <c r="AP11" s="91"/>
      <c r="AQ11" s="77"/>
      <c r="AR11" s="91"/>
      <c r="AS11" s="77"/>
      <c r="AT11" s="91"/>
      <c r="AU11" s="77"/>
      <c r="AV11" s="91"/>
      <c r="AW11" s="77"/>
      <c r="AX11" s="91"/>
      <c r="AY11" s="77" t="e">
        <f t="shared" si="0"/>
        <v>#DIV/0!</v>
      </c>
      <c r="AZ11" s="56"/>
      <c r="BA11" s="32" t="s">
        <v>23</v>
      </c>
      <c r="BB11" s="91"/>
      <c r="BC11" s="77"/>
      <c r="BD11" s="91"/>
      <c r="BE11" s="77"/>
      <c r="BF11" s="91"/>
      <c r="BG11" s="77"/>
      <c r="BH11" s="91"/>
      <c r="BI11" s="77"/>
      <c r="BJ11" s="91"/>
      <c r="BK11" s="77"/>
      <c r="BL11" s="91"/>
      <c r="BM11" s="77"/>
      <c r="BN11" s="91"/>
      <c r="BO11" s="77"/>
      <c r="BP11" s="91"/>
      <c r="BQ11" s="77"/>
      <c r="BR11" s="91"/>
      <c r="BS11" s="77"/>
      <c r="BT11" s="91"/>
      <c r="BU11" s="77"/>
      <c r="BV11" s="91"/>
      <c r="BW11" s="77"/>
      <c r="BX11" s="91"/>
      <c r="BY11" s="77"/>
      <c r="BZ11" s="91"/>
      <c r="CA11" s="77"/>
      <c r="CB11" s="91"/>
      <c r="CC11" s="77"/>
      <c r="CD11" s="91"/>
      <c r="CE11" s="77"/>
      <c r="CF11" s="91"/>
      <c r="CG11" s="77"/>
      <c r="CH11" s="91"/>
      <c r="CI11" s="77"/>
      <c r="CJ11" s="91"/>
      <c r="CK11" s="77"/>
      <c r="CL11" s="56"/>
      <c r="CM11" s="32" t="s">
        <v>23</v>
      </c>
      <c r="CN11" s="91"/>
      <c r="CO11" s="77"/>
      <c r="CP11" s="91"/>
      <c r="CQ11" s="77"/>
      <c r="CR11" s="91"/>
      <c r="CS11" s="77"/>
      <c r="CT11" s="91"/>
      <c r="CU11" s="77"/>
      <c r="CV11" s="91"/>
      <c r="CW11" s="77"/>
      <c r="CX11" s="91"/>
      <c r="CY11" s="77"/>
      <c r="CZ11" s="91"/>
      <c r="DA11" s="77"/>
      <c r="DB11" s="91"/>
      <c r="DC11" s="77"/>
      <c r="DD11" s="91"/>
      <c r="DE11" s="77"/>
      <c r="DF11" s="91"/>
      <c r="DG11" s="77"/>
      <c r="DH11" s="91"/>
      <c r="DI11" s="77"/>
      <c r="DJ11" s="91"/>
      <c r="DK11" s="77"/>
      <c r="DL11" s="91"/>
      <c r="DM11" s="77"/>
      <c r="DN11" s="91"/>
      <c r="DO11" s="77"/>
      <c r="DP11" s="91"/>
      <c r="DQ11" s="77"/>
      <c r="DR11" s="91"/>
      <c r="DS11" s="77"/>
      <c r="DT11" s="91"/>
      <c r="DU11" s="77"/>
      <c r="DV11" s="91"/>
      <c r="DW11" s="77"/>
      <c r="DX11" s="91"/>
      <c r="DY11" s="77"/>
      <c r="DZ11" s="91"/>
      <c r="EA11" s="77"/>
      <c r="EB11" s="91"/>
      <c r="EC11" s="77"/>
      <c r="ED11" s="91"/>
      <c r="EE11" s="77"/>
      <c r="EF11" s="91"/>
      <c r="EG11" s="77"/>
      <c r="EH11" s="91"/>
      <c r="EI11" s="77"/>
    </row>
    <row r="12" spans="1:139" x14ac:dyDescent="0.2">
      <c r="A12" s="1">
        <v>97230</v>
      </c>
      <c r="B12" s="32" t="s">
        <v>25</v>
      </c>
      <c r="C12" s="14"/>
      <c r="D12" s="77"/>
      <c r="E12" s="14"/>
      <c r="F12" s="77"/>
      <c r="G12" s="14"/>
      <c r="H12" s="77"/>
      <c r="I12" s="14"/>
      <c r="J12" s="77"/>
      <c r="K12" s="14"/>
      <c r="L12" s="77"/>
      <c r="M12" s="28"/>
      <c r="N12" s="97"/>
      <c r="O12" s="33" t="s">
        <v>25</v>
      </c>
      <c r="P12" s="91"/>
      <c r="Q12" s="78"/>
      <c r="R12" s="91"/>
      <c r="S12" s="78"/>
      <c r="T12" s="91"/>
      <c r="U12" s="78"/>
      <c r="V12" s="91"/>
      <c r="W12" s="78"/>
      <c r="X12" s="91"/>
      <c r="Y12" s="78"/>
      <c r="Z12" s="91"/>
      <c r="AA12" s="78"/>
      <c r="AB12" s="91"/>
      <c r="AC12" s="78"/>
      <c r="AD12" s="91"/>
      <c r="AE12" s="78"/>
      <c r="AF12" s="91"/>
      <c r="AG12" s="78"/>
      <c r="AH12" s="91"/>
      <c r="AI12" s="78"/>
      <c r="AJ12" s="91"/>
      <c r="AK12" s="78"/>
      <c r="AL12" s="91"/>
      <c r="AM12" s="78"/>
      <c r="AN12" s="91"/>
      <c r="AO12" s="78"/>
      <c r="AP12" s="91"/>
      <c r="AQ12" s="78"/>
      <c r="AR12" s="91"/>
      <c r="AS12" s="78"/>
      <c r="AT12" s="91"/>
      <c r="AU12" s="78"/>
      <c r="AV12" s="91"/>
      <c r="AW12" s="78"/>
      <c r="AX12" s="91"/>
      <c r="AY12" s="78" t="e">
        <f t="shared" si="0"/>
        <v>#DIV/0!</v>
      </c>
      <c r="AZ12" s="56"/>
      <c r="BA12" s="33" t="s">
        <v>25</v>
      </c>
      <c r="BB12" s="91"/>
      <c r="BC12" s="78"/>
      <c r="BD12" s="91"/>
      <c r="BE12" s="78"/>
      <c r="BF12" s="91"/>
      <c r="BG12" s="78"/>
      <c r="BH12" s="91"/>
      <c r="BI12" s="78"/>
      <c r="BJ12" s="91"/>
      <c r="BK12" s="78"/>
      <c r="BL12" s="91"/>
      <c r="BM12" s="78"/>
      <c r="BN12" s="91"/>
      <c r="BO12" s="78"/>
      <c r="BP12" s="91"/>
      <c r="BQ12" s="78"/>
      <c r="BR12" s="91"/>
      <c r="BS12" s="78"/>
      <c r="BT12" s="91"/>
      <c r="BU12" s="78"/>
      <c r="BV12" s="91"/>
      <c r="BW12" s="78"/>
      <c r="BX12" s="91"/>
      <c r="BY12" s="78"/>
      <c r="BZ12" s="91"/>
      <c r="CA12" s="78"/>
      <c r="CB12" s="91"/>
      <c r="CC12" s="78"/>
      <c r="CD12" s="91"/>
      <c r="CE12" s="78"/>
      <c r="CF12" s="91"/>
      <c r="CG12" s="78"/>
      <c r="CH12" s="91"/>
      <c r="CI12" s="78"/>
      <c r="CJ12" s="91"/>
      <c r="CK12" s="78"/>
      <c r="CL12" s="56"/>
      <c r="CM12" s="33" t="s">
        <v>25</v>
      </c>
      <c r="CN12" s="91"/>
      <c r="CO12" s="78"/>
      <c r="CP12" s="91"/>
      <c r="CQ12" s="78"/>
      <c r="CR12" s="91"/>
      <c r="CS12" s="78"/>
      <c r="CT12" s="91"/>
      <c r="CU12" s="78"/>
      <c r="CV12" s="91"/>
      <c r="CW12" s="78"/>
      <c r="CX12" s="91"/>
      <c r="CY12" s="78"/>
      <c r="CZ12" s="91"/>
      <c r="DA12" s="78"/>
      <c r="DB12" s="91"/>
      <c r="DC12" s="78"/>
      <c r="DD12" s="91"/>
      <c r="DE12" s="78"/>
      <c r="DF12" s="91"/>
      <c r="DG12" s="78"/>
      <c r="DH12" s="91"/>
      <c r="DI12" s="78"/>
      <c r="DJ12" s="91"/>
      <c r="DK12" s="78"/>
      <c r="DL12" s="91"/>
      <c r="DM12" s="78"/>
      <c r="DN12" s="91"/>
      <c r="DO12" s="78"/>
      <c r="DP12" s="91"/>
      <c r="DQ12" s="78"/>
      <c r="DR12" s="91"/>
      <c r="DS12" s="78"/>
      <c r="DT12" s="91"/>
      <c r="DU12" s="78"/>
      <c r="DV12" s="91"/>
      <c r="DW12" s="78"/>
      <c r="DX12" s="91"/>
      <c r="DY12" s="78"/>
      <c r="DZ12" s="91"/>
      <c r="EA12" s="78"/>
      <c r="EB12" s="91"/>
      <c r="EC12" s="78"/>
      <c r="ED12" s="91"/>
      <c r="EE12" s="78"/>
      <c r="EF12" s="91"/>
      <c r="EG12" s="78"/>
      <c r="EH12" s="91"/>
      <c r="EI12" s="78"/>
    </row>
    <row r="13" spans="1:139" x14ac:dyDescent="0.2">
      <c r="A13" s="3"/>
      <c r="B13" s="35" t="s">
        <v>35</v>
      </c>
      <c r="C13" s="16"/>
      <c r="D13" s="25"/>
      <c r="E13" s="16"/>
      <c r="F13" s="25"/>
      <c r="G13" s="16"/>
      <c r="H13" s="25"/>
      <c r="I13" s="16"/>
      <c r="J13" s="25"/>
      <c r="K13" s="16"/>
      <c r="L13" s="25"/>
      <c r="M13" s="30"/>
      <c r="N13" s="98"/>
      <c r="O13" s="35" t="s">
        <v>35</v>
      </c>
      <c r="P13" s="16"/>
      <c r="Q13" s="25"/>
      <c r="R13" s="16"/>
      <c r="S13" s="25"/>
      <c r="T13" s="16"/>
      <c r="U13" s="25"/>
      <c r="V13" s="16"/>
      <c r="W13" s="25"/>
      <c r="X13" s="16"/>
      <c r="Y13" s="25"/>
      <c r="Z13" s="16"/>
      <c r="AA13" s="25"/>
      <c r="AB13" s="16"/>
      <c r="AC13" s="25"/>
      <c r="AD13" s="16"/>
      <c r="AE13" s="25"/>
      <c r="AF13" s="16"/>
      <c r="AG13" s="25"/>
      <c r="AH13" s="16"/>
      <c r="AI13" s="25"/>
      <c r="AJ13" s="16"/>
      <c r="AK13" s="25"/>
      <c r="AL13" s="16"/>
      <c r="AM13" s="25"/>
      <c r="AN13" s="16"/>
      <c r="AO13" s="25"/>
      <c r="AP13" s="16"/>
      <c r="AQ13" s="25"/>
      <c r="AR13" s="16"/>
      <c r="AS13" s="25"/>
      <c r="AT13" s="16"/>
      <c r="AU13" s="25"/>
      <c r="AV13" s="16"/>
      <c r="AW13" s="25"/>
      <c r="AX13" s="16"/>
      <c r="AY13" s="25" t="e">
        <f t="shared" si="0"/>
        <v>#DIV/0!</v>
      </c>
      <c r="AZ13" s="56"/>
      <c r="BA13" s="35" t="s">
        <v>35</v>
      </c>
      <c r="BB13" s="16"/>
      <c r="BC13" s="25"/>
      <c r="BD13" s="16"/>
      <c r="BE13" s="25"/>
      <c r="BF13" s="16"/>
      <c r="BG13" s="25"/>
      <c r="BH13" s="16"/>
      <c r="BI13" s="25"/>
      <c r="BJ13" s="16"/>
      <c r="BK13" s="25"/>
      <c r="BL13" s="16"/>
      <c r="BM13" s="25"/>
      <c r="BN13" s="16"/>
      <c r="BO13" s="25"/>
      <c r="BP13" s="16"/>
      <c r="BQ13" s="25"/>
      <c r="BR13" s="16"/>
      <c r="BS13" s="25"/>
      <c r="BT13" s="16"/>
      <c r="BU13" s="25"/>
      <c r="BV13" s="16"/>
      <c r="BW13" s="25"/>
      <c r="BX13" s="16"/>
      <c r="BY13" s="25"/>
      <c r="BZ13" s="16"/>
      <c r="CA13" s="25"/>
      <c r="CB13" s="16"/>
      <c r="CC13" s="25"/>
      <c r="CD13" s="16"/>
      <c r="CE13" s="25"/>
      <c r="CF13" s="16"/>
      <c r="CG13" s="25"/>
      <c r="CH13" s="16"/>
      <c r="CI13" s="25"/>
      <c r="CJ13" s="16"/>
      <c r="CK13" s="25"/>
      <c r="CL13" s="56"/>
      <c r="CM13" s="35" t="s">
        <v>35</v>
      </c>
      <c r="CN13" s="16"/>
      <c r="CO13" s="25"/>
      <c r="CP13" s="16"/>
      <c r="CQ13" s="25"/>
      <c r="CR13" s="16"/>
      <c r="CS13" s="25"/>
      <c r="CT13" s="16"/>
      <c r="CU13" s="25"/>
      <c r="CV13" s="16"/>
      <c r="CW13" s="25"/>
      <c r="CX13" s="16"/>
      <c r="CY13" s="25"/>
      <c r="CZ13" s="16"/>
      <c r="DA13" s="25"/>
      <c r="DB13" s="16"/>
      <c r="DC13" s="25"/>
      <c r="DD13" s="16"/>
      <c r="DE13" s="25"/>
      <c r="DF13" s="16"/>
      <c r="DG13" s="25"/>
      <c r="DH13" s="16"/>
      <c r="DI13" s="25"/>
      <c r="DJ13" s="16"/>
      <c r="DK13" s="25"/>
      <c r="DL13" s="16"/>
      <c r="DM13" s="25"/>
      <c r="DN13" s="16"/>
      <c r="DO13" s="25"/>
      <c r="DP13" s="16"/>
      <c r="DQ13" s="25"/>
      <c r="DR13" s="16"/>
      <c r="DS13" s="25"/>
      <c r="DT13" s="16"/>
      <c r="DU13" s="25"/>
      <c r="DV13" s="16"/>
      <c r="DW13" s="25"/>
      <c r="DX13" s="16"/>
      <c r="DY13" s="25"/>
      <c r="DZ13" s="16"/>
      <c r="EA13" s="25"/>
      <c r="EB13" s="16"/>
      <c r="EC13" s="25"/>
      <c r="ED13" s="16"/>
      <c r="EE13" s="25"/>
      <c r="EF13" s="16"/>
      <c r="EG13" s="25"/>
      <c r="EH13" s="16"/>
      <c r="EI13" s="25"/>
    </row>
    <row r="14" spans="1:139" s="50" customFormat="1" x14ac:dyDescent="0.2">
      <c r="A14" s="102">
        <v>97201</v>
      </c>
      <c r="B14" s="32" t="s">
        <v>32</v>
      </c>
      <c r="C14" s="14"/>
      <c r="D14" s="77"/>
      <c r="E14" s="14"/>
      <c r="F14" s="77"/>
      <c r="G14" s="14"/>
      <c r="H14" s="77"/>
      <c r="I14" s="14"/>
      <c r="J14" s="77"/>
      <c r="K14" s="14"/>
      <c r="L14" s="77"/>
      <c r="M14" s="28"/>
      <c r="N14" s="97"/>
      <c r="O14" s="32" t="s">
        <v>32</v>
      </c>
      <c r="P14" s="103"/>
      <c r="Q14" s="77"/>
      <c r="R14" s="103"/>
      <c r="S14" s="77"/>
      <c r="T14" s="103"/>
      <c r="U14" s="77"/>
      <c r="V14" s="103"/>
      <c r="W14" s="77"/>
      <c r="X14" s="103"/>
      <c r="Y14" s="77"/>
      <c r="Z14" s="103"/>
      <c r="AA14" s="77"/>
      <c r="AB14" s="103"/>
      <c r="AC14" s="77"/>
      <c r="AD14" s="103"/>
      <c r="AE14" s="77"/>
      <c r="AF14" s="103"/>
      <c r="AG14" s="77"/>
      <c r="AH14" s="103"/>
      <c r="AI14" s="77"/>
      <c r="AJ14" s="103"/>
      <c r="AK14" s="77"/>
      <c r="AL14" s="103"/>
      <c r="AM14" s="77"/>
      <c r="AN14" s="103"/>
      <c r="AO14" s="77"/>
      <c r="AP14" s="103"/>
      <c r="AQ14" s="77"/>
      <c r="AR14" s="103"/>
      <c r="AS14" s="77"/>
      <c r="AT14" s="103"/>
      <c r="AU14" s="77"/>
      <c r="AV14" s="103"/>
      <c r="AW14" s="77"/>
      <c r="AX14" s="103"/>
      <c r="AY14" s="77"/>
      <c r="AZ14" s="56"/>
      <c r="BA14" s="32" t="s">
        <v>32</v>
      </c>
      <c r="BB14" s="103"/>
      <c r="BC14" s="77"/>
      <c r="BD14" s="103"/>
      <c r="BE14" s="77"/>
      <c r="BF14" s="103"/>
      <c r="BG14" s="77"/>
      <c r="BH14" s="103"/>
      <c r="BI14" s="77"/>
      <c r="BJ14" s="103"/>
      <c r="BK14" s="77"/>
      <c r="BL14" s="103"/>
      <c r="BM14" s="77"/>
      <c r="BN14" s="103"/>
      <c r="BO14" s="77"/>
      <c r="BP14" s="103"/>
      <c r="BQ14" s="77"/>
      <c r="BR14" s="103"/>
      <c r="BS14" s="77"/>
      <c r="BT14" s="103"/>
      <c r="BU14" s="77"/>
      <c r="BV14" s="103"/>
      <c r="BW14" s="77"/>
      <c r="BX14" s="103"/>
      <c r="BY14" s="77"/>
      <c r="BZ14" s="103"/>
      <c r="CA14" s="77"/>
      <c r="CB14" s="103"/>
      <c r="CC14" s="77"/>
      <c r="CD14" s="103"/>
      <c r="CE14" s="77"/>
      <c r="CF14" s="103"/>
      <c r="CG14" s="77"/>
      <c r="CH14" s="103"/>
      <c r="CI14" s="77"/>
      <c r="CJ14" s="103"/>
      <c r="CK14" s="77"/>
      <c r="CL14" s="56"/>
      <c r="CM14" s="32" t="s">
        <v>32</v>
      </c>
      <c r="CN14" s="103"/>
      <c r="CO14" s="77"/>
      <c r="CP14" s="103"/>
      <c r="CQ14" s="77"/>
      <c r="CR14" s="103"/>
      <c r="CS14" s="77"/>
      <c r="CT14" s="103"/>
      <c r="CU14" s="77"/>
      <c r="CV14" s="103"/>
      <c r="CW14" s="77"/>
      <c r="CX14" s="103"/>
      <c r="CY14" s="77"/>
      <c r="CZ14" s="103"/>
      <c r="DA14" s="77"/>
      <c r="DB14" s="103"/>
      <c r="DC14" s="77"/>
      <c r="DD14" s="103"/>
      <c r="DE14" s="77"/>
      <c r="DF14" s="103"/>
      <c r="DG14" s="77"/>
      <c r="DH14" s="103"/>
      <c r="DI14" s="77"/>
      <c r="DJ14" s="103"/>
      <c r="DK14" s="77"/>
      <c r="DL14" s="103"/>
      <c r="DM14" s="77"/>
      <c r="DN14" s="103"/>
      <c r="DO14" s="77"/>
      <c r="DP14" s="103"/>
      <c r="DQ14" s="77"/>
      <c r="DR14" s="103"/>
      <c r="DS14" s="77"/>
      <c r="DT14" s="103"/>
      <c r="DU14" s="77"/>
      <c r="DV14" s="103"/>
      <c r="DW14" s="77"/>
      <c r="DX14" s="103"/>
      <c r="DY14" s="77"/>
      <c r="DZ14" s="103"/>
      <c r="EA14" s="77"/>
      <c r="EB14" s="103"/>
      <c r="EC14" s="77"/>
      <c r="ED14" s="103"/>
      <c r="EE14" s="77"/>
      <c r="EF14" s="103"/>
      <c r="EG14" s="77"/>
      <c r="EH14" s="103"/>
      <c r="EI14" s="77"/>
    </row>
    <row r="15" spans="1:139" x14ac:dyDescent="0.2">
      <c r="A15" s="1">
        <v>97203</v>
      </c>
      <c r="B15" s="32" t="s">
        <v>1</v>
      </c>
      <c r="C15" s="13"/>
      <c r="D15" s="77"/>
      <c r="E15" s="13"/>
      <c r="F15" s="77"/>
      <c r="G15" s="13"/>
      <c r="H15" s="77"/>
      <c r="I15" s="13"/>
      <c r="J15" s="77"/>
      <c r="K15" s="13"/>
      <c r="L15" s="77"/>
      <c r="M15" s="28"/>
      <c r="N15" s="97"/>
      <c r="O15" s="32" t="s">
        <v>1</v>
      </c>
      <c r="P15" s="91"/>
      <c r="Q15" s="77"/>
      <c r="R15" s="91"/>
      <c r="S15" s="77"/>
      <c r="T15" s="91"/>
      <c r="U15" s="77"/>
      <c r="V15" s="91"/>
      <c r="W15" s="77"/>
      <c r="X15" s="91"/>
      <c r="Y15" s="77"/>
      <c r="Z15" s="91"/>
      <c r="AA15" s="77"/>
      <c r="AB15" s="91"/>
      <c r="AC15" s="77"/>
      <c r="AD15" s="91"/>
      <c r="AE15" s="77"/>
      <c r="AF15" s="91"/>
      <c r="AG15" s="77"/>
      <c r="AH15" s="91"/>
      <c r="AI15" s="77"/>
      <c r="AJ15" s="91"/>
      <c r="AK15" s="77"/>
      <c r="AL15" s="91"/>
      <c r="AM15" s="77"/>
      <c r="AN15" s="91"/>
      <c r="AO15" s="77"/>
      <c r="AP15" s="91"/>
      <c r="AQ15" s="77"/>
      <c r="AR15" s="91"/>
      <c r="AS15" s="77"/>
      <c r="AT15" s="91"/>
      <c r="AU15" s="77"/>
      <c r="AV15" s="91"/>
      <c r="AW15" s="77"/>
      <c r="AX15" s="91"/>
      <c r="AY15" s="77" t="e">
        <f t="shared" ref="AY15:AY46" si="1">AX15/$G15</f>
        <v>#DIV/0!</v>
      </c>
      <c r="AZ15" s="56"/>
      <c r="BA15" s="32" t="s">
        <v>1</v>
      </c>
      <c r="BB15" s="91"/>
      <c r="BC15" s="77"/>
      <c r="BD15" s="91"/>
      <c r="BE15" s="77"/>
      <c r="BF15" s="91"/>
      <c r="BG15" s="77"/>
      <c r="BH15" s="91"/>
      <c r="BI15" s="77"/>
      <c r="BJ15" s="91"/>
      <c r="BK15" s="77"/>
      <c r="BL15" s="91"/>
      <c r="BM15" s="77"/>
      <c r="BN15" s="91"/>
      <c r="BO15" s="77"/>
      <c r="BP15" s="91"/>
      <c r="BQ15" s="77"/>
      <c r="BR15" s="91"/>
      <c r="BS15" s="77"/>
      <c r="BT15" s="91"/>
      <c r="BU15" s="77"/>
      <c r="BV15" s="91"/>
      <c r="BW15" s="77"/>
      <c r="BX15" s="91"/>
      <c r="BY15" s="77"/>
      <c r="BZ15" s="91"/>
      <c r="CA15" s="77"/>
      <c r="CB15" s="91"/>
      <c r="CC15" s="77"/>
      <c r="CD15" s="91"/>
      <c r="CE15" s="77"/>
      <c r="CF15" s="91"/>
      <c r="CG15" s="77"/>
      <c r="CH15" s="91"/>
      <c r="CI15" s="77"/>
      <c r="CJ15" s="91"/>
      <c r="CK15" s="77"/>
      <c r="CL15" s="56"/>
      <c r="CM15" s="32" t="s">
        <v>1</v>
      </c>
      <c r="CN15" s="91"/>
      <c r="CO15" s="77"/>
      <c r="CP15" s="91"/>
      <c r="CQ15" s="77"/>
      <c r="CR15" s="91"/>
      <c r="CS15" s="77"/>
      <c r="CT15" s="91"/>
      <c r="CU15" s="77"/>
      <c r="CV15" s="91"/>
      <c r="CW15" s="77"/>
      <c r="CX15" s="91"/>
      <c r="CY15" s="77"/>
      <c r="CZ15" s="91"/>
      <c r="DA15" s="77"/>
      <c r="DB15" s="91"/>
      <c r="DC15" s="77"/>
      <c r="DD15" s="91"/>
      <c r="DE15" s="77"/>
      <c r="DF15" s="91"/>
      <c r="DG15" s="77"/>
      <c r="DH15" s="91"/>
      <c r="DI15" s="77"/>
      <c r="DJ15" s="91"/>
      <c r="DK15" s="77"/>
      <c r="DL15" s="91"/>
      <c r="DM15" s="77"/>
      <c r="DN15" s="91"/>
      <c r="DO15" s="77"/>
      <c r="DP15" s="91"/>
      <c r="DQ15" s="77"/>
      <c r="DR15" s="91"/>
      <c r="DS15" s="77"/>
      <c r="DT15" s="91"/>
      <c r="DU15" s="77"/>
      <c r="DV15" s="91"/>
      <c r="DW15" s="77"/>
      <c r="DX15" s="91"/>
      <c r="DY15" s="77"/>
      <c r="DZ15" s="91"/>
      <c r="EA15" s="77"/>
      <c r="EB15" s="91"/>
      <c r="EC15" s="77"/>
      <c r="ED15" s="91"/>
      <c r="EE15" s="77"/>
      <c r="EF15" s="91"/>
      <c r="EG15" s="77"/>
      <c r="EH15" s="91"/>
      <c r="EI15" s="77"/>
    </row>
    <row r="16" spans="1:139" x14ac:dyDescent="0.2">
      <c r="A16" s="1">
        <v>97211</v>
      </c>
      <c r="B16" s="32" t="s">
        <v>30</v>
      </c>
      <c r="C16" s="13"/>
      <c r="D16" s="77"/>
      <c r="E16" s="13"/>
      <c r="F16" s="77"/>
      <c r="G16" s="13"/>
      <c r="H16" s="77"/>
      <c r="I16" s="13"/>
      <c r="J16" s="77"/>
      <c r="K16" s="13"/>
      <c r="L16" s="77"/>
      <c r="M16" s="28"/>
      <c r="N16" s="97"/>
      <c r="O16" s="32" t="s">
        <v>30</v>
      </c>
      <c r="P16" s="91"/>
      <c r="Q16" s="77"/>
      <c r="R16" s="91"/>
      <c r="S16" s="77"/>
      <c r="T16" s="91"/>
      <c r="U16" s="77"/>
      <c r="V16" s="91"/>
      <c r="W16" s="77"/>
      <c r="X16" s="91"/>
      <c r="Y16" s="77"/>
      <c r="Z16" s="91"/>
      <c r="AA16" s="77"/>
      <c r="AB16" s="91"/>
      <c r="AC16" s="77"/>
      <c r="AD16" s="91"/>
      <c r="AE16" s="77"/>
      <c r="AF16" s="91"/>
      <c r="AG16" s="77"/>
      <c r="AH16" s="91"/>
      <c r="AI16" s="77"/>
      <c r="AJ16" s="91"/>
      <c r="AK16" s="77"/>
      <c r="AL16" s="91"/>
      <c r="AM16" s="77"/>
      <c r="AN16" s="91"/>
      <c r="AO16" s="77"/>
      <c r="AP16" s="91"/>
      <c r="AQ16" s="77"/>
      <c r="AR16" s="91"/>
      <c r="AS16" s="77"/>
      <c r="AT16" s="91"/>
      <c r="AU16" s="77"/>
      <c r="AV16" s="91"/>
      <c r="AW16" s="77"/>
      <c r="AX16" s="91"/>
      <c r="AY16" s="77" t="e">
        <f t="shared" si="1"/>
        <v>#DIV/0!</v>
      </c>
      <c r="AZ16" s="56"/>
      <c r="BA16" s="32" t="s">
        <v>30</v>
      </c>
      <c r="BB16" s="91"/>
      <c r="BC16" s="77"/>
      <c r="BD16" s="91"/>
      <c r="BE16" s="77"/>
      <c r="BF16" s="91"/>
      <c r="BG16" s="77"/>
      <c r="BH16" s="91"/>
      <c r="BI16" s="77"/>
      <c r="BJ16" s="91"/>
      <c r="BK16" s="77"/>
      <c r="BL16" s="91"/>
      <c r="BM16" s="77"/>
      <c r="BN16" s="91"/>
      <c r="BO16" s="77"/>
      <c r="BP16" s="91"/>
      <c r="BQ16" s="77"/>
      <c r="BR16" s="91"/>
      <c r="BS16" s="77"/>
      <c r="BT16" s="91"/>
      <c r="BU16" s="77"/>
      <c r="BV16" s="91"/>
      <c r="BW16" s="77"/>
      <c r="BX16" s="91"/>
      <c r="BY16" s="77"/>
      <c r="BZ16" s="91"/>
      <c r="CA16" s="77"/>
      <c r="CB16" s="91"/>
      <c r="CC16" s="77"/>
      <c r="CD16" s="91"/>
      <c r="CE16" s="77"/>
      <c r="CF16" s="91"/>
      <c r="CG16" s="77"/>
      <c r="CH16" s="91"/>
      <c r="CI16" s="77"/>
      <c r="CJ16" s="91"/>
      <c r="CK16" s="77"/>
      <c r="CL16" s="56"/>
      <c r="CM16" s="32" t="s">
        <v>30</v>
      </c>
      <c r="CN16" s="91"/>
      <c r="CO16" s="77"/>
      <c r="CP16" s="91"/>
      <c r="CQ16" s="77"/>
      <c r="CR16" s="91"/>
      <c r="CS16" s="77"/>
      <c r="CT16" s="91"/>
      <c r="CU16" s="77"/>
      <c r="CV16" s="91"/>
      <c r="CW16" s="77"/>
      <c r="CX16" s="91"/>
      <c r="CY16" s="77"/>
      <c r="CZ16" s="91"/>
      <c r="DA16" s="77"/>
      <c r="DB16" s="91"/>
      <c r="DC16" s="77"/>
      <c r="DD16" s="91"/>
      <c r="DE16" s="77"/>
      <c r="DF16" s="91"/>
      <c r="DG16" s="77"/>
      <c r="DH16" s="91"/>
      <c r="DI16" s="77"/>
      <c r="DJ16" s="91"/>
      <c r="DK16" s="77"/>
      <c r="DL16" s="91"/>
      <c r="DM16" s="77"/>
      <c r="DN16" s="91"/>
      <c r="DO16" s="77"/>
      <c r="DP16" s="91"/>
      <c r="DQ16" s="77"/>
      <c r="DR16" s="91"/>
      <c r="DS16" s="77"/>
      <c r="DT16" s="91"/>
      <c r="DU16" s="77"/>
      <c r="DV16" s="91"/>
      <c r="DW16" s="77"/>
      <c r="DX16" s="91"/>
      <c r="DY16" s="77"/>
      <c r="DZ16" s="91"/>
      <c r="EA16" s="77"/>
      <c r="EB16" s="91"/>
      <c r="EC16" s="77"/>
      <c r="ED16" s="91"/>
      <c r="EE16" s="77"/>
      <c r="EF16" s="91"/>
      <c r="EG16" s="77"/>
      <c r="EH16" s="91"/>
      <c r="EI16" s="77"/>
    </row>
    <row r="17" spans="1:139" x14ac:dyDescent="0.2">
      <c r="A17" s="1">
        <v>97214</v>
      </c>
      <c r="B17" s="32" t="s">
        <v>11</v>
      </c>
      <c r="C17" s="13"/>
      <c r="D17" s="77"/>
      <c r="E17" s="13"/>
      <c r="F17" s="77"/>
      <c r="G17" s="13"/>
      <c r="H17" s="77"/>
      <c r="I17" s="13"/>
      <c r="J17" s="77"/>
      <c r="K17" s="13"/>
      <c r="L17" s="77"/>
      <c r="M17" s="28"/>
      <c r="N17" s="97"/>
      <c r="O17" s="32" t="s">
        <v>11</v>
      </c>
      <c r="P17" s="91"/>
      <c r="Q17" s="77"/>
      <c r="R17" s="91"/>
      <c r="S17" s="77"/>
      <c r="T17" s="91"/>
      <c r="U17" s="77"/>
      <c r="V17" s="91"/>
      <c r="W17" s="77"/>
      <c r="X17" s="91"/>
      <c r="Y17" s="77"/>
      <c r="Z17" s="91"/>
      <c r="AA17" s="77"/>
      <c r="AB17" s="91"/>
      <c r="AC17" s="77"/>
      <c r="AD17" s="91"/>
      <c r="AE17" s="77"/>
      <c r="AF17" s="91"/>
      <c r="AG17" s="77"/>
      <c r="AH17" s="91"/>
      <c r="AI17" s="77"/>
      <c r="AJ17" s="91"/>
      <c r="AK17" s="77"/>
      <c r="AL17" s="91"/>
      <c r="AM17" s="77"/>
      <c r="AN17" s="91"/>
      <c r="AO17" s="77"/>
      <c r="AP17" s="91"/>
      <c r="AQ17" s="77"/>
      <c r="AR17" s="91"/>
      <c r="AS17" s="77"/>
      <c r="AT17" s="91"/>
      <c r="AU17" s="77"/>
      <c r="AV17" s="91"/>
      <c r="AW17" s="77"/>
      <c r="AX17" s="91"/>
      <c r="AY17" s="77" t="e">
        <f t="shared" si="1"/>
        <v>#DIV/0!</v>
      </c>
      <c r="AZ17" s="56"/>
      <c r="BA17" s="32" t="s">
        <v>11</v>
      </c>
      <c r="BB17" s="91"/>
      <c r="BC17" s="77"/>
      <c r="BD17" s="91"/>
      <c r="BE17" s="77"/>
      <c r="BF17" s="91"/>
      <c r="BG17" s="77"/>
      <c r="BH17" s="91"/>
      <c r="BI17" s="77"/>
      <c r="BJ17" s="91"/>
      <c r="BK17" s="77"/>
      <c r="BL17" s="91"/>
      <c r="BM17" s="77"/>
      <c r="BN17" s="91"/>
      <c r="BO17" s="77"/>
      <c r="BP17" s="91"/>
      <c r="BQ17" s="77"/>
      <c r="BR17" s="91"/>
      <c r="BS17" s="77"/>
      <c r="BT17" s="91"/>
      <c r="BU17" s="77"/>
      <c r="BV17" s="91"/>
      <c r="BW17" s="77"/>
      <c r="BX17" s="91"/>
      <c r="BY17" s="77"/>
      <c r="BZ17" s="91"/>
      <c r="CA17" s="77"/>
      <c r="CB17" s="91"/>
      <c r="CC17" s="77"/>
      <c r="CD17" s="91"/>
      <c r="CE17" s="77"/>
      <c r="CF17" s="91"/>
      <c r="CG17" s="77"/>
      <c r="CH17" s="91"/>
      <c r="CI17" s="77"/>
      <c r="CJ17" s="91"/>
      <c r="CK17" s="77"/>
      <c r="CL17" s="56"/>
      <c r="CM17" s="32" t="s">
        <v>11</v>
      </c>
      <c r="CN17" s="91"/>
      <c r="CO17" s="77"/>
      <c r="CP17" s="91"/>
      <c r="CQ17" s="77"/>
      <c r="CR17" s="91"/>
      <c r="CS17" s="77"/>
      <c r="CT17" s="91"/>
      <c r="CU17" s="77"/>
      <c r="CV17" s="91"/>
      <c r="CW17" s="77"/>
      <c r="CX17" s="91"/>
      <c r="CY17" s="77"/>
      <c r="CZ17" s="91"/>
      <c r="DA17" s="77"/>
      <c r="DB17" s="91"/>
      <c r="DC17" s="77"/>
      <c r="DD17" s="91"/>
      <c r="DE17" s="77"/>
      <c r="DF17" s="91"/>
      <c r="DG17" s="77"/>
      <c r="DH17" s="91"/>
      <c r="DI17" s="77"/>
      <c r="DJ17" s="91"/>
      <c r="DK17" s="77"/>
      <c r="DL17" s="91"/>
      <c r="DM17" s="77"/>
      <c r="DN17" s="91"/>
      <c r="DO17" s="77"/>
      <c r="DP17" s="91"/>
      <c r="DQ17" s="77"/>
      <c r="DR17" s="91"/>
      <c r="DS17" s="77"/>
      <c r="DT17" s="91"/>
      <c r="DU17" s="77"/>
      <c r="DV17" s="91"/>
      <c r="DW17" s="77"/>
      <c r="DX17" s="91"/>
      <c r="DY17" s="77"/>
      <c r="DZ17" s="91"/>
      <c r="EA17" s="77"/>
      <c r="EB17" s="91"/>
      <c r="EC17" s="77"/>
      <c r="ED17" s="91"/>
      <c r="EE17" s="77"/>
      <c r="EF17" s="91"/>
      <c r="EG17" s="77"/>
      <c r="EH17" s="91"/>
      <c r="EI17" s="77"/>
    </row>
    <row r="18" spans="1:139" x14ac:dyDescent="0.2">
      <c r="A18" s="1">
        <v>97215</v>
      </c>
      <c r="B18" s="32" t="s">
        <v>12</v>
      </c>
      <c r="C18" s="13"/>
      <c r="D18" s="77"/>
      <c r="E18" s="13"/>
      <c r="F18" s="77"/>
      <c r="G18" s="13"/>
      <c r="H18" s="77"/>
      <c r="I18" s="13"/>
      <c r="J18" s="77"/>
      <c r="K18" s="13"/>
      <c r="L18" s="77"/>
      <c r="M18" s="28"/>
      <c r="N18" s="97"/>
      <c r="O18" s="32" t="s">
        <v>12</v>
      </c>
      <c r="P18" s="91"/>
      <c r="Q18" s="77"/>
      <c r="R18" s="91"/>
      <c r="S18" s="77"/>
      <c r="T18" s="91"/>
      <c r="U18" s="77"/>
      <c r="V18" s="91"/>
      <c r="W18" s="77"/>
      <c r="X18" s="91"/>
      <c r="Y18" s="77"/>
      <c r="Z18" s="91"/>
      <c r="AA18" s="77"/>
      <c r="AB18" s="91"/>
      <c r="AC18" s="77"/>
      <c r="AD18" s="91"/>
      <c r="AE18" s="77"/>
      <c r="AF18" s="91"/>
      <c r="AG18" s="77"/>
      <c r="AH18" s="91"/>
      <c r="AI18" s="77"/>
      <c r="AJ18" s="91"/>
      <c r="AK18" s="77"/>
      <c r="AL18" s="91"/>
      <c r="AM18" s="77"/>
      <c r="AN18" s="91"/>
      <c r="AO18" s="77"/>
      <c r="AP18" s="91"/>
      <c r="AQ18" s="77"/>
      <c r="AR18" s="91"/>
      <c r="AS18" s="77"/>
      <c r="AT18" s="91"/>
      <c r="AU18" s="77"/>
      <c r="AV18" s="91"/>
      <c r="AW18" s="77"/>
      <c r="AX18" s="91"/>
      <c r="AY18" s="77" t="e">
        <f t="shared" si="1"/>
        <v>#DIV/0!</v>
      </c>
      <c r="AZ18" s="56"/>
      <c r="BA18" s="32" t="s">
        <v>12</v>
      </c>
      <c r="BB18" s="91"/>
      <c r="BC18" s="77"/>
      <c r="BD18" s="91"/>
      <c r="BE18" s="77"/>
      <c r="BF18" s="91"/>
      <c r="BG18" s="77"/>
      <c r="BH18" s="91"/>
      <c r="BI18" s="77"/>
      <c r="BJ18" s="91"/>
      <c r="BK18" s="77"/>
      <c r="BL18" s="91"/>
      <c r="BM18" s="77"/>
      <c r="BN18" s="91"/>
      <c r="BO18" s="77"/>
      <c r="BP18" s="91"/>
      <c r="BQ18" s="77"/>
      <c r="BR18" s="91"/>
      <c r="BS18" s="77"/>
      <c r="BT18" s="91"/>
      <c r="BU18" s="77"/>
      <c r="BV18" s="91"/>
      <c r="BW18" s="77"/>
      <c r="BX18" s="91"/>
      <c r="BY18" s="77"/>
      <c r="BZ18" s="91"/>
      <c r="CA18" s="77"/>
      <c r="CB18" s="91"/>
      <c r="CC18" s="77"/>
      <c r="CD18" s="91"/>
      <c r="CE18" s="77"/>
      <c r="CF18" s="91"/>
      <c r="CG18" s="77"/>
      <c r="CH18" s="91"/>
      <c r="CI18" s="77"/>
      <c r="CJ18" s="91"/>
      <c r="CK18" s="77"/>
      <c r="CL18" s="56"/>
      <c r="CM18" s="32" t="s">
        <v>12</v>
      </c>
      <c r="CN18" s="91"/>
      <c r="CO18" s="77"/>
      <c r="CP18" s="91"/>
      <c r="CQ18" s="77"/>
      <c r="CR18" s="91"/>
      <c r="CS18" s="77"/>
      <c r="CT18" s="91"/>
      <c r="CU18" s="77"/>
      <c r="CV18" s="91"/>
      <c r="CW18" s="77"/>
      <c r="CX18" s="91"/>
      <c r="CY18" s="77"/>
      <c r="CZ18" s="91"/>
      <c r="DA18" s="77"/>
      <c r="DB18" s="91"/>
      <c r="DC18" s="77"/>
      <c r="DD18" s="91"/>
      <c r="DE18" s="77"/>
      <c r="DF18" s="91"/>
      <c r="DG18" s="77"/>
      <c r="DH18" s="91"/>
      <c r="DI18" s="77"/>
      <c r="DJ18" s="91"/>
      <c r="DK18" s="77"/>
      <c r="DL18" s="91"/>
      <c r="DM18" s="77"/>
      <c r="DN18" s="91"/>
      <c r="DO18" s="77"/>
      <c r="DP18" s="91"/>
      <c r="DQ18" s="77"/>
      <c r="DR18" s="91"/>
      <c r="DS18" s="77"/>
      <c r="DT18" s="91"/>
      <c r="DU18" s="77"/>
      <c r="DV18" s="91"/>
      <c r="DW18" s="77"/>
      <c r="DX18" s="91"/>
      <c r="DY18" s="77"/>
      <c r="DZ18" s="91"/>
      <c r="EA18" s="77"/>
      <c r="EB18" s="91"/>
      <c r="EC18" s="77"/>
      <c r="ED18" s="91"/>
      <c r="EE18" s="77"/>
      <c r="EF18" s="91"/>
      <c r="EG18" s="77"/>
      <c r="EH18" s="91"/>
      <c r="EI18" s="77"/>
    </row>
    <row r="19" spans="1:139" x14ac:dyDescent="0.2">
      <c r="A19" s="1">
        <v>97216</v>
      </c>
      <c r="B19" s="32" t="s">
        <v>13</v>
      </c>
      <c r="C19" s="14"/>
      <c r="D19" s="77"/>
      <c r="E19" s="14"/>
      <c r="F19" s="77"/>
      <c r="G19" s="14"/>
      <c r="H19" s="77"/>
      <c r="I19" s="14"/>
      <c r="J19" s="77"/>
      <c r="K19" s="14"/>
      <c r="L19" s="77"/>
      <c r="M19" s="28"/>
      <c r="N19" s="97"/>
      <c r="O19" s="33" t="s">
        <v>13</v>
      </c>
      <c r="P19" s="91"/>
      <c r="Q19" s="78"/>
      <c r="R19" s="91"/>
      <c r="S19" s="78"/>
      <c r="T19" s="91"/>
      <c r="U19" s="78"/>
      <c r="V19" s="91"/>
      <c r="W19" s="78"/>
      <c r="X19" s="91"/>
      <c r="Y19" s="78"/>
      <c r="Z19" s="91"/>
      <c r="AA19" s="78"/>
      <c r="AB19" s="91"/>
      <c r="AC19" s="78"/>
      <c r="AD19" s="91"/>
      <c r="AE19" s="78"/>
      <c r="AF19" s="91"/>
      <c r="AG19" s="78"/>
      <c r="AH19" s="91"/>
      <c r="AI19" s="78"/>
      <c r="AJ19" s="91"/>
      <c r="AK19" s="78"/>
      <c r="AL19" s="91"/>
      <c r="AM19" s="78"/>
      <c r="AN19" s="91"/>
      <c r="AO19" s="78"/>
      <c r="AP19" s="91"/>
      <c r="AQ19" s="78"/>
      <c r="AR19" s="91"/>
      <c r="AS19" s="78"/>
      <c r="AT19" s="91"/>
      <c r="AU19" s="78"/>
      <c r="AV19" s="91"/>
      <c r="AW19" s="78"/>
      <c r="AX19" s="91"/>
      <c r="AY19" s="78" t="e">
        <f t="shared" si="1"/>
        <v>#DIV/0!</v>
      </c>
      <c r="AZ19" s="56"/>
      <c r="BA19" s="33" t="s">
        <v>13</v>
      </c>
      <c r="BB19" s="91"/>
      <c r="BC19" s="78"/>
      <c r="BD19" s="91"/>
      <c r="BE19" s="78"/>
      <c r="BF19" s="91"/>
      <c r="BG19" s="78"/>
      <c r="BH19" s="91"/>
      <c r="BI19" s="78"/>
      <c r="BJ19" s="91"/>
      <c r="BK19" s="78"/>
      <c r="BL19" s="91"/>
      <c r="BM19" s="78"/>
      <c r="BN19" s="91"/>
      <c r="BO19" s="78"/>
      <c r="BP19" s="91"/>
      <c r="BQ19" s="78"/>
      <c r="BR19" s="91"/>
      <c r="BS19" s="78"/>
      <c r="BT19" s="91"/>
      <c r="BU19" s="78"/>
      <c r="BV19" s="91"/>
      <c r="BW19" s="78"/>
      <c r="BX19" s="91"/>
      <c r="BY19" s="78"/>
      <c r="BZ19" s="91"/>
      <c r="CA19" s="78"/>
      <c r="CB19" s="91"/>
      <c r="CC19" s="78"/>
      <c r="CD19" s="91"/>
      <c r="CE19" s="78"/>
      <c r="CF19" s="91"/>
      <c r="CG19" s="78"/>
      <c r="CH19" s="91"/>
      <c r="CI19" s="78"/>
      <c r="CJ19" s="91"/>
      <c r="CK19" s="78"/>
      <c r="CL19" s="56"/>
      <c r="CM19" s="33" t="s">
        <v>13</v>
      </c>
      <c r="CN19" s="91"/>
      <c r="CO19" s="78"/>
      <c r="CP19" s="91"/>
      <c r="CQ19" s="78"/>
      <c r="CR19" s="91"/>
      <c r="CS19" s="78"/>
      <c r="CT19" s="91"/>
      <c r="CU19" s="78"/>
      <c r="CV19" s="91"/>
      <c r="CW19" s="78"/>
      <c r="CX19" s="91"/>
      <c r="CY19" s="78"/>
      <c r="CZ19" s="91"/>
      <c r="DA19" s="78"/>
      <c r="DB19" s="91"/>
      <c r="DC19" s="78"/>
      <c r="DD19" s="91"/>
      <c r="DE19" s="78"/>
      <c r="DF19" s="91"/>
      <c r="DG19" s="78"/>
      <c r="DH19" s="91"/>
      <c r="DI19" s="78"/>
      <c r="DJ19" s="91"/>
      <c r="DK19" s="78"/>
      <c r="DL19" s="91"/>
      <c r="DM19" s="78"/>
      <c r="DN19" s="91"/>
      <c r="DO19" s="78"/>
      <c r="DP19" s="91"/>
      <c r="DQ19" s="78"/>
      <c r="DR19" s="91"/>
      <c r="DS19" s="78"/>
      <c r="DT19" s="91"/>
      <c r="DU19" s="78"/>
      <c r="DV19" s="91"/>
      <c r="DW19" s="78"/>
      <c r="DX19" s="91"/>
      <c r="DY19" s="78"/>
      <c r="DZ19" s="91"/>
      <c r="EA19" s="78"/>
      <c r="EB19" s="91"/>
      <c r="EC19" s="78"/>
      <c r="ED19" s="91"/>
      <c r="EE19" s="78"/>
      <c r="EF19" s="91"/>
      <c r="EG19" s="78"/>
      <c r="EH19" s="91"/>
      <c r="EI19" s="78"/>
    </row>
    <row r="20" spans="1:139" x14ac:dyDescent="0.2">
      <c r="A20" s="3"/>
      <c r="B20" s="35" t="s">
        <v>36</v>
      </c>
      <c r="C20" s="16"/>
      <c r="D20" s="25"/>
      <c r="E20" s="16"/>
      <c r="F20" s="25"/>
      <c r="G20" s="16"/>
      <c r="H20" s="25"/>
      <c r="I20" s="16"/>
      <c r="J20" s="25"/>
      <c r="K20" s="16"/>
      <c r="L20" s="25"/>
      <c r="M20" s="30"/>
      <c r="N20" s="98"/>
      <c r="O20" s="35" t="s">
        <v>36</v>
      </c>
      <c r="P20" s="16"/>
      <c r="Q20" s="25"/>
      <c r="R20" s="16"/>
      <c r="S20" s="25"/>
      <c r="T20" s="16"/>
      <c r="U20" s="25"/>
      <c r="V20" s="16"/>
      <c r="W20" s="25"/>
      <c r="X20" s="16"/>
      <c r="Y20" s="25"/>
      <c r="Z20" s="16"/>
      <c r="AA20" s="25"/>
      <c r="AB20" s="16"/>
      <c r="AC20" s="25"/>
      <c r="AD20" s="16"/>
      <c r="AE20" s="25"/>
      <c r="AF20" s="16"/>
      <c r="AG20" s="25"/>
      <c r="AH20" s="16"/>
      <c r="AI20" s="25"/>
      <c r="AJ20" s="16"/>
      <c r="AK20" s="25"/>
      <c r="AL20" s="16"/>
      <c r="AM20" s="25"/>
      <c r="AN20" s="16"/>
      <c r="AO20" s="25"/>
      <c r="AP20" s="16"/>
      <c r="AQ20" s="25"/>
      <c r="AR20" s="16"/>
      <c r="AS20" s="25"/>
      <c r="AT20" s="16"/>
      <c r="AU20" s="25"/>
      <c r="AV20" s="16"/>
      <c r="AW20" s="25"/>
      <c r="AX20" s="16"/>
      <c r="AY20" s="25" t="e">
        <f t="shared" si="1"/>
        <v>#DIV/0!</v>
      </c>
      <c r="AZ20" s="56"/>
      <c r="BA20" s="35" t="s">
        <v>36</v>
      </c>
      <c r="BB20" s="16"/>
      <c r="BC20" s="25"/>
      <c r="BD20" s="16"/>
      <c r="BE20" s="25"/>
      <c r="BF20" s="16"/>
      <c r="BG20" s="25"/>
      <c r="BH20" s="16"/>
      <c r="BI20" s="25"/>
      <c r="BJ20" s="16"/>
      <c r="BK20" s="25"/>
      <c r="BL20" s="16"/>
      <c r="BM20" s="25"/>
      <c r="BN20" s="16"/>
      <c r="BO20" s="25"/>
      <c r="BP20" s="16"/>
      <c r="BQ20" s="25"/>
      <c r="BR20" s="16"/>
      <c r="BS20" s="25"/>
      <c r="BT20" s="16"/>
      <c r="BU20" s="25"/>
      <c r="BV20" s="16"/>
      <c r="BW20" s="25"/>
      <c r="BX20" s="16"/>
      <c r="BY20" s="25"/>
      <c r="BZ20" s="16"/>
      <c r="CA20" s="25"/>
      <c r="CB20" s="16"/>
      <c r="CC20" s="25"/>
      <c r="CD20" s="16"/>
      <c r="CE20" s="25"/>
      <c r="CF20" s="16"/>
      <c r="CG20" s="25"/>
      <c r="CH20" s="16"/>
      <c r="CI20" s="25"/>
      <c r="CJ20" s="16"/>
      <c r="CK20" s="25"/>
      <c r="CL20" s="56"/>
      <c r="CM20" s="35" t="s">
        <v>36</v>
      </c>
      <c r="CN20" s="16"/>
      <c r="CO20" s="25"/>
      <c r="CP20" s="16"/>
      <c r="CQ20" s="25"/>
      <c r="CR20" s="16"/>
      <c r="CS20" s="25"/>
      <c r="CT20" s="16"/>
      <c r="CU20" s="25"/>
      <c r="CV20" s="16"/>
      <c r="CW20" s="25"/>
      <c r="CX20" s="16"/>
      <c r="CY20" s="25"/>
      <c r="CZ20" s="16"/>
      <c r="DA20" s="25"/>
      <c r="DB20" s="16"/>
      <c r="DC20" s="25"/>
      <c r="DD20" s="16"/>
      <c r="DE20" s="25"/>
      <c r="DF20" s="16"/>
      <c r="DG20" s="25"/>
      <c r="DH20" s="16"/>
      <c r="DI20" s="25"/>
      <c r="DJ20" s="16"/>
      <c r="DK20" s="25"/>
      <c r="DL20" s="16"/>
      <c r="DM20" s="25"/>
      <c r="DN20" s="16"/>
      <c r="DO20" s="25"/>
      <c r="DP20" s="16"/>
      <c r="DQ20" s="25"/>
      <c r="DR20" s="16"/>
      <c r="DS20" s="25"/>
      <c r="DT20" s="16"/>
      <c r="DU20" s="25"/>
      <c r="DV20" s="16"/>
      <c r="DW20" s="25"/>
      <c r="DX20" s="16"/>
      <c r="DY20" s="25"/>
      <c r="DZ20" s="16"/>
      <c r="EA20" s="25"/>
      <c r="EB20" s="16"/>
      <c r="EC20" s="25"/>
      <c r="ED20" s="16"/>
      <c r="EE20" s="25"/>
      <c r="EF20" s="16"/>
      <c r="EG20" s="25"/>
      <c r="EH20" s="16"/>
      <c r="EI20" s="25"/>
    </row>
    <row r="21" spans="1:139" s="50" customFormat="1" x14ac:dyDescent="0.2">
      <c r="A21" s="102">
        <v>97234</v>
      </c>
      <c r="B21" s="32" t="s">
        <v>2</v>
      </c>
      <c r="C21" s="14"/>
      <c r="D21" s="77"/>
      <c r="E21" s="14"/>
      <c r="F21" s="77"/>
      <c r="G21" s="14"/>
      <c r="H21" s="77"/>
      <c r="I21" s="14"/>
      <c r="J21" s="77"/>
      <c r="K21" s="14"/>
      <c r="L21" s="77"/>
      <c r="M21" s="28"/>
      <c r="N21" s="97"/>
      <c r="O21" s="32" t="s">
        <v>2</v>
      </c>
      <c r="P21" s="103"/>
      <c r="Q21" s="77"/>
      <c r="R21" s="103"/>
      <c r="S21" s="77"/>
      <c r="T21" s="103"/>
      <c r="U21" s="77"/>
      <c r="V21" s="103"/>
      <c r="W21" s="77"/>
      <c r="X21" s="103"/>
      <c r="Y21" s="77"/>
      <c r="Z21" s="103"/>
      <c r="AA21" s="77"/>
      <c r="AB21" s="103"/>
      <c r="AC21" s="77"/>
      <c r="AD21" s="103"/>
      <c r="AE21" s="77"/>
      <c r="AF21" s="103"/>
      <c r="AG21" s="77"/>
      <c r="AH21" s="103"/>
      <c r="AI21" s="77"/>
      <c r="AJ21" s="103"/>
      <c r="AK21" s="77"/>
      <c r="AL21" s="103"/>
      <c r="AM21" s="77"/>
      <c r="AN21" s="103"/>
      <c r="AO21" s="77"/>
      <c r="AP21" s="103"/>
      <c r="AQ21" s="77"/>
      <c r="AR21" s="103"/>
      <c r="AS21" s="77"/>
      <c r="AT21" s="103"/>
      <c r="AU21" s="77"/>
      <c r="AV21" s="103"/>
      <c r="AW21" s="77"/>
      <c r="AX21" s="103"/>
      <c r="AY21" s="77" t="e">
        <f t="shared" si="1"/>
        <v>#DIV/0!</v>
      </c>
      <c r="AZ21" s="56"/>
      <c r="BA21" s="32" t="s">
        <v>2</v>
      </c>
      <c r="BB21" s="103"/>
      <c r="BC21" s="77"/>
      <c r="BD21" s="103"/>
      <c r="BE21" s="77"/>
      <c r="BF21" s="103"/>
      <c r="BG21" s="77"/>
      <c r="BH21" s="103"/>
      <c r="BI21" s="77"/>
      <c r="BJ21" s="103"/>
      <c r="BK21" s="77"/>
      <c r="BL21" s="103"/>
      <c r="BM21" s="77"/>
      <c r="BN21" s="103"/>
      <c r="BO21" s="77"/>
      <c r="BP21" s="103"/>
      <c r="BQ21" s="77"/>
      <c r="BR21" s="103"/>
      <c r="BS21" s="77"/>
      <c r="BT21" s="103"/>
      <c r="BU21" s="77"/>
      <c r="BV21" s="103"/>
      <c r="BW21" s="77"/>
      <c r="BX21" s="103"/>
      <c r="BY21" s="77"/>
      <c r="BZ21" s="103"/>
      <c r="CA21" s="77"/>
      <c r="CB21" s="103"/>
      <c r="CC21" s="77"/>
      <c r="CD21" s="103"/>
      <c r="CE21" s="77"/>
      <c r="CF21" s="103"/>
      <c r="CG21" s="77"/>
      <c r="CH21" s="103"/>
      <c r="CI21" s="77"/>
      <c r="CJ21" s="103"/>
      <c r="CK21" s="77"/>
      <c r="CL21" s="56"/>
      <c r="CM21" s="32" t="s">
        <v>2</v>
      </c>
      <c r="CN21" s="103"/>
      <c r="CO21" s="77"/>
      <c r="CP21" s="103"/>
      <c r="CQ21" s="77"/>
      <c r="CR21" s="103"/>
      <c r="CS21" s="77"/>
      <c r="CT21" s="103"/>
      <c r="CU21" s="77"/>
      <c r="CV21" s="103"/>
      <c r="CW21" s="77"/>
      <c r="CX21" s="103"/>
      <c r="CY21" s="77"/>
      <c r="CZ21" s="103"/>
      <c r="DA21" s="77"/>
      <c r="DB21" s="103"/>
      <c r="DC21" s="77"/>
      <c r="DD21" s="103"/>
      <c r="DE21" s="77"/>
      <c r="DF21" s="103"/>
      <c r="DG21" s="77"/>
      <c r="DH21" s="103"/>
      <c r="DI21" s="77"/>
      <c r="DJ21" s="103"/>
      <c r="DK21" s="77"/>
      <c r="DL21" s="103"/>
      <c r="DM21" s="77"/>
      <c r="DN21" s="103"/>
      <c r="DO21" s="77"/>
      <c r="DP21" s="103"/>
      <c r="DQ21" s="77"/>
      <c r="DR21" s="103"/>
      <c r="DS21" s="77"/>
      <c r="DT21" s="103"/>
      <c r="DU21" s="77"/>
      <c r="DV21" s="103"/>
      <c r="DW21" s="77"/>
      <c r="DX21" s="103"/>
      <c r="DY21" s="77"/>
      <c r="DZ21" s="103"/>
      <c r="EA21" s="77"/>
      <c r="EB21" s="103"/>
      <c r="EC21" s="77"/>
      <c r="ED21" s="103"/>
      <c r="EE21" s="77"/>
      <c r="EF21" s="103"/>
      <c r="EG21" s="77"/>
      <c r="EH21" s="103"/>
      <c r="EI21" s="77"/>
    </row>
    <row r="22" spans="1:139" x14ac:dyDescent="0.2">
      <c r="A22" s="1">
        <v>97204</v>
      </c>
      <c r="B22" s="32" t="s">
        <v>3</v>
      </c>
      <c r="C22" s="13"/>
      <c r="D22" s="77"/>
      <c r="E22" s="13"/>
      <c r="F22" s="77"/>
      <c r="G22" s="13"/>
      <c r="H22" s="77"/>
      <c r="I22" s="13"/>
      <c r="J22" s="77"/>
      <c r="K22" s="13"/>
      <c r="L22" s="77"/>
      <c r="M22" s="28"/>
      <c r="N22" s="97"/>
      <c r="O22" s="32" t="s">
        <v>3</v>
      </c>
      <c r="P22" s="91"/>
      <c r="Q22" s="77"/>
      <c r="R22" s="91"/>
      <c r="S22" s="77"/>
      <c r="T22" s="91"/>
      <c r="U22" s="77"/>
      <c r="V22" s="91"/>
      <c r="W22" s="77"/>
      <c r="X22" s="91"/>
      <c r="Y22" s="77"/>
      <c r="Z22" s="91"/>
      <c r="AA22" s="77"/>
      <c r="AB22" s="91"/>
      <c r="AC22" s="77"/>
      <c r="AD22" s="91"/>
      <c r="AE22" s="77"/>
      <c r="AF22" s="91"/>
      <c r="AG22" s="77"/>
      <c r="AH22" s="91"/>
      <c r="AI22" s="77"/>
      <c r="AJ22" s="91"/>
      <c r="AK22" s="77"/>
      <c r="AL22" s="91"/>
      <c r="AM22" s="77"/>
      <c r="AN22" s="91"/>
      <c r="AO22" s="77"/>
      <c r="AP22" s="91"/>
      <c r="AQ22" s="77"/>
      <c r="AR22" s="91"/>
      <c r="AS22" s="77"/>
      <c r="AT22" s="91"/>
      <c r="AU22" s="77"/>
      <c r="AV22" s="91"/>
      <c r="AW22" s="77"/>
      <c r="AX22" s="91"/>
      <c r="AY22" s="77" t="e">
        <f t="shared" si="1"/>
        <v>#DIV/0!</v>
      </c>
      <c r="AZ22" s="56"/>
      <c r="BA22" s="32" t="s">
        <v>3</v>
      </c>
      <c r="BB22" s="91"/>
      <c r="BC22" s="77"/>
      <c r="BD22" s="91"/>
      <c r="BE22" s="77"/>
      <c r="BF22" s="91"/>
      <c r="BG22" s="77"/>
      <c r="BH22" s="91"/>
      <c r="BI22" s="77"/>
      <c r="BJ22" s="91"/>
      <c r="BK22" s="77"/>
      <c r="BL22" s="91"/>
      <c r="BM22" s="77"/>
      <c r="BN22" s="91"/>
      <c r="BO22" s="77"/>
      <c r="BP22" s="91"/>
      <c r="BQ22" s="77"/>
      <c r="BR22" s="91"/>
      <c r="BS22" s="77"/>
      <c r="BT22" s="91"/>
      <c r="BU22" s="77"/>
      <c r="BV22" s="91"/>
      <c r="BW22" s="77"/>
      <c r="BX22" s="91"/>
      <c r="BY22" s="77"/>
      <c r="BZ22" s="91"/>
      <c r="CA22" s="77"/>
      <c r="CB22" s="91"/>
      <c r="CC22" s="77"/>
      <c r="CD22" s="91"/>
      <c r="CE22" s="77"/>
      <c r="CF22" s="91"/>
      <c r="CG22" s="77"/>
      <c r="CH22" s="91"/>
      <c r="CI22" s="77"/>
      <c r="CJ22" s="91"/>
      <c r="CK22" s="77"/>
      <c r="CL22" s="56"/>
      <c r="CM22" s="32" t="s">
        <v>3</v>
      </c>
      <c r="CN22" s="91"/>
      <c r="CO22" s="77"/>
      <c r="CP22" s="91"/>
      <c r="CQ22" s="77"/>
      <c r="CR22" s="91"/>
      <c r="CS22" s="77"/>
      <c r="CT22" s="91"/>
      <c r="CU22" s="77"/>
      <c r="CV22" s="91"/>
      <c r="CW22" s="77"/>
      <c r="CX22" s="91"/>
      <c r="CY22" s="77"/>
      <c r="CZ22" s="91"/>
      <c r="DA22" s="77"/>
      <c r="DB22" s="91"/>
      <c r="DC22" s="77"/>
      <c r="DD22" s="91"/>
      <c r="DE22" s="77"/>
      <c r="DF22" s="91"/>
      <c r="DG22" s="77"/>
      <c r="DH22" s="91"/>
      <c r="DI22" s="77"/>
      <c r="DJ22" s="91"/>
      <c r="DK22" s="77"/>
      <c r="DL22" s="91"/>
      <c r="DM22" s="77"/>
      <c r="DN22" s="91"/>
      <c r="DO22" s="77"/>
      <c r="DP22" s="91"/>
      <c r="DQ22" s="77"/>
      <c r="DR22" s="91"/>
      <c r="DS22" s="77"/>
      <c r="DT22" s="91"/>
      <c r="DU22" s="77"/>
      <c r="DV22" s="91"/>
      <c r="DW22" s="77"/>
      <c r="DX22" s="91"/>
      <c r="DY22" s="77"/>
      <c r="DZ22" s="91"/>
      <c r="EA22" s="77"/>
      <c r="EB22" s="91"/>
      <c r="EC22" s="77"/>
      <c r="ED22" s="91"/>
      <c r="EE22" s="77"/>
      <c r="EF22" s="91"/>
      <c r="EG22" s="77"/>
      <c r="EH22" s="91"/>
      <c r="EI22" s="77"/>
    </row>
    <row r="23" spans="1:139" x14ac:dyDescent="0.2">
      <c r="A23" s="1">
        <v>97205</v>
      </c>
      <c r="B23" s="32" t="s">
        <v>4</v>
      </c>
      <c r="C23" s="13"/>
      <c r="D23" s="77"/>
      <c r="E23" s="13"/>
      <c r="F23" s="77"/>
      <c r="G23" s="13"/>
      <c r="H23" s="77"/>
      <c r="I23" s="13"/>
      <c r="J23" s="77"/>
      <c r="K23" s="13"/>
      <c r="L23" s="77"/>
      <c r="M23" s="28"/>
      <c r="N23" s="97"/>
      <c r="O23" s="32" t="s">
        <v>4</v>
      </c>
      <c r="P23" s="91"/>
      <c r="Q23" s="77"/>
      <c r="R23" s="91"/>
      <c r="S23" s="77"/>
      <c r="T23" s="91"/>
      <c r="U23" s="77"/>
      <c r="V23" s="91"/>
      <c r="W23" s="77"/>
      <c r="X23" s="91"/>
      <c r="Y23" s="77"/>
      <c r="Z23" s="91"/>
      <c r="AA23" s="77"/>
      <c r="AB23" s="91"/>
      <c r="AC23" s="77"/>
      <c r="AD23" s="91"/>
      <c r="AE23" s="77"/>
      <c r="AF23" s="91"/>
      <c r="AG23" s="77"/>
      <c r="AH23" s="91"/>
      <c r="AI23" s="77"/>
      <c r="AJ23" s="91"/>
      <c r="AK23" s="77"/>
      <c r="AL23" s="91"/>
      <c r="AM23" s="77"/>
      <c r="AN23" s="91"/>
      <c r="AO23" s="77"/>
      <c r="AP23" s="91"/>
      <c r="AQ23" s="77"/>
      <c r="AR23" s="91"/>
      <c r="AS23" s="77"/>
      <c r="AT23" s="91"/>
      <c r="AU23" s="77"/>
      <c r="AV23" s="91"/>
      <c r="AW23" s="77"/>
      <c r="AX23" s="91"/>
      <c r="AY23" s="77" t="e">
        <f t="shared" si="1"/>
        <v>#DIV/0!</v>
      </c>
      <c r="AZ23" s="56"/>
      <c r="BA23" s="32" t="s">
        <v>4</v>
      </c>
      <c r="BB23" s="91"/>
      <c r="BC23" s="77"/>
      <c r="BD23" s="91"/>
      <c r="BE23" s="77"/>
      <c r="BF23" s="91"/>
      <c r="BG23" s="77"/>
      <c r="BH23" s="91"/>
      <c r="BI23" s="77"/>
      <c r="BJ23" s="91"/>
      <c r="BK23" s="77"/>
      <c r="BL23" s="91"/>
      <c r="BM23" s="77"/>
      <c r="BN23" s="91"/>
      <c r="BO23" s="77"/>
      <c r="BP23" s="91"/>
      <c r="BQ23" s="77"/>
      <c r="BR23" s="91"/>
      <c r="BS23" s="77"/>
      <c r="BT23" s="91"/>
      <c r="BU23" s="77"/>
      <c r="BV23" s="91"/>
      <c r="BW23" s="77"/>
      <c r="BX23" s="91"/>
      <c r="BY23" s="77"/>
      <c r="BZ23" s="91"/>
      <c r="CA23" s="77"/>
      <c r="CB23" s="91"/>
      <c r="CC23" s="77"/>
      <c r="CD23" s="91"/>
      <c r="CE23" s="77"/>
      <c r="CF23" s="91"/>
      <c r="CG23" s="77"/>
      <c r="CH23" s="91"/>
      <c r="CI23" s="77"/>
      <c r="CJ23" s="91"/>
      <c r="CK23" s="77"/>
      <c r="CL23" s="56"/>
      <c r="CM23" s="32" t="s">
        <v>4</v>
      </c>
      <c r="CN23" s="91"/>
      <c r="CO23" s="77"/>
      <c r="CP23" s="91"/>
      <c r="CQ23" s="77"/>
      <c r="CR23" s="91"/>
      <c r="CS23" s="77"/>
      <c r="CT23" s="91"/>
      <c r="CU23" s="77"/>
      <c r="CV23" s="91"/>
      <c r="CW23" s="77"/>
      <c r="CX23" s="91"/>
      <c r="CY23" s="77"/>
      <c r="CZ23" s="91"/>
      <c r="DA23" s="77"/>
      <c r="DB23" s="91"/>
      <c r="DC23" s="77"/>
      <c r="DD23" s="91"/>
      <c r="DE23" s="77"/>
      <c r="DF23" s="91"/>
      <c r="DG23" s="77"/>
      <c r="DH23" s="91"/>
      <c r="DI23" s="77"/>
      <c r="DJ23" s="91"/>
      <c r="DK23" s="77"/>
      <c r="DL23" s="91"/>
      <c r="DM23" s="77"/>
      <c r="DN23" s="91"/>
      <c r="DO23" s="77"/>
      <c r="DP23" s="91"/>
      <c r="DQ23" s="77"/>
      <c r="DR23" s="91"/>
      <c r="DS23" s="77"/>
      <c r="DT23" s="91"/>
      <c r="DU23" s="77"/>
      <c r="DV23" s="91"/>
      <c r="DW23" s="77"/>
      <c r="DX23" s="91"/>
      <c r="DY23" s="77"/>
      <c r="DZ23" s="91"/>
      <c r="EA23" s="77"/>
      <c r="EB23" s="91"/>
      <c r="EC23" s="77"/>
      <c r="ED23" s="91"/>
      <c r="EE23" s="77"/>
      <c r="EF23" s="91"/>
      <c r="EG23" s="77"/>
      <c r="EH23" s="91"/>
      <c r="EI23" s="77"/>
    </row>
    <row r="24" spans="1:139" x14ac:dyDescent="0.2">
      <c r="A24" s="1">
        <v>97208</v>
      </c>
      <c r="B24" s="32" t="s">
        <v>7</v>
      </c>
      <c r="C24" s="13"/>
      <c r="D24" s="77"/>
      <c r="E24" s="13"/>
      <c r="F24" s="77"/>
      <c r="G24" s="13"/>
      <c r="H24" s="77"/>
      <c r="I24" s="13"/>
      <c r="J24" s="77"/>
      <c r="K24" s="13"/>
      <c r="L24" s="77"/>
      <c r="M24" s="28"/>
      <c r="N24" s="97"/>
      <c r="O24" s="32" t="s">
        <v>7</v>
      </c>
      <c r="P24" s="91"/>
      <c r="Q24" s="77"/>
      <c r="R24" s="91"/>
      <c r="S24" s="77"/>
      <c r="T24" s="91"/>
      <c r="U24" s="77"/>
      <c r="V24" s="91"/>
      <c r="W24" s="77"/>
      <c r="X24" s="91"/>
      <c r="Y24" s="77"/>
      <c r="Z24" s="91"/>
      <c r="AA24" s="77"/>
      <c r="AB24" s="91"/>
      <c r="AC24" s="77"/>
      <c r="AD24" s="91"/>
      <c r="AE24" s="77"/>
      <c r="AF24" s="91"/>
      <c r="AG24" s="77"/>
      <c r="AH24" s="91"/>
      <c r="AI24" s="77"/>
      <c r="AJ24" s="91"/>
      <c r="AK24" s="77"/>
      <c r="AL24" s="91"/>
      <c r="AM24" s="77"/>
      <c r="AN24" s="91"/>
      <c r="AO24" s="77"/>
      <c r="AP24" s="91"/>
      <c r="AQ24" s="77"/>
      <c r="AR24" s="91"/>
      <c r="AS24" s="77"/>
      <c r="AT24" s="91"/>
      <c r="AU24" s="77"/>
      <c r="AV24" s="91"/>
      <c r="AW24" s="77"/>
      <c r="AX24" s="91"/>
      <c r="AY24" s="77" t="e">
        <f t="shared" si="1"/>
        <v>#DIV/0!</v>
      </c>
      <c r="AZ24" s="56"/>
      <c r="BA24" s="32" t="s">
        <v>7</v>
      </c>
      <c r="BB24" s="91"/>
      <c r="BC24" s="77"/>
      <c r="BD24" s="91"/>
      <c r="BE24" s="77"/>
      <c r="BF24" s="91"/>
      <c r="BG24" s="77"/>
      <c r="BH24" s="91"/>
      <c r="BI24" s="77"/>
      <c r="BJ24" s="91"/>
      <c r="BK24" s="77"/>
      <c r="BL24" s="91"/>
      <c r="BM24" s="77"/>
      <c r="BN24" s="91"/>
      <c r="BO24" s="77"/>
      <c r="BP24" s="91"/>
      <c r="BQ24" s="77"/>
      <c r="BR24" s="91"/>
      <c r="BS24" s="77"/>
      <c r="BT24" s="91"/>
      <c r="BU24" s="77"/>
      <c r="BV24" s="91"/>
      <c r="BW24" s="77"/>
      <c r="BX24" s="91"/>
      <c r="BY24" s="77"/>
      <c r="BZ24" s="91"/>
      <c r="CA24" s="77"/>
      <c r="CB24" s="91"/>
      <c r="CC24" s="77"/>
      <c r="CD24" s="91"/>
      <c r="CE24" s="77"/>
      <c r="CF24" s="91"/>
      <c r="CG24" s="77"/>
      <c r="CH24" s="91"/>
      <c r="CI24" s="77"/>
      <c r="CJ24" s="91"/>
      <c r="CK24" s="77"/>
      <c r="CL24" s="56"/>
      <c r="CM24" s="32" t="s">
        <v>7</v>
      </c>
      <c r="CN24" s="91"/>
      <c r="CO24" s="77"/>
      <c r="CP24" s="91"/>
      <c r="CQ24" s="77"/>
      <c r="CR24" s="91"/>
      <c r="CS24" s="77"/>
      <c r="CT24" s="91"/>
      <c r="CU24" s="77"/>
      <c r="CV24" s="91"/>
      <c r="CW24" s="77"/>
      <c r="CX24" s="91"/>
      <c r="CY24" s="77"/>
      <c r="CZ24" s="91"/>
      <c r="DA24" s="77"/>
      <c r="DB24" s="91"/>
      <c r="DC24" s="77"/>
      <c r="DD24" s="91"/>
      <c r="DE24" s="77"/>
      <c r="DF24" s="91"/>
      <c r="DG24" s="77"/>
      <c r="DH24" s="91"/>
      <c r="DI24" s="77"/>
      <c r="DJ24" s="91"/>
      <c r="DK24" s="77"/>
      <c r="DL24" s="91"/>
      <c r="DM24" s="77"/>
      <c r="DN24" s="91"/>
      <c r="DO24" s="77"/>
      <c r="DP24" s="91"/>
      <c r="DQ24" s="77"/>
      <c r="DR24" s="91"/>
      <c r="DS24" s="77"/>
      <c r="DT24" s="91"/>
      <c r="DU24" s="77"/>
      <c r="DV24" s="91"/>
      <c r="DW24" s="77"/>
      <c r="DX24" s="91"/>
      <c r="DY24" s="77"/>
      <c r="DZ24" s="91"/>
      <c r="EA24" s="77"/>
      <c r="EB24" s="91"/>
      <c r="EC24" s="77"/>
      <c r="ED24" s="91"/>
      <c r="EE24" s="77"/>
      <c r="EF24" s="91"/>
      <c r="EG24" s="77"/>
      <c r="EH24" s="91"/>
      <c r="EI24" s="77"/>
    </row>
    <row r="25" spans="1:139" x14ac:dyDescent="0.2">
      <c r="A25" s="1">
        <v>97218</v>
      </c>
      <c r="B25" s="32" t="s">
        <v>15</v>
      </c>
      <c r="C25" s="13"/>
      <c r="D25" s="77"/>
      <c r="E25" s="13"/>
      <c r="F25" s="77"/>
      <c r="G25" s="13"/>
      <c r="H25" s="77"/>
      <c r="I25" s="13"/>
      <c r="J25" s="77"/>
      <c r="K25" s="13"/>
      <c r="L25" s="77"/>
      <c r="M25" s="28"/>
      <c r="N25" s="97"/>
      <c r="O25" s="32" t="s">
        <v>15</v>
      </c>
      <c r="P25" s="91"/>
      <c r="Q25" s="77"/>
      <c r="R25" s="91"/>
      <c r="S25" s="77"/>
      <c r="T25" s="91"/>
      <c r="U25" s="77"/>
      <c r="V25" s="91"/>
      <c r="W25" s="77"/>
      <c r="X25" s="91"/>
      <c r="Y25" s="77"/>
      <c r="Z25" s="91"/>
      <c r="AA25" s="77"/>
      <c r="AB25" s="91"/>
      <c r="AC25" s="77"/>
      <c r="AD25" s="91"/>
      <c r="AE25" s="77"/>
      <c r="AF25" s="91"/>
      <c r="AG25" s="77"/>
      <c r="AH25" s="91"/>
      <c r="AI25" s="77"/>
      <c r="AJ25" s="91"/>
      <c r="AK25" s="77"/>
      <c r="AL25" s="91"/>
      <c r="AM25" s="77"/>
      <c r="AN25" s="91"/>
      <c r="AO25" s="77"/>
      <c r="AP25" s="91"/>
      <c r="AQ25" s="77"/>
      <c r="AR25" s="91"/>
      <c r="AS25" s="77"/>
      <c r="AT25" s="91"/>
      <c r="AU25" s="77"/>
      <c r="AV25" s="91"/>
      <c r="AW25" s="77"/>
      <c r="AX25" s="91"/>
      <c r="AY25" s="77" t="e">
        <f t="shared" si="1"/>
        <v>#DIV/0!</v>
      </c>
      <c r="AZ25" s="56"/>
      <c r="BA25" s="32" t="s">
        <v>15</v>
      </c>
      <c r="BB25" s="91"/>
      <c r="BC25" s="77"/>
      <c r="BD25" s="91"/>
      <c r="BE25" s="77"/>
      <c r="BF25" s="91"/>
      <c r="BG25" s="77"/>
      <c r="BH25" s="91"/>
      <c r="BI25" s="77"/>
      <c r="BJ25" s="91"/>
      <c r="BK25" s="77"/>
      <c r="BL25" s="91"/>
      <c r="BM25" s="77"/>
      <c r="BN25" s="91"/>
      <c r="BO25" s="77"/>
      <c r="BP25" s="91"/>
      <c r="BQ25" s="77"/>
      <c r="BR25" s="91"/>
      <c r="BS25" s="77"/>
      <c r="BT25" s="91"/>
      <c r="BU25" s="77"/>
      <c r="BV25" s="91"/>
      <c r="BW25" s="77"/>
      <c r="BX25" s="91"/>
      <c r="BY25" s="77"/>
      <c r="BZ25" s="91"/>
      <c r="CA25" s="77"/>
      <c r="CB25" s="91"/>
      <c r="CC25" s="77"/>
      <c r="CD25" s="91"/>
      <c r="CE25" s="77"/>
      <c r="CF25" s="91"/>
      <c r="CG25" s="77"/>
      <c r="CH25" s="91"/>
      <c r="CI25" s="77"/>
      <c r="CJ25" s="91"/>
      <c r="CK25" s="77"/>
      <c r="CL25" s="56"/>
      <c r="CM25" s="32" t="s">
        <v>15</v>
      </c>
      <c r="CN25" s="91"/>
      <c r="CO25" s="77"/>
      <c r="CP25" s="91"/>
      <c r="CQ25" s="77"/>
      <c r="CR25" s="91"/>
      <c r="CS25" s="77"/>
      <c r="CT25" s="91"/>
      <c r="CU25" s="77"/>
      <c r="CV25" s="91"/>
      <c r="CW25" s="77"/>
      <c r="CX25" s="91"/>
      <c r="CY25" s="77"/>
      <c r="CZ25" s="91"/>
      <c r="DA25" s="77"/>
      <c r="DB25" s="91"/>
      <c r="DC25" s="77"/>
      <c r="DD25" s="91"/>
      <c r="DE25" s="77"/>
      <c r="DF25" s="91"/>
      <c r="DG25" s="77"/>
      <c r="DH25" s="91"/>
      <c r="DI25" s="77"/>
      <c r="DJ25" s="91"/>
      <c r="DK25" s="77"/>
      <c r="DL25" s="91"/>
      <c r="DM25" s="77"/>
      <c r="DN25" s="91"/>
      <c r="DO25" s="77"/>
      <c r="DP25" s="91"/>
      <c r="DQ25" s="77"/>
      <c r="DR25" s="91"/>
      <c r="DS25" s="77"/>
      <c r="DT25" s="91"/>
      <c r="DU25" s="77"/>
      <c r="DV25" s="91"/>
      <c r="DW25" s="77"/>
      <c r="DX25" s="91"/>
      <c r="DY25" s="77"/>
      <c r="DZ25" s="91"/>
      <c r="EA25" s="77"/>
      <c r="EB25" s="91"/>
      <c r="EC25" s="77"/>
      <c r="ED25" s="91"/>
      <c r="EE25" s="77"/>
      <c r="EF25" s="91"/>
      <c r="EG25" s="77"/>
      <c r="EH25" s="91"/>
      <c r="EI25" s="77"/>
    </row>
    <row r="26" spans="1:139" x14ac:dyDescent="0.2">
      <c r="A26" s="1">
        <v>97233</v>
      </c>
      <c r="B26" s="32" t="s">
        <v>16</v>
      </c>
      <c r="C26" s="13"/>
      <c r="D26" s="77"/>
      <c r="E26" s="13"/>
      <c r="F26" s="77"/>
      <c r="G26" s="13"/>
      <c r="H26" s="77"/>
      <c r="I26" s="13"/>
      <c r="J26" s="77"/>
      <c r="K26" s="13"/>
      <c r="L26" s="77"/>
      <c r="M26" s="28"/>
      <c r="N26" s="97"/>
      <c r="O26" s="32" t="s">
        <v>16</v>
      </c>
      <c r="P26" s="91"/>
      <c r="Q26" s="77"/>
      <c r="R26" s="91"/>
      <c r="S26" s="77"/>
      <c r="T26" s="91"/>
      <c r="U26" s="77"/>
      <c r="V26" s="91"/>
      <c r="W26" s="77"/>
      <c r="X26" s="91"/>
      <c r="Y26" s="77"/>
      <c r="Z26" s="91"/>
      <c r="AA26" s="77"/>
      <c r="AB26" s="91"/>
      <c r="AC26" s="77"/>
      <c r="AD26" s="91"/>
      <c r="AE26" s="77"/>
      <c r="AF26" s="91"/>
      <c r="AG26" s="77"/>
      <c r="AH26" s="91"/>
      <c r="AI26" s="77"/>
      <c r="AJ26" s="91"/>
      <c r="AK26" s="77"/>
      <c r="AL26" s="91"/>
      <c r="AM26" s="77"/>
      <c r="AN26" s="91"/>
      <c r="AO26" s="77"/>
      <c r="AP26" s="91"/>
      <c r="AQ26" s="77"/>
      <c r="AR26" s="91"/>
      <c r="AS26" s="77"/>
      <c r="AT26" s="91"/>
      <c r="AU26" s="77"/>
      <c r="AV26" s="91"/>
      <c r="AW26" s="77"/>
      <c r="AX26" s="91"/>
      <c r="AY26" s="77" t="e">
        <f t="shared" si="1"/>
        <v>#DIV/0!</v>
      </c>
      <c r="AZ26" s="56"/>
      <c r="BA26" s="32" t="s">
        <v>16</v>
      </c>
      <c r="BB26" s="91"/>
      <c r="BC26" s="77"/>
      <c r="BD26" s="91"/>
      <c r="BE26" s="77"/>
      <c r="BF26" s="91"/>
      <c r="BG26" s="77"/>
      <c r="BH26" s="91"/>
      <c r="BI26" s="77"/>
      <c r="BJ26" s="91"/>
      <c r="BK26" s="77"/>
      <c r="BL26" s="91"/>
      <c r="BM26" s="77"/>
      <c r="BN26" s="91"/>
      <c r="BO26" s="77"/>
      <c r="BP26" s="91"/>
      <c r="BQ26" s="77"/>
      <c r="BR26" s="91"/>
      <c r="BS26" s="77"/>
      <c r="BT26" s="91"/>
      <c r="BU26" s="77"/>
      <c r="BV26" s="91"/>
      <c r="BW26" s="77"/>
      <c r="BX26" s="91"/>
      <c r="BY26" s="77"/>
      <c r="BZ26" s="91"/>
      <c r="CA26" s="77"/>
      <c r="CB26" s="91"/>
      <c r="CC26" s="77"/>
      <c r="CD26" s="91"/>
      <c r="CE26" s="77"/>
      <c r="CF26" s="91"/>
      <c r="CG26" s="77"/>
      <c r="CH26" s="91"/>
      <c r="CI26" s="77"/>
      <c r="CJ26" s="91"/>
      <c r="CK26" s="77"/>
      <c r="CL26" s="56"/>
      <c r="CM26" s="32" t="s">
        <v>16</v>
      </c>
      <c r="CN26" s="91"/>
      <c r="CO26" s="77"/>
      <c r="CP26" s="91"/>
      <c r="CQ26" s="77"/>
      <c r="CR26" s="91"/>
      <c r="CS26" s="77"/>
      <c r="CT26" s="91"/>
      <c r="CU26" s="77"/>
      <c r="CV26" s="91"/>
      <c r="CW26" s="77"/>
      <c r="CX26" s="91"/>
      <c r="CY26" s="77"/>
      <c r="CZ26" s="91"/>
      <c r="DA26" s="77"/>
      <c r="DB26" s="91"/>
      <c r="DC26" s="77"/>
      <c r="DD26" s="91"/>
      <c r="DE26" s="77"/>
      <c r="DF26" s="91"/>
      <c r="DG26" s="77"/>
      <c r="DH26" s="91"/>
      <c r="DI26" s="77"/>
      <c r="DJ26" s="91"/>
      <c r="DK26" s="77"/>
      <c r="DL26" s="91"/>
      <c r="DM26" s="77"/>
      <c r="DN26" s="91"/>
      <c r="DO26" s="77"/>
      <c r="DP26" s="91"/>
      <c r="DQ26" s="77"/>
      <c r="DR26" s="91"/>
      <c r="DS26" s="77"/>
      <c r="DT26" s="91"/>
      <c r="DU26" s="77"/>
      <c r="DV26" s="91"/>
      <c r="DW26" s="77"/>
      <c r="DX26" s="91"/>
      <c r="DY26" s="77"/>
      <c r="DZ26" s="91"/>
      <c r="EA26" s="77"/>
      <c r="EB26" s="91"/>
      <c r="EC26" s="77"/>
      <c r="ED26" s="91"/>
      <c r="EE26" s="77"/>
      <c r="EF26" s="91"/>
      <c r="EG26" s="77"/>
      <c r="EH26" s="91"/>
      <c r="EI26" s="77"/>
    </row>
    <row r="27" spans="1:139" x14ac:dyDescent="0.2">
      <c r="A27" s="1">
        <v>97219</v>
      </c>
      <c r="B27" s="32" t="s">
        <v>31</v>
      </c>
      <c r="C27" s="13"/>
      <c r="D27" s="77"/>
      <c r="E27" s="13"/>
      <c r="F27" s="77"/>
      <c r="G27" s="13"/>
      <c r="H27" s="77"/>
      <c r="I27" s="13"/>
      <c r="J27" s="77"/>
      <c r="K27" s="13"/>
      <c r="L27" s="77"/>
      <c r="M27" s="28"/>
      <c r="N27" s="97"/>
      <c r="O27" s="32" t="s">
        <v>31</v>
      </c>
      <c r="P27" s="91"/>
      <c r="Q27" s="77"/>
      <c r="R27" s="91"/>
      <c r="S27" s="77"/>
      <c r="T27" s="91"/>
      <c r="U27" s="77"/>
      <c r="V27" s="91"/>
      <c r="W27" s="77"/>
      <c r="X27" s="91"/>
      <c r="Y27" s="77"/>
      <c r="Z27" s="91"/>
      <c r="AA27" s="77"/>
      <c r="AB27" s="91"/>
      <c r="AC27" s="77"/>
      <c r="AD27" s="91"/>
      <c r="AE27" s="77"/>
      <c r="AF27" s="91"/>
      <c r="AG27" s="77"/>
      <c r="AH27" s="91"/>
      <c r="AI27" s="77"/>
      <c r="AJ27" s="91"/>
      <c r="AK27" s="77"/>
      <c r="AL27" s="91"/>
      <c r="AM27" s="77"/>
      <c r="AN27" s="91"/>
      <c r="AO27" s="77"/>
      <c r="AP27" s="91"/>
      <c r="AQ27" s="77"/>
      <c r="AR27" s="91"/>
      <c r="AS27" s="77"/>
      <c r="AT27" s="91"/>
      <c r="AU27" s="77"/>
      <c r="AV27" s="91"/>
      <c r="AW27" s="77"/>
      <c r="AX27" s="91"/>
      <c r="AY27" s="77" t="e">
        <f t="shared" si="1"/>
        <v>#DIV/0!</v>
      </c>
      <c r="AZ27" s="56"/>
      <c r="BA27" s="32" t="s">
        <v>31</v>
      </c>
      <c r="BB27" s="91"/>
      <c r="BC27" s="77"/>
      <c r="BD27" s="91"/>
      <c r="BE27" s="77"/>
      <c r="BF27" s="91"/>
      <c r="BG27" s="77"/>
      <c r="BH27" s="91"/>
      <c r="BI27" s="77"/>
      <c r="BJ27" s="91"/>
      <c r="BK27" s="77"/>
      <c r="BL27" s="91"/>
      <c r="BM27" s="77"/>
      <c r="BN27" s="91"/>
      <c r="BO27" s="77"/>
      <c r="BP27" s="91"/>
      <c r="BQ27" s="77"/>
      <c r="BR27" s="91"/>
      <c r="BS27" s="77"/>
      <c r="BT27" s="91"/>
      <c r="BU27" s="77"/>
      <c r="BV27" s="91"/>
      <c r="BW27" s="77"/>
      <c r="BX27" s="91"/>
      <c r="BY27" s="77"/>
      <c r="BZ27" s="91"/>
      <c r="CA27" s="77"/>
      <c r="CB27" s="91"/>
      <c r="CC27" s="77"/>
      <c r="CD27" s="91"/>
      <c r="CE27" s="77"/>
      <c r="CF27" s="91"/>
      <c r="CG27" s="77"/>
      <c r="CH27" s="91"/>
      <c r="CI27" s="77"/>
      <c r="CJ27" s="91"/>
      <c r="CK27" s="77"/>
      <c r="CL27" s="56"/>
      <c r="CM27" s="32" t="s">
        <v>31</v>
      </c>
      <c r="CN27" s="91"/>
      <c r="CO27" s="77"/>
      <c r="CP27" s="91"/>
      <c r="CQ27" s="77"/>
      <c r="CR27" s="91"/>
      <c r="CS27" s="77"/>
      <c r="CT27" s="91"/>
      <c r="CU27" s="77"/>
      <c r="CV27" s="91"/>
      <c r="CW27" s="77"/>
      <c r="CX27" s="91"/>
      <c r="CY27" s="77"/>
      <c r="CZ27" s="91"/>
      <c r="DA27" s="77"/>
      <c r="DB27" s="91"/>
      <c r="DC27" s="77"/>
      <c r="DD27" s="91"/>
      <c r="DE27" s="77"/>
      <c r="DF27" s="91"/>
      <c r="DG27" s="77"/>
      <c r="DH27" s="91"/>
      <c r="DI27" s="77"/>
      <c r="DJ27" s="91"/>
      <c r="DK27" s="77"/>
      <c r="DL27" s="91"/>
      <c r="DM27" s="77"/>
      <c r="DN27" s="91"/>
      <c r="DO27" s="77"/>
      <c r="DP27" s="91"/>
      <c r="DQ27" s="77"/>
      <c r="DR27" s="91"/>
      <c r="DS27" s="77"/>
      <c r="DT27" s="91"/>
      <c r="DU27" s="77"/>
      <c r="DV27" s="91"/>
      <c r="DW27" s="77"/>
      <c r="DX27" s="91"/>
      <c r="DY27" s="77"/>
      <c r="DZ27" s="91"/>
      <c r="EA27" s="77"/>
      <c r="EB27" s="91"/>
      <c r="EC27" s="77"/>
      <c r="ED27" s="91"/>
      <c r="EE27" s="77"/>
      <c r="EF27" s="91"/>
      <c r="EG27" s="77"/>
      <c r="EH27" s="91"/>
      <c r="EI27" s="77"/>
    </row>
    <row r="28" spans="1:139" s="50" customFormat="1" x14ac:dyDescent="0.2">
      <c r="A28" s="102">
        <v>97225</v>
      </c>
      <c r="B28" s="32" t="s">
        <v>20</v>
      </c>
      <c r="C28" s="14"/>
      <c r="D28" s="77"/>
      <c r="E28" s="14"/>
      <c r="F28" s="77"/>
      <c r="G28" s="14"/>
      <c r="H28" s="77"/>
      <c r="I28" s="14"/>
      <c r="J28" s="77"/>
      <c r="K28" s="14"/>
      <c r="L28" s="77"/>
      <c r="M28" s="28"/>
      <c r="N28" s="97"/>
      <c r="O28" s="32" t="s">
        <v>20</v>
      </c>
      <c r="P28" s="103"/>
      <c r="Q28" s="77"/>
      <c r="R28" s="103"/>
      <c r="S28" s="77"/>
      <c r="T28" s="103"/>
      <c r="U28" s="77"/>
      <c r="V28" s="103"/>
      <c r="W28" s="77"/>
      <c r="X28" s="103"/>
      <c r="Y28" s="77"/>
      <c r="Z28" s="103"/>
      <c r="AA28" s="77"/>
      <c r="AB28" s="103"/>
      <c r="AC28" s="77"/>
      <c r="AD28" s="103"/>
      <c r="AE28" s="77"/>
      <c r="AF28" s="103"/>
      <c r="AG28" s="77"/>
      <c r="AH28" s="103"/>
      <c r="AI28" s="77"/>
      <c r="AJ28" s="103"/>
      <c r="AK28" s="77"/>
      <c r="AL28" s="103"/>
      <c r="AM28" s="77"/>
      <c r="AN28" s="103"/>
      <c r="AO28" s="77"/>
      <c r="AP28" s="103"/>
      <c r="AQ28" s="77"/>
      <c r="AR28" s="103"/>
      <c r="AS28" s="77"/>
      <c r="AT28" s="103"/>
      <c r="AU28" s="77"/>
      <c r="AV28" s="103"/>
      <c r="AW28" s="77"/>
      <c r="AX28" s="103"/>
      <c r="AY28" s="77" t="e">
        <f t="shared" si="1"/>
        <v>#DIV/0!</v>
      </c>
      <c r="AZ28" s="56"/>
      <c r="BA28" s="32" t="s">
        <v>20</v>
      </c>
      <c r="BB28" s="103"/>
      <c r="BC28" s="77"/>
      <c r="BD28" s="103"/>
      <c r="BE28" s="77"/>
      <c r="BF28" s="103"/>
      <c r="BG28" s="77"/>
      <c r="BH28" s="103"/>
      <c r="BI28" s="77"/>
      <c r="BJ28" s="103"/>
      <c r="BK28" s="77"/>
      <c r="BL28" s="103"/>
      <c r="BM28" s="77"/>
      <c r="BN28" s="103"/>
      <c r="BO28" s="77"/>
      <c r="BP28" s="103"/>
      <c r="BQ28" s="77"/>
      <c r="BR28" s="103"/>
      <c r="BS28" s="77"/>
      <c r="BT28" s="103"/>
      <c r="BU28" s="77"/>
      <c r="BV28" s="103"/>
      <c r="BW28" s="77"/>
      <c r="BX28" s="103"/>
      <c r="BY28" s="77"/>
      <c r="BZ28" s="103"/>
      <c r="CA28" s="77"/>
      <c r="CB28" s="103"/>
      <c r="CC28" s="77"/>
      <c r="CD28" s="103"/>
      <c r="CE28" s="77"/>
      <c r="CF28" s="103"/>
      <c r="CG28" s="77"/>
      <c r="CH28" s="103"/>
      <c r="CI28" s="77"/>
      <c r="CJ28" s="103"/>
      <c r="CK28" s="77"/>
      <c r="CL28" s="56"/>
      <c r="CM28" s="32" t="s">
        <v>20</v>
      </c>
      <c r="CN28" s="103"/>
      <c r="CO28" s="77"/>
      <c r="CP28" s="103"/>
      <c r="CQ28" s="77"/>
      <c r="CR28" s="103"/>
      <c r="CS28" s="77"/>
      <c r="CT28" s="103"/>
      <c r="CU28" s="77"/>
      <c r="CV28" s="103"/>
      <c r="CW28" s="77"/>
      <c r="CX28" s="103"/>
      <c r="CY28" s="77"/>
      <c r="CZ28" s="103"/>
      <c r="DA28" s="77"/>
      <c r="DB28" s="103"/>
      <c r="DC28" s="77"/>
      <c r="DD28" s="103"/>
      <c r="DE28" s="77"/>
      <c r="DF28" s="103"/>
      <c r="DG28" s="77"/>
      <c r="DH28" s="103"/>
      <c r="DI28" s="77"/>
      <c r="DJ28" s="103"/>
      <c r="DK28" s="77"/>
      <c r="DL28" s="103"/>
      <c r="DM28" s="77"/>
      <c r="DN28" s="103"/>
      <c r="DO28" s="77"/>
      <c r="DP28" s="103"/>
      <c r="DQ28" s="77"/>
      <c r="DR28" s="103"/>
      <c r="DS28" s="77"/>
      <c r="DT28" s="103"/>
      <c r="DU28" s="77"/>
      <c r="DV28" s="103"/>
      <c r="DW28" s="77"/>
      <c r="DX28" s="103"/>
      <c r="DY28" s="77"/>
      <c r="DZ28" s="103"/>
      <c r="EA28" s="77"/>
      <c r="EB28" s="103"/>
      <c r="EC28" s="77"/>
      <c r="ED28" s="103"/>
      <c r="EE28" s="77"/>
      <c r="EF28" s="103"/>
      <c r="EG28" s="77"/>
      <c r="EH28" s="103"/>
      <c r="EI28" s="77"/>
    </row>
    <row r="29" spans="1:139" x14ac:dyDescent="0.2">
      <c r="A29" s="3"/>
      <c r="B29" s="35" t="s">
        <v>37</v>
      </c>
      <c r="C29" s="16"/>
      <c r="D29" s="25"/>
      <c r="E29" s="16"/>
      <c r="F29" s="25"/>
      <c r="G29" s="16"/>
      <c r="H29" s="25"/>
      <c r="I29" s="16"/>
      <c r="J29" s="25"/>
      <c r="K29" s="16"/>
      <c r="L29" s="25"/>
      <c r="M29" s="30"/>
      <c r="N29" s="98"/>
      <c r="O29" s="35" t="s">
        <v>37</v>
      </c>
      <c r="P29" s="16"/>
      <c r="Q29" s="25"/>
      <c r="R29" s="16"/>
      <c r="S29" s="25"/>
      <c r="T29" s="16"/>
      <c r="U29" s="25"/>
      <c r="V29" s="16"/>
      <c r="W29" s="25"/>
      <c r="X29" s="16"/>
      <c r="Y29" s="25"/>
      <c r="Z29" s="16"/>
      <c r="AA29" s="25"/>
      <c r="AB29" s="16"/>
      <c r="AC29" s="25"/>
      <c r="AD29" s="16"/>
      <c r="AE29" s="25"/>
      <c r="AF29" s="16"/>
      <c r="AG29" s="25"/>
      <c r="AH29" s="16"/>
      <c r="AI29" s="25"/>
      <c r="AJ29" s="16"/>
      <c r="AK29" s="25"/>
      <c r="AL29" s="16"/>
      <c r="AM29" s="25"/>
      <c r="AN29" s="16"/>
      <c r="AO29" s="25"/>
      <c r="AP29" s="16"/>
      <c r="AQ29" s="25"/>
      <c r="AR29" s="16"/>
      <c r="AS29" s="25"/>
      <c r="AT29" s="16"/>
      <c r="AU29" s="25"/>
      <c r="AV29" s="16"/>
      <c r="AW29" s="25"/>
      <c r="AX29" s="16"/>
      <c r="AY29" s="25" t="e">
        <f t="shared" si="1"/>
        <v>#DIV/0!</v>
      </c>
      <c r="AZ29" s="56"/>
      <c r="BA29" s="35" t="s">
        <v>37</v>
      </c>
      <c r="BB29" s="16"/>
      <c r="BC29" s="25"/>
      <c r="BD29" s="16"/>
      <c r="BE29" s="25"/>
      <c r="BF29" s="16"/>
      <c r="BG29" s="25"/>
      <c r="BH29" s="16"/>
      <c r="BI29" s="25"/>
      <c r="BJ29" s="16"/>
      <c r="BK29" s="25"/>
      <c r="BL29" s="16"/>
      <c r="BM29" s="25"/>
      <c r="BN29" s="16"/>
      <c r="BO29" s="25"/>
      <c r="BP29" s="16"/>
      <c r="BQ29" s="25"/>
      <c r="BR29" s="16"/>
      <c r="BS29" s="25"/>
      <c r="BT29" s="16"/>
      <c r="BU29" s="25"/>
      <c r="BV29" s="16"/>
      <c r="BW29" s="25"/>
      <c r="BX29" s="16"/>
      <c r="BY29" s="25"/>
      <c r="BZ29" s="16"/>
      <c r="CA29" s="25"/>
      <c r="CB29" s="16"/>
      <c r="CC29" s="25"/>
      <c r="CD29" s="16"/>
      <c r="CE29" s="25"/>
      <c r="CF29" s="16"/>
      <c r="CG29" s="25"/>
      <c r="CH29" s="16"/>
      <c r="CI29" s="25"/>
      <c r="CJ29" s="16"/>
      <c r="CK29" s="25"/>
      <c r="CL29" s="56"/>
      <c r="CM29" s="35" t="s">
        <v>37</v>
      </c>
      <c r="CN29" s="16"/>
      <c r="CO29" s="25"/>
      <c r="CP29" s="16"/>
      <c r="CQ29" s="25"/>
      <c r="CR29" s="16"/>
      <c r="CS29" s="25"/>
      <c r="CT29" s="16"/>
      <c r="CU29" s="25"/>
      <c r="CV29" s="16"/>
      <c r="CW29" s="25"/>
      <c r="CX29" s="16"/>
      <c r="CY29" s="25"/>
      <c r="CZ29" s="16"/>
      <c r="DA29" s="25"/>
      <c r="DB29" s="16"/>
      <c r="DC29" s="25"/>
      <c r="DD29" s="16"/>
      <c r="DE29" s="25"/>
      <c r="DF29" s="16"/>
      <c r="DG29" s="25"/>
      <c r="DH29" s="16"/>
      <c r="DI29" s="25"/>
      <c r="DJ29" s="16"/>
      <c r="DK29" s="25"/>
      <c r="DL29" s="16"/>
      <c r="DM29" s="25"/>
      <c r="DN29" s="16"/>
      <c r="DO29" s="25"/>
      <c r="DP29" s="16"/>
      <c r="DQ29" s="25"/>
      <c r="DR29" s="16"/>
      <c r="DS29" s="25"/>
      <c r="DT29" s="16"/>
      <c r="DU29" s="25"/>
      <c r="DV29" s="16"/>
      <c r="DW29" s="25"/>
      <c r="DX29" s="16"/>
      <c r="DY29" s="25"/>
      <c r="DZ29" s="16"/>
      <c r="EA29" s="25"/>
      <c r="EB29" s="16"/>
      <c r="EC29" s="25"/>
      <c r="ED29" s="16"/>
      <c r="EE29" s="25"/>
      <c r="EF29" s="16"/>
      <c r="EG29" s="25"/>
      <c r="EH29" s="16"/>
      <c r="EI29" s="25"/>
    </row>
    <row r="30" spans="1:139" ht="13.5" thickBot="1" x14ac:dyDescent="0.25">
      <c r="A30" s="3"/>
      <c r="B30" s="34" t="s">
        <v>39</v>
      </c>
      <c r="C30" s="15"/>
      <c r="D30" s="48"/>
      <c r="E30" s="15"/>
      <c r="F30" s="48"/>
      <c r="G30" s="15"/>
      <c r="H30" s="48"/>
      <c r="I30" s="15"/>
      <c r="J30" s="48"/>
      <c r="K30" s="15"/>
      <c r="L30" s="48"/>
      <c r="M30" s="43"/>
      <c r="N30" s="98"/>
      <c r="O30" s="34" t="s">
        <v>39</v>
      </c>
      <c r="P30" s="15"/>
      <c r="Q30" s="48"/>
      <c r="R30" s="15"/>
      <c r="S30" s="48"/>
      <c r="T30" s="15"/>
      <c r="U30" s="48"/>
      <c r="V30" s="15"/>
      <c r="W30" s="48"/>
      <c r="X30" s="15"/>
      <c r="Y30" s="48"/>
      <c r="Z30" s="15"/>
      <c r="AA30" s="48"/>
      <c r="AB30" s="15"/>
      <c r="AC30" s="48"/>
      <c r="AD30" s="15"/>
      <c r="AE30" s="48"/>
      <c r="AF30" s="15"/>
      <c r="AG30" s="48"/>
      <c r="AH30" s="15"/>
      <c r="AI30" s="48"/>
      <c r="AJ30" s="15"/>
      <c r="AK30" s="48"/>
      <c r="AL30" s="15"/>
      <c r="AM30" s="48"/>
      <c r="AN30" s="15"/>
      <c r="AO30" s="48"/>
      <c r="AP30" s="15"/>
      <c r="AQ30" s="48"/>
      <c r="AR30" s="15"/>
      <c r="AS30" s="48"/>
      <c r="AT30" s="15"/>
      <c r="AU30" s="48"/>
      <c r="AV30" s="15"/>
      <c r="AW30" s="48"/>
      <c r="AX30" s="15"/>
      <c r="AY30" s="48" t="e">
        <f t="shared" si="1"/>
        <v>#DIV/0!</v>
      </c>
      <c r="AZ30" s="56"/>
      <c r="BA30" s="34" t="s">
        <v>39</v>
      </c>
      <c r="BB30" s="15"/>
      <c r="BC30" s="48"/>
      <c r="BD30" s="15"/>
      <c r="BE30" s="48"/>
      <c r="BF30" s="15"/>
      <c r="BG30" s="48"/>
      <c r="BH30" s="15"/>
      <c r="BI30" s="48"/>
      <c r="BJ30" s="15"/>
      <c r="BK30" s="48"/>
      <c r="BL30" s="15"/>
      <c r="BM30" s="48"/>
      <c r="BN30" s="15"/>
      <c r="BO30" s="48"/>
      <c r="BP30" s="15"/>
      <c r="BQ30" s="48"/>
      <c r="BR30" s="15"/>
      <c r="BS30" s="48"/>
      <c r="BT30" s="15"/>
      <c r="BU30" s="48"/>
      <c r="BV30" s="15"/>
      <c r="BW30" s="48"/>
      <c r="BX30" s="15"/>
      <c r="BY30" s="48"/>
      <c r="BZ30" s="15"/>
      <c r="CA30" s="48"/>
      <c r="CB30" s="15"/>
      <c r="CC30" s="48"/>
      <c r="CD30" s="15"/>
      <c r="CE30" s="48"/>
      <c r="CF30" s="15"/>
      <c r="CG30" s="48"/>
      <c r="CH30" s="15"/>
      <c r="CI30" s="48"/>
      <c r="CJ30" s="15"/>
      <c r="CK30" s="48"/>
      <c r="CL30" s="56"/>
      <c r="CM30" s="34" t="s">
        <v>39</v>
      </c>
      <c r="CN30" s="15"/>
      <c r="CO30" s="48"/>
      <c r="CP30" s="15"/>
      <c r="CQ30" s="48"/>
      <c r="CR30" s="15"/>
      <c r="CS30" s="48"/>
      <c r="CT30" s="15"/>
      <c r="CU30" s="48"/>
      <c r="CV30" s="15"/>
      <c r="CW30" s="48"/>
      <c r="CX30" s="15"/>
      <c r="CY30" s="48"/>
      <c r="CZ30" s="15"/>
      <c r="DA30" s="48"/>
      <c r="DB30" s="15"/>
      <c r="DC30" s="48"/>
      <c r="DD30" s="15"/>
      <c r="DE30" s="48"/>
      <c r="DF30" s="15"/>
      <c r="DG30" s="48"/>
      <c r="DH30" s="15"/>
      <c r="DI30" s="48"/>
      <c r="DJ30" s="15"/>
      <c r="DK30" s="48"/>
      <c r="DL30" s="15"/>
      <c r="DM30" s="48"/>
      <c r="DN30" s="15"/>
      <c r="DO30" s="48"/>
      <c r="DP30" s="15"/>
      <c r="DQ30" s="48"/>
      <c r="DR30" s="15"/>
      <c r="DS30" s="48"/>
      <c r="DT30" s="15"/>
      <c r="DU30" s="48"/>
      <c r="DV30" s="15"/>
      <c r="DW30" s="48"/>
      <c r="DX30" s="15"/>
      <c r="DY30" s="48"/>
      <c r="DZ30" s="15"/>
      <c r="EA30" s="48"/>
      <c r="EB30" s="15"/>
      <c r="EC30" s="48"/>
      <c r="ED30" s="15"/>
      <c r="EE30" s="48"/>
      <c r="EF30" s="15"/>
      <c r="EG30" s="48"/>
      <c r="EH30" s="15"/>
      <c r="EI30" s="48"/>
    </row>
    <row r="31" spans="1:139" x14ac:dyDescent="0.2">
      <c r="A31" s="1">
        <v>97210</v>
      </c>
      <c r="B31" s="31" t="s">
        <v>33</v>
      </c>
      <c r="C31" s="13"/>
      <c r="D31" s="79"/>
      <c r="E31" s="13"/>
      <c r="F31" s="79"/>
      <c r="G31" s="13"/>
      <c r="H31" s="79"/>
      <c r="I31" s="13"/>
      <c r="J31" s="79"/>
      <c r="K31" s="13"/>
      <c r="L31" s="79"/>
      <c r="M31" s="42"/>
      <c r="N31" s="97"/>
      <c r="O31" s="31" t="s">
        <v>33</v>
      </c>
      <c r="P31" s="91"/>
      <c r="Q31" s="79"/>
      <c r="R31" s="91"/>
      <c r="S31" s="79"/>
      <c r="T31" s="91"/>
      <c r="U31" s="79"/>
      <c r="V31" s="91"/>
      <c r="W31" s="79"/>
      <c r="X31" s="91"/>
      <c r="Y31" s="79"/>
      <c r="Z31" s="91"/>
      <c r="AA31" s="79"/>
      <c r="AB31" s="91"/>
      <c r="AC31" s="79"/>
      <c r="AD31" s="91"/>
      <c r="AE31" s="79"/>
      <c r="AF31" s="91"/>
      <c r="AG31" s="79"/>
      <c r="AH31" s="91"/>
      <c r="AI31" s="79"/>
      <c r="AJ31" s="91"/>
      <c r="AK31" s="79"/>
      <c r="AL31" s="91"/>
      <c r="AM31" s="79"/>
      <c r="AN31" s="91"/>
      <c r="AO31" s="79"/>
      <c r="AP31" s="91"/>
      <c r="AQ31" s="79"/>
      <c r="AR31" s="91"/>
      <c r="AS31" s="79"/>
      <c r="AT31" s="91"/>
      <c r="AU31" s="79"/>
      <c r="AV31" s="91"/>
      <c r="AW31" s="79"/>
      <c r="AX31" s="91"/>
      <c r="AY31" s="79" t="e">
        <f t="shared" si="1"/>
        <v>#DIV/0!</v>
      </c>
      <c r="AZ31" s="56"/>
      <c r="BA31" s="31" t="s">
        <v>33</v>
      </c>
      <c r="BB31" s="91"/>
      <c r="BC31" s="79"/>
      <c r="BD31" s="91"/>
      <c r="BE31" s="79"/>
      <c r="BF31" s="91"/>
      <c r="BG31" s="79"/>
      <c r="BH31" s="91"/>
      <c r="BI31" s="79"/>
      <c r="BJ31" s="91"/>
      <c r="BK31" s="79"/>
      <c r="BL31" s="91"/>
      <c r="BM31" s="79"/>
      <c r="BN31" s="91"/>
      <c r="BO31" s="79"/>
      <c r="BP31" s="91"/>
      <c r="BQ31" s="79"/>
      <c r="BR31" s="91"/>
      <c r="BS31" s="79"/>
      <c r="BT31" s="91"/>
      <c r="BU31" s="79"/>
      <c r="BV31" s="91"/>
      <c r="BW31" s="79"/>
      <c r="BX31" s="91"/>
      <c r="BY31" s="79"/>
      <c r="BZ31" s="91"/>
      <c r="CA31" s="79"/>
      <c r="CB31" s="91"/>
      <c r="CC31" s="79"/>
      <c r="CD31" s="91"/>
      <c r="CE31" s="79"/>
      <c r="CF31" s="91"/>
      <c r="CG31" s="79"/>
      <c r="CH31" s="91"/>
      <c r="CI31" s="79"/>
      <c r="CJ31" s="91"/>
      <c r="CK31" s="79"/>
      <c r="CL31" s="56"/>
      <c r="CM31" s="31" t="s">
        <v>33</v>
      </c>
      <c r="CN31" s="91"/>
      <c r="CO31" s="79"/>
      <c r="CP31" s="91"/>
      <c r="CQ31" s="79"/>
      <c r="CR31" s="91"/>
      <c r="CS31" s="79"/>
      <c r="CT31" s="91"/>
      <c r="CU31" s="79"/>
      <c r="CV31" s="91"/>
      <c r="CW31" s="79"/>
      <c r="CX31" s="91"/>
      <c r="CY31" s="79"/>
      <c r="CZ31" s="91"/>
      <c r="DA31" s="79"/>
      <c r="DB31" s="91"/>
      <c r="DC31" s="79"/>
      <c r="DD31" s="91"/>
      <c r="DE31" s="79"/>
      <c r="DF31" s="91"/>
      <c r="DG31" s="79"/>
      <c r="DH31" s="91"/>
      <c r="DI31" s="79"/>
      <c r="DJ31" s="91"/>
      <c r="DK31" s="79"/>
      <c r="DL31" s="91"/>
      <c r="DM31" s="79"/>
      <c r="DN31" s="91"/>
      <c r="DO31" s="79"/>
      <c r="DP31" s="91"/>
      <c r="DQ31" s="79"/>
      <c r="DR31" s="91"/>
      <c r="DS31" s="79"/>
      <c r="DT31" s="91"/>
      <c r="DU31" s="79"/>
      <c r="DV31" s="91"/>
      <c r="DW31" s="79"/>
      <c r="DX31" s="91"/>
      <c r="DY31" s="79"/>
      <c r="DZ31" s="91"/>
      <c r="EA31" s="79"/>
      <c r="EB31" s="91"/>
      <c r="EC31" s="79"/>
      <c r="ED31" s="91"/>
      <c r="EE31" s="79"/>
      <c r="EF31" s="91"/>
      <c r="EG31" s="79"/>
      <c r="EH31" s="91"/>
      <c r="EI31" s="79"/>
    </row>
    <row r="32" spans="1:139" x14ac:dyDescent="0.2">
      <c r="A32" s="1">
        <v>97217</v>
      </c>
      <c r="B32" s="32" t="s">
        <v>14</v>
      </c>
      <c r="C32" s="13"/>
      <c r="D32" s="77"/>
      <c r="E32" s="13"/>
      <c r="F32" s="77"/>
      <c r="G32" s="13"/>
      <c r="H32" s="77"/>
      <c r="I32" s="13"/>
      <c r="J32" s="77"/>
      <c r="K32" s="13"/>
      <c r="L32" s="77"/>
      <c r="M32" s="28"/>
      <c r="N32" s="97"/>
      <c r="O32" s="32" t="s">
        <v>14</v>
      </c>
      <c r="P32" s="91"/>
      <c r="Q32" s="77"/>
      <c r="R32" s="91"/>
      <c r="S32" s="77"/>
      <c r="T32" s="91"/>
      <c r="U32" s="77"/>
      <c r="V32" s="91"/>
      <c r="W32" s="77"/>
      <c r="X32" s="91"/>
      <c r="Y32" s="77"/>
      <c r="Z32" s="91"/>
      <c r="AA32" s="77"/>
      <c r="AB32" s="91"/>
      <c r="AC32" s="77"/>
      <c r="AD32" s="91"/>
      <c r="AE32" s="77"/>
      <c r="AF32" s="91"/>
      <c r="AG32" s="77"/>
      <c r="AH32" s="91"/>
      <c r="AI32" s="77"/>
      <c r="AJ32" s="91"/>
      <c r="AK32" s="77"/>
      <c r="AL32" s="91"/>
      <c r="AM32" s="77"/>
      <c r="AN32" s="91"/>
      <c r="AO32" s="77"/>
      <c r="AP32" s="91"/>
      <c r="AQ32" s="77"/>
      <c r="AR32" s="91"/>
      <c r="AS32" s="77"/>
      <c r="AT32" s="91"/>
      <c r="AU32" s="77"/>
      <c r="AV32" s="91"/>
      <c r="AW32" s="77"/>
      <c r="AX32" s="91"/>
      <c r="AY32" s="77" t="e">
        <f t="shared" si="1"/>
        <v>#DIV/0!</v>
      </c>
      <c r="AZ32" s="56"/>
      <c r="BA32" s="32" t="s">
        <v>14</v>
      </c>
      <c r="BB32" s="91"/>
      <c r="BC32" s="77"/>
      <c r="BD32" s="91"/>
      <c r="BE32" s="77"/>
      <c r="BF32" s="91"/>
      <c r="BG32" s="77"/>
      <c r="BH32" s="91"/>
      <c r="BI32" s="77"/>
      <c r="BJ32" s="91"/>
      <c r="BK32" s="77"/>
      <c r="BL32" s="91"/>
      <c r="BM32" s="77"/>
      <c r="BN32" s="91"/>
      <c r="BO32" s="77"/>
      <c r="BP32" s="91"/>
      <c r="BQ32" s="77"/>
      <c r="BR32" s="91"/>
      <c r="BS32" s="77"/>
      <c r="BT32" s="91"/>
      <c r="BU32" s="77"/>
      <c r="BV32" s="91"/>
      <c r="BW32" s="77"/>
      <c r="BX32" s="91"/>
      <c r="BY32" s="77"/>
      <c r="BZ32" s="91"/>
      <c r="CA32" s="77"/>
      <c r="CB32" s="91"/>
      <c r="CC32" s="77"/>
      <c r="CD32" s="91"/>
      <c r="CE32" s="77"/>
      <c r="CF32" s="91"/>
      <c r="CG32" s="77"/>
      <c r="CH32" s="91"/>
      <c r="CI32" s="77"/>
      <c r="CJ32" s="91"/>
      <c r="CK32" s="77"/>
      <c r="CL32" s="56"/>
      <c r="CM32" s="32" t="s">
        <v>14</v>
      </c>
      <c r="CN32" s="91"/>
      <c r="CO32" s="77"/>
      <c r="CP32" s="91"/>
      <c r="CQ32" s="77"/>
      <c r="CR32" s="91"/>
      <c r="CS32" s="77"/>
      <c r="CT32" s="91"/>
      <c r="CU32" s="77"/>
      <c r="CV32" s="91"/>
      <c r="CW32" s="77"/>
      <c r="CX32" s="91"/>
      <c r="CY32" s="77"/>
      <c r="CZ32" s="91"/>
      <c r="DA32" s="77"/>
      <c r="DB32" s="91"/>
      <c r="DC32" s="77"/>
      <c r="DD32" s="91"/>
      <c r="DE32" s="77"/>
      <c r="DF32" s="91"/>
      <c r="DG32" s="77"/>
      <c r="DH32" s="91"/>
      <c r="DI32" s="77"/>
      <c r="DJ32" s="91"/>
      <c r="DK32" s="77"/>
      <c r="DL32" s="91"/>
      <c r="DM32" s="77"/>
      <c r="DN32" s="91"/>
      <c r="DO32" s="77"/>
      <c r="DP32" s="91"/>
      <c r="DQ32" s="77"/>
      <c r="DR32" s="91"/>
      <c r="DS32" s="77"/>
      <c r="DT32" s="91"/>
      <c r="DU32" s="77"/>
      <c r="DV32" s="91"/>
      <c r="DW32" s="77"/>
      <c r="DX32" s="91"/>
      <c r="DY32" s="77"/>
      <c r="DZ32" s="91"/>
      <c r="EA32" s="77"/>
      <c r="EB32" s="91"/>
      <c r="EC32" s="77"/>
      <c r="ED32" s="91"/>
      <c r="EE32" s="77"/>
      <c r="EF32" s="91"/>
      <c r="EG32" s="77"/>
      <c r="EH32" s="91"/>
      <c r="EI32" s="77"/>
    </row>
    <row r="33" spans="1:139" x14ac:dyDescent="0.2">
      <c r="A33" s="1">
        <v>97220</v>
      </c>
      <c r="B33" s="32" t="s">
        <v>28</v>
      </c>
      <c r="C33" s="13"/>
      <c r="D33" s="77"/>
      <c r="E33" s="13"/>
      <c r="F33" s="77"/>
      <c r="G33" s="13"/>
      <c r="H33" s="77"/>
      <c r="I33" s="13"/>
      <c r="J33" s="77"/>
      <c r="K33" s="13"/>
      <c r="L33" s="77"/>
      <c r="M33" s="28"/>
      <c r="N33" s="97"/>
      <c r="O33" s="32" t="s">
        <v>28</v>
      </c>
      <c r="P33" s="91"/>
      <c r="Q33" s="77"/>
      <c r="R33" s="91"/>
      <c r="S33" s="77"/>
      <c r="T33" s="91"/>
      <c r="U33" s="77"/>
      <c r="V33" s="91"/>
      <c r="W33" s="77"/>
      <c r="X33" s="91"/>
      <c r="Y33" s="77"/>
      <c r="Z33" s="91"/>
      <c r="AA33" s="77"/>
      <c r="AB33" s="91"/>
      <c r="AC33" s="77"/>
      <c r="AD33" s="91"/>
      <c r="AE33" s="77"/>
      <c r="AF33" s="91"/>
      <c r="AG33" s="77"/>
      <c r="AH33" s="91"/>
      <c r="AI33" s="77"/>
      <c r="AJ33" s="91"/>
      <c r="AK33" s="77"/>
      <c r="AL33" s="91"/>
      <c r="AM33" s="77"/>
      <c r="AN33" s="91"/>
      <c r="AO33" s="77"/>
      <c r="AP33" s="91"/>
      <c r="AQ33" s="77"/>
      <c r="AR33" s="91"/>
      <c r="AS33" s="77"/>
      <c r="AT33" s="91"/>
      <c r="AU33" s="77"/>
      <c r="AV33" s="91"/>
      <c r="AW33" s="77"/>
      <c r="AX33" s="91"/>
      <c r="AY33" s="77" t="e">
        <f t="shared" si="1"/>
        <v>#DIV/0!</v>
      </c>
      <c r="AZ33" s="56"/>
      <c r="BA33" s="32" t="s">
        <v>28</v>
      </c>
      <c r="BB33" s="91"/>
      <c r="BC33" s="77"/>
      <c r="BD33" s="91"/>
      <c r="BE33" s="77"/>
      <c r="BF33" s="91"/>
      <c r="BG33" s="77"/>
      <c r="BH33" s="91"/>
      <c r="BI33" s="77"/>
      <c r="BJ33" s="91"/>
      <c r="BK33" s="77"/>
      <c r="BL33" s="91"/>
      <c r="BM33" s="77"/>
      <c r="BN33" s="91"/>
      <c r="BO33" s="77"/>
      <c r="BP33" s="91"/>
      <c r="BQ33" s="77"/>
      <c r="BR33" s="91"/>
      <c r="BS33" s="77"/>
      <c r="BT33" s="91"/>
      <c r="BU33" s="77"/>
      <c r="BV33" s="91"/>
      <c r="BW33" s="77"/>
      <c r="BX33" s="91"/>
      <c r="BY33" s="77"/>
      <c r="BZ33" s="91"/>
      <c r="CA33" s="77"/>
      <c r="CB33" s="91"/>
      <c r="CC33" s="77"/>
      <c r="CD33" s="91"/>
      <c r="CE33" s="77"/>
      <c r="CF33" s="91"/>
      <c r="CG33" s="77"/>
      <c r="CH33" s="91"/>
      <c r="CI33" s="77"/>
      <c r="CJ33" s="91"/>
      <c r="CK33" s="77"/>
      <c r="CL33" s="56"/>
      <c r="CM33" s="32" t="s">
        <v>28</v>
      </c>
      <c r="CN33" s="91"/>
      <c r="CO33" s="77"/>
      <c r="CP33" s="91"/>
      <c r="CQ33" s="77"/>
      <c r="CR33" s="91"/>
      <c r="CS33" s="77"/>
      <c r="CT33" s="91"/>
      <c r="CU33" s="77"/>
      <c r="CV33" s="91"/>
      <c r="CW33" s="77"/>
      <c r="CX33" s="91"/>
      <c r="CY33" s="77"/>
      <c r="CZ33" s="91"/>
      <c r="DA33" s="77"/>
      <c r="DB33" s="91"/>
      <c r="DC33" s="77"/>
      <c r="DD33" s="91"/>
      <c r="DE33" s="77"/>
      <c r="DF33" s="91"/>
      <c r="DG33" s="77"/>
      <c r="DH33" s="91"/>
      <c r="DI33" s="77"/>
      <c r="DJ33" s="91"/>
      <c r="DK33" s="77"/>
      <c r="DL33" s="91"/>
      <c r="DM33" s="77"/>
      <c r="DN33" s="91"/>
      <c r="DO33" s="77"/>
      <c r="DP33" s="91"/>
      <c r="DQ33" s="77"/>
      <c r="DR33" s="91"/>
      <c r="DS33" s="77"/>
      <c r="DT33" s="91"/>
      <c r="DU33" s="77"/>
      <c r="DV33" s="91"/>
      <c r="DW33" s="77"/>
      <c r="DX33" s="91"/>
      <c r="DY33" s="77"/>
      <c r="DZ33" s="91"/>
      <c r="EA33" s="77"/>
      <c r="EB33" s="91"/>
      <c r="EC33" s="77"/>
      <c r="ED33" s="91"/>
      <c r="EE33" s="77"/>
      <c r="EF33" s="91"/>
      <c r="EG33" s="77"/>
      <c r="EH33" s="91"/>
      <c r="EI33" s="77"/>
    </row>
    <row r="34" spans="1:139" x14ac:dyDescent="0.2">
      <c r="A34" s="1">
        <v>97226</v>
      </c>
      <c r="B34" s="32" t="s">
        <v>21</v>
      </c>
      <c r="C34" s="13"/>
      <c r="D34" s="77"/>
      <c r="E34" s="13"/>
      <c r="F34" s="77"/>
      <c r="G34" s="13"/>
      <c r="H34" s="77"/>
      <c r="I34" s="13"/>
      <c r="J34" s="77"/>
      <c r="K34" s="13"/>
      <c r="L34" s="77"/>
      <c r="M34" s="28"/>
      <c r="N34" s="97"/>
      <c r="O34" s="32" t="s">
        <v>21</v>
      </c>
      <c r="P34" s="91"/>
      <c r="Q34" s="77"/>
      <c r="R34" s="91"/>
      <c r="S34" s="77"/>
      <c r="T34" s="91"/>
      <c r="U34" s="77"/>
      <c r="V34" s="91"/>
      <c r="W34" s="77"/>
      <c r="X34" s="91"/>
      <c r="Y34" s="77"/>
      <c r="Z34" s="91"/>
      <c r="AA34" s="77"/>
      <c r="AB34" s="91"/>
      <c r="AC34" s="77"/>
      <c r="AD34" s="91"/>
      <c r="AE34" s="77"/>
      <c r="AF34" s="91"/>
      <c r="AG34" s="77"/>
      <c r="AH34" s="91"/>
      <c r="AI34" s="77"/>
      <c r="AJ34" s="91"/>
      <c r="AK34" s="77"/>
      <c r="AL34" s="91"/>
      <c r="AM34" s="77"/>
      <c r="AN34" s="91"/>
      <c r="AO34" s="77"/>
      <c r="AP34" s="91"/>
      <c r="AQ34" s="77"/>
      <c r="AR34" s="91"/>
      <c r="AS34" s="77"/>
      <c r="AT34" s="91"/>
      <c r="AU34" s="77"/>
      <c r="AV34" s="91"/>
      <c r="AW34" s="77"/>
      <c r="AX34" s="91"/>
      <c r="AY34" s="77" t="e">
        <f t="shared" si="1"/>
        <v>#DIV/0!</v>
      </c>
      <c r="AZ34" s="56"/>
      <c r="BA34" s="32" t="s">
        <v>21</v>
      </c>
      <c r="BB34" s="91"/>
      <c r="BC34" s="77"/>
      <c r="BD34" s="91"/>
      <c r="BE34" s="77"/>
      <c r="BF34" s="91"/>
      <c r="BG34" s="77"/>
      <c r="BH34" s="91"/>
      <c r="BI34" s="77"/>
      <c r="BJ34" s="91"/>
      <c r="BK34" s="77"/>
      <c r="BL34" s="91"/>
      <c r="BM34" s="77"/>
      <c r="BN34" s="91"/>
      <c r="BO34" s="77"/>
      <c r="BP34" s="91"/>
      <c r="BQ34" s="77"/>
      <c r="BR34" s="91"/>
      <c r="BS34" s="77"/>
      <c r="BT34" s="91"/>
      <c r="BU34" s="77"/>
      <c r="BV34" s="91"/>
      <c r="BW34" s="77"/>
      <c r="BX34" s="91"/>
      <c r="BY34" s="77"/>
      <c r="BZ34" s="91"/>
      <c r="CA34" s="77"/>
      <c r="CB34" s="91"/>
      <c r="CC34" s="77"/>
      <c r="CD34" s="91"/>
      <c r="CE34" s="77"/>
      <c r="CF34" s="91"/>
      <c r="CG34" s="77"/>
      <c r="CH34" s="91"/>
      <c r="CI34" s="77"/>
      <c r="CJ34" s="91"/>
      <c r="CK34" s="77"/>
      <c r="CL34" s="56"/>
      <c r="CM34" s="32" t="s">
        <v>21</v>
      </c>
      <c r="CN34" s="91"/>
      <c r="CO34" s="77"/>
      <c r="CP34" s="91"/>
      <c r="CQ34" s="77"/>
      <c r="CR34" s="91"/>
      <c r="CS34" s="77"/>
      <c r="CT34" s="91"/>
      <c r="CU34" s="77"/>
      <c r="CV34" s="91"/>
      <c r="CW34" s="77"/>
      <c r="CX34" s="91"/>
      <c r="CY34" s="77"/>
      <c r="CZ34" s="91"/>
      <c r="DA34" s="77"/>
      <c r="DB34" s="91"/>
      <c r="DC34" s="77"/>
      <c r="DD34" s="91"/>
      <c r="DE34" s="77"/>
      <c r="DF34" s="91"/>
      <c r="DG34" s="77"/>
      <c r="DH34" s="91"/>
      <c r="DI34" s="77"/>
      <c r="DJ34" s="91"/>
      <c r="DK34" s="77"/>
      <c r="DL34" s="91"/>
      <c r="DM34" s="77"/>
      <c r="DN34" s="91"/>
      <c r="DO34" s="77"/>
      <c r="DP34" s="91"/>
      <c r="DQ34" s="77"/>
      <c r="DR34" s="91"/>
      <c r="DS34" s="77"/>
      <c r="DT34" s="91"/>
      <c r="DU34" s="77"/>
      <c r="DV34" s="91"/>
      <c r="DW34" s="77"/>
      <c r="DX34" s="91"/>
      <c r="DY34" s="77"/>
      <c r="DZ34" s="91"/>
      <c r="EA34" s="77"/>
      <c r="EB34" s="91"/>
      <c r="EC34" s="77"/>
      <c r="ED34" s="91"/>
      <c r="EE34" s="77"/>
      <c r="EF34" s="91"/>
      <c r="EG34" s="77"/>
      <c r="EH34" s="91"/>
      <c r="EI34" s="77"/>
    </row>
    <row r="35" spans="1:139" x14ac:dyDescent="0.2">
      <c r="A35" s="1">
        <v>97232</v>
      </c>
      <c r="B35" s="32" t="s">
        <v>26</v>
      </c>
      <c r="C35" s="14"/>
      <c r="D35" s="77"/>
      <c r="E35" s="14"/>
      <c r="F35" s="77"/>
      <c r="G35" s="14"/>
      <c r="H35" s="77"/>
      <c r="I35" s="14"/>
      <c r="J35" s="77"/>
      <c r="K35" s="14"/>
      <c r="L35" s="77"/>
      <c r="M35" s="28"/>
      <c r="N35" s="97"/>
      <c r="O35" s="33" t="s">
        <v>26</v>
      </c>
      <c r="P35" s="91"/>
      <c r="Q35" s="78"/>
      <c r="R35" s="91"/>
      <c r="S35" s="78"/>
      <c r="T35" s="91"/>
      <c r="U35" s="78"/>
      <c r="V35" s="91"/>
      <c r="W35" s="78"/>
      <c r="X35" s="91"/>
      <c r="Y35" s="78"/>
      <c r="Z35" s="91"/>
      <c r="AA35" s="78"/>
      <c r="AB35" s="91"/>
      <c r="AC35" s="78"/>
      <c r="AD35" s="91"/>
      <c r="AE35" s="78"/>
      <c r="AF35" s="91"/>
      <c r="AG35" s="78"/>
      <c r="AH35" s="91"/>
      <c r="AI35" s="78"/>
      <c r="AJ35" s="91"/>
      <c r="AK35" s="78"/>
      <c r="AL35" s="91"/>
      <c r="AM35" s="78"/>
      <c r="AN35" s="91"/>
      <c r="AO35" s="78"/>
      <c r="AP35" s="91"/>
      <c r="AQ35" s="78"/>
      <c r="AR35" s="91"/>
      <c r="AS35" s="78"/>
      <c r="AT35" s="91"/>
      <c r="AU35" s="78"/>
      <c r="AV35" s="91"/>
      <c r="AW35" s="78"/>
      <c r="AX35" s="91"/>
      <c r="AY35" s="78" t="e">
        <f t="shared" si="1"/>
        <v>#DIV/0!</v>
      </c>
      <c r="AZ35" s="56"/>
      <c r="BA35" s="33" t="s">
        <v>26</v>
      </c>
      <c r="BB35" s="91"/>
      <c r="BC35" s="78"/>
      <c r="BD35" s="91"/>
      <c r="BE35" s="78"/>
      <c r="BF35" s="91"/>
      <c r="BG35" s="78"/>
      <c r="BH35" s="91"/>
      <c r="BI35" s="78"/>
      <c r="BJ35" s="91"/>
      <c r="BK35" s="78"/>
      <c r="BL35" s="91"/>
      <c r="BM35" s="78"/>
      <c r="BN35" s="91"/>
      <c r="BO35" s="78"/>
      <c r="BP35" s="91"/>
      <c r="BQ35" s="78"/>
      <c r="BR35" s="91"/>
      <c r="BS35" s="78"/>
      <c r="BT35" s="91"/>
      <c r="BU35" s="78"/>
      <c r="BV35" s="91"/>
      <c r="BW35" s="78"/>
      <c r="BX35" s="91"/>
      <c r="BY35" s="78"/>
      <c r="BZ35" s="91"/>
      <c r="CA35" s="78"/>
      <c r="CB35" s="91"/>
      <c r="CC35" s="78"/>
      <c r="CD35" s="91"/>
      <c r="CE35" s="78"/>
      <c r="CF35" s="91"/>
      <c r="CG35" s="78"/>
      <c r="CH35" s="91"/>
      <c r="CI35" s="78"/>
      <c r="CJ35" s="91"/>
      <c r="CK35" s="78"/>
      <c r="CL35" s="56"/>
      <c r="CM35" s="33" t="s">
        <v>26</v>
      </c>
      <c r="CN35" s="91"/>
      <c r="CO35" s="78"/>
      <c r="CP35" s="91"/>
      <c r="CQ35" s="78"/>
      <c r="CR35" s="91"/>
      <c r="CS35" s="78"/>
      <c r="CT35" s="91"/>
      <c r="CU35" s="78"/>
      <c r="CV35" s="91"/>
      <c r="CW35" s="78"/>
      <c r="CX35" s="91"/>
      <c r="CY35" s="78"/>
      <c r="CZ35" s="91"/>
      <c r="DA35" s="78"/>
      <c r="DB35" s="91"/>
      <c r="DC35" s="78"/>
      <c r="DD35" s="91"/>
      <c r="DE35" s="78"/>
      <c r="DF35" s="91"/>
      <c r="DG35" s="78"/>
      <c r="DH35" s="91"/>
      <c r="DI35" s="78"/>
      <c r="DJ35" s="91"/>
      <c r="DK35" s="78"/>
      <c r="DL35" s="91"/>
      <c r="DM35" s="78"/>
      <c r="DN35" s="91"/>
      <c r="DO35" s="78"/>
      <c r="DP35" s="91"/>
      <c r="DQ35" s="78"/>
      <c r="DR35" s="91"/>
      <c r="DS35" s="78"/>
      <c r="DT35" s="91"/>
      <c r="DU35" s="78"/>
      <c r="DV35" s="91"/>
      <c r="DW35" s="78"/>
      <c r="DX35" s="91"/>
      <c r="DY35" s="78"/>
      <c r="DZ35" s="91"/>
      <c r="EA35" s="78"/>
      <c r="EB35" s="91"/>
      <c r="EC35" s="78"/>
      <c r="ED35" s="91"/>
      <c r="EE35" s="78"/>
      <c r="EF35" s="91"/>
      <c r="EG35" s="78"/>
      <c r="EH35" s="91"/>
      <c r="EI35" s="78"/>
    </row>
    <row r="36" spans="1:139" x14ac:dyDescent="0.2">
      <c r="A36" s="3"/>
      <c r="B36" s="35" t="s">
        <v>38</v>
      </c>
      <c r="C36" s="16"/>
      <c r="D36" s="25"/>
      <c r="E36" s="16"/>
      <c r="F36" s="25"/>
      <c r="G36" s="16"/>
      <c r="H36" s="25"/>
      <c r="I36" s="16"/>
      <c r="J36" s="25"/>
      <c r="K36" s="16"/>
      <c r="L36" s="25"/>
      <c r="M36" s="30"/>
      <c r="N36" s="98"/>
      <c r="O36" s="35" t="s">
        <v>38</v>
      </c>
      <c r="P36" s="16"/>
      <c r="Q36" s="25"/>
      <c r="R36" s="16"/>
      <c r="S36" s="25"/>
      <c r="T36" s="16"/>
      <c r="U36" s="25"/>
      <c r="V36" s="16"/>
      <c r="W36" s="25"/>
      <c r="X36" s="16"/>
      <c r="Y36" s="25"/>
      <c r="Z36" s="16"/>
      <c r="AA36" s="25"/>
      <c r="AB36" s="16"/>
      <c r="AC36" s="25"/>
      <c r="AD36" s="16"/>
      <c r="AE36" s="25"/>
      <c r="AF36" s="16"/>
      <c r="AG36" s="25"/>
      <c r="AH36" s="16"/>
      <c r="AI36" s="25"/>
      <c r="AJ36" s="16"/>
      <c r="AK36" s="25"/>
      <c r="AL36" s="16"/>
      <c r="AM36" s="25"/>
      <c r="AN36" s="16"/>
      <c r="AO36" s="25"/>
      <c r="AP36" s="16"/>
      <c r="AQ36" s="25"/>
      <c r="AR36" s="16"/>
      <c r="AS36" s="25"/>
      <c r="AT36" s="16"/>
      <c r="AU36" s="25"/>
      <c r="AV36" s="16"/>
      <c r="AW36" s="25"/>
      <c r="AX36" s="16"/>
      <c r="AY36" s="25" t="e">
        <f t="shared" si="1"/>
        <v>#DIV/0!</v>
      </c>
      <c r="AZ36" s="56"/>
      <c r="BA36" s="35" t="s">
        <v>38</v>
      </c>
      <c r="BB36" s="16"/>
      <c r="BC36" s="25"/>
      <c r="BD36" s="16"/>
      <c r="BE36" s="25"/>
      <c r="BF36" s="16"/>
      <c r="BG36" s="25"/>
      <c r="BH36" s="16"/>
      <c r="BI36" s="25"/>
      <c r="BJ36" s="16"/>
      <c r="BK36" s="25"/>
      <c r="BL36" s="16"/>
      <c r="BM36" s="25"/>
      <c r="BN36" s="16"/>
      <c r="BO36" s="25"/>
      <c r="BP36" s="16"/>
      <c r="BQ36" s="25"/>
      <c r="BR36" s="16"/>
      <c r="BS36" s="25"/>
      <c r="BT36" s="16"/>
      <c r="BU36" s="25"/>
      <c r="BV36" s="16"/>
      <c r="BW36" s="25"/>
      <c r="BX36" s="16"/>
      <c r="BY36" s="25"/>
      <c r="BZ36" s="16"/>
      <c r="CA36" s="25"/>
      <c r="CB36" s="16"/>
      <c r="CC36" s="25"/>
      <c r="CD36" s="16"/>
      <c r="CE36" s="25"/>
      <c r="CF36" s="16"/>
      <c r="CG36" s="25"/>
      <c r="CH36" s="16"/>
      <c r="CI36" s="25"/>
      <c r="CJ36" s="16"/>
      <c r="CK36" s="25"/>
      <c r="CL36" s="56"/>
      <c r="CM36" s="35" t="s">
        <v>38</v>
      </c>
      <c r="CN36" s="16"/>
      <c r="CO36" s="25"/>
      <c r="CP36" s="16"/>
      <c r="CQ36" s="25"/>
      <c r="CR36" s="16"/>
      <c r="CS36" s="25"/>
      <c r="CT36" s="16"/>
      <c r="CU36" s="25"/>
      <c r="CV36" s="16"/>
      <c r="CW36" s="25"/>
      <c r="CX36" s="16"/>
      <c r="CY36" s="25"/>
      <c r="CZ36" s="16"/>
      <c r="DA36" s="25"/>
      <c r="DB36" s="16"/>
      <c r="DC36" s="25"/>
      <c r="DD36" s="16"/>
      <c r="DE36" s="25"/>
      <c r="DF36" s="16"/>
      <c r="DG36" s="25"/>
      <c r="DH36" s="16"/>
      <c r="DI36" s="25"/>
      <c r="DJ36" s="16"/>
      <c r="DK36" s="25"/>
      <c r="DL36" s="16"/>
      <c r="DM36" s="25"/>
      <c r="DN36" s="16"/>
      <c r="DO36" s="25"/>
      <c r="DP36" s="16"/>
      <c r="DQ36" s="25"/>
      <c r="DR36" s="16"/>
      <c r="DS36" s="25"/>
      <c r="DT36" s="16"/>
      <c r="DU36" s="25"/>
      <c r="DV36" s="16"/>
      <c r="DW36" s="25"/>
      <c r="DX36" s="16"/>
      <c r="DY36" s="25"/>
      <c r="DZ36" s="16"/>
      <c r="EA36" s="25"/>
      <c r="EB36" s="16"/>
      <c r="EC36" s="25"/>
      <c r="ED36" s="16"/>
      <c r="EE36" s="25"/>
      <c r="EF36" s="16"/>
      <c r="EG36" s="25"/>
      <c r="EH36" s="16"/>
      <c r="EI36" s="25"/>
    </row>
    <row r="37" spans="1:139" s="50" customFormat="1" x14ac:dyDescent="0.2">
      <c r="A37" s="102">
        <v>97202</v>
      </c>
      <c r="B37" s="32" t="s">
        <v>0</v>
      </c>
      <c r="C37" s="14"/>
      <c r="D37" s="77"/>
      <c r="E37" s="14"/>
      <c r="F37" s="77"/>
      <c r="G37" s="14"/>
      <c r="H37" s="77"/>
      <c r="I37" s="14"/>
      <c r="J37" s="77"/>
      <c r="K37" s="14"/>
      <c r="L37" s="77"/>
      <c r="M37" s="28"/>
      <c r="N37" s="97"/>
      <c r="O37" s="32" t="s">
        <v>0</v>
      </c>
      <c r="P37" s="103"/>
      <c r="Q37" s="77"/>
      <c r="R37" s="103"/>
      <c r="S37" s="77"/>
      <c r="T37" s="103"/>
      <c r="U37" s="77"/>
      <c r="V37" s="103"/>
      <c r="W37" s="77"/>
      <c r="X37" s="103"/>
      <c r="Y37" s="77"/>
      <c r="Z37" s="103"/>
      <c r="AA37" s="77"/>
      <c r="AB37" s="103"/>
      <c r="AC37" s="77"/>
      <c r="AD37" s="103"/>
      <c r="AE37" s="77"/>
      <c r="AF37" s="103"/>
      <c r="AG37" s="77"/>
      <c r="AH37" s="103"/>
      <c r="AI37" s="77"/>
      <c r="AJ37" s="103"/>
      <c r="AK37" s="77"/>
      <c r="AL37" s="103"/>
      <c r="AM37" s="77"/>
      <c r="AN37" s="103"/>
      <c r="AO37" s="77"/>
      <c r="AP37" s="103"/>
      <c r="AQ37" s="77"/>
      <c r="AR37" s="103"/>
      <c r="AS37" s="77"/>
      <c r="AT37" s="103"/>
      <c r="AU37" s="77"/>
      <c r="AV37" s="103"/>
      <c r="AW37" s="77"/>
      <c r="AX37" s="103"/>
      <c r="AY37" s="77" t="e">
        <f t="shared" si="1"/>
        <v>#DIV/0!</v>
      </c>
      <c r="AZ37" s="56"/>
      <c r="BA37" s="32" t="s">
        <v>0</v>
      </c>
      <c r="BB37" s="103"/>
      <c r="BC37" s="77"/>
      <c r="BD37" s="103"/>
      <c r="BE37" s="77"/>
      <c r="BF37" s="103"/>
      <c r="BG37" s="77"/>
      <c r="BH37" s="103"/>
      <c r="BI37" s="77"/>
      <c r="BJ37" s="103"/>
      <c r="BK37" s="77"/>
      <c r="BL37" s="103"/>
      <c r="BM37" s="77"/>
      <c r="BN37" s="103"/>
      <c r="BO37" s="77"/>
      <c r="BP37" s="103"/>
      <c r="BQ37" s="77"/>
      <c r="BR37" s="103"/>
      <c r="BS37" s="77"/>
      <c r="BT37" s="103"/>
      <c r="BU37" s="77"/>
      <c r="BV37" s="103"/>
      <c r="BW37" s="77"/>
      <c r="BX37" s="103"/>
      <c r="BY37" s="77"/>
      <c r="BZ37" s="103"/>
      <c r="CA37" s="77"/>
      <c r="CB37" s="103"/>
      <c r="CC37" s="77"/>
      <c r="CD37" s="103"/>
      <c r="CE37" s="77"/>
      <c r="CF37" s="103"/>
      <c r="CG37" s="77"/>
      <c r="CH37" s="103"/>
      <c r="CI37" s="77"/>
      <c r="CJ37" s="103"/>
      <c r="CK37" s="77"/>
      <c r="CL37" s="56"/>
      <c r="CM37" s="32" t="s">
        <v>0</v>
      </c>
      <c r="CN37" s="103"/>
      <c r="CO37" s="77"/>
      <c r="CP37" s="103"/>
      <c r="CQ37" s="77"/>
      <c r="CR37" s="103"/>
      <c r="CS37" s="77"/>
      <c r="CT37" s="103"/>
      <c r="CU37" s="77"/>
      <c r="CV37" s="103"/>
      <c r="CW37" s="77"/>
      <c r="CX37" s="103"/>
      <c r="CY37" s="77"/>
      <c r="CZ37" s="103"/>
      <c r="DA37" s="77"/>
      <c r="DB37" s="103"/>
      <c r="DC37" s="77"/>
      <c r="DD37" s="103"/>
      <c r="DE37" s="77"/>
      <c r="DF37" s="103"/>
      <c r="DG37" s="77"/>
      <c r="DH37" s="103"/>
      <c r="DI37" s="77"/>
      <c r="DJ37" s="103"/>
      <c r="DK37" s="77"/>
      <c r="DL37" s="103"/>
      <c r="DM37" s="77"/>
      <c r="DN37" s="103"/>
      <c r="DO37" s="77"/>
      <c r="DP37" s="103"/>
      <c r="DQ37" s="77"/>
      <c r="DR37" s="103"/>
      <c r="DS37" s="77"/>
      <c r="DT37" s="103"/>
      <c r="DU37" s="77"/>
      <c r="DV37" s="103"/>
      <c r="DW37" s="77"/>
      <c r="DX37" s="103"/>
      <c r="DY37" s="77"/>
      <c r="DZ37" s="103"/>
      <c r="EA37" s="77"/>
      <c r="EB37" s="103"/>
      <c r="EC37" s="77"/>
      <c r="ED37" s="103"/>
      <c r="EE37" s="77"/>
      <c r="EF37" s="103"/>
      <c r="EG37" s="77"/>
      <c r="EH37" s="103"/>
      <c r="EI37" s="77"/>
    </row>
    <row r="38" spans="1:139" x14ac:dyDescent="0.2">
      <c r="A38" s="1">
        <v>97206</v>
      </c>
      <c r="B38" s="32" t="s">
        <v>5</v>
      </c>
      <c r="C38" s="13"/>
      <c r="D38" s="77"/>
      <c r="E38" s="13"/>
      <c r="F38" s="77"/>
      <c r="G38" s="13"/>
      <c r="H38" s="77"/>
      <c r="I38" s="13"/>
      <c r="J38" s="77"/>
      <c r="K38" s="13"/>
      <c r="L38" s="77"/>
      <c r="M38" s="28"/>
      <c r="N38" s="97"/>
      <c r="O38" s="32" t="s">
        <v>5</v>
      </c>
      <c r="P38" s="91"/>
      <c r="Q38" s="77"/>
      <c r="R38" s="91"/>
      <c r="S38" s="77"/>
      <c r="T38" s="91"/>
      <c r="U38" s="77"/>
      <c r="V38" s="91"/>
      <c r="W38" s="77"/>
      <c r="X38" s="91"/>
      <c r="Y38" s="77"/>
      <c r="Z38" s="91"/>
      <c r="AA38" s="77"/>
      <c r="AB38" s="91"/>
      <c r="AC38" s="77"/>
      <c r="AD38" s="91"/>
      <c r="AE38" s="77"/>
      <c r="AF38" s="91"/>
      <c r="AG38" s="77"/>
      <c r="AH38" s="91"/>
      <c r="AI38" s="77"/>
      <c r="AJ38" s="91"/>
      <c r="AK38" s="77"/>
      <c r="AL38" s="91"/>
      <c r="AM38" s="77"/>
      <c r="AN38" s="91"/>
      <c r="AO38" s="77"/>
      <c r="AP38" s="91"/>
      <c r="AQ38" s="77"/>
      <c r="AR38" s="91"/>
      <c r="AS38" s="77"/>
      <c r="AT38" s="91"/>
      <c r="AU38" s="77"/>
      <c r="AV38" s="91"/>
      <c r="AW38" s="77"/>
      <c r="AX38" s="91"/>
      <c r="AY38" s="77" t="e">
        <f t="shared" si="1"/>
        <v>#DIV/0!</v>
      </c>
      <c r="AZ38" s="56"/>
      <c r="BA38" s="32" t="s">
        <v>5</v>
      </c>
      <c r="BB38" s="91"/>
      <c r="BC38" s="77"/>
      <c r="BD38" s="91"/>
      <c r="BE38" s="77"/>
      <c r="BF38" s="91"/>
      <c r="BG38" s="77"/>
      <c r="BH38" s="91"/>
      <c r="BI38" s="77"/>
      <c r="BJ38" s="91"/>
      <c r="BK38" s="77"/>
      <c r="BL38" s="91"/>
      <c r="BM38" s="77"/>
      <c r="BN38" s="91"/>
      <c r="BO38" s="77"/>
      <c r="BP38" s="91"/>
      <c r="BQ38" s="77"/>
      <c r="BR38" s="91"/>
      <c r="BS38" s="77"/>
      <c r="BT38" s="91"/>
      <c r="BU38" s="77"/>
      <c r="BV38" s="91"/>
      <c r="BW38" s="77"/>
      <c r="BX38" s="91"/>
      <c r="BY38" s="77"/>
      <c r="BZ38" s="91"/>
      <c r="CA38" s="77"/>
      <c r="CB38" s="91"/>
      <c r="CC38" s="77"/>
      <c r="CD38" s="91"/>
      <c r="CE38" s="77"/>
      <c r="CF38" s="91"/>
      <c r="CG38" s="77"/>
      <c r="CH38" s="91"/>
      <c r="CI38" s="77"/>
      <c r="CJ38" s="91"/>
      <c r="CK38" s="77"/>
      <c r="CL38" s="56"/>
      <c r="CM38" s="32" t="s">
        <v>5</v>
      </c>
      <c r="CN38" s="91"/>
      <c r="CO38" s="77"/>
      <c r="CP38" s="91"/>
      <c r="CQ38" s="77"/>
      <c r="CR38" s="91"/>
      <c r="CS38" s="77"/>
      <c r="CT38" s="91"/>
      <c r="CU38" s="77"/>
      <c r="CV38" s="91"/>
      <c r="CW38" s="77"/>
      <c r="CX38" s="91"/>
      <c r="CY38" s="77"/>
      <c r="CZ38" s="91"/>
      <c r="DA38" s="77"/>
      <c r="DB38" s="91"/>
      <c r="DC38" s="77"/>
      <c r="DD38" s="91"/>
      <c r="DE38" s="77"/>
      <c r="DF38" s="91"/>
      <c r="DG38" s="77"/>
      <c r="DH38" s="91"/>
      <c r="DI38" s="77"/>
      <c r="DJ38" s="91"/>
      <c r="DK38" s="77"/>
      <c r="DL38" s="91"/>
      <c r="DM38" s="77"/>
      <c r="DN38" s="91"/>
      <c r="DO38" s="77"/>
      <c r="DP38" s="91"/>
      <c r="DQ38" s="77"/>
      <c r="DR38" s="91"/>
      <c r="DS38" s="77"/>
      <c r="DT38" s="91"/>
      <c r="DU38" s="77"/>
      <c r="DV38" s="91"/>
      <c r="DW38" s="77"/>
      <c r="DX38" s="91"/>
      <c r="DY38" s="77"/>
      <c r="DZ38" s="91"/>
      <c r="EA38" s="77"/>
      <c r="EB38" s="91"/>
      <c r="EC38" s="77"/>
      <c r="ED38" s="91"/>
      <c r="EE38" s="77"/>
      <c r="EF38" s="91"/>
      <c r="EG38" s="77"/>
      <c r="EH38" s="91"/>
      <c r="EI38" s="77"/>
    </row>
    <row r="39" spans="1:139" x14ac:dyDescent="0.2">
      <c r="A39" s="1">
        <v>97207</v>
      </c>
      <c r="B39" s="32" t="s">
        <v>6</v>
      </c>
      <c r="C39" s="13"/>
      <c r="D39" s="77"/>
      <c r="E39" s="13"/>
      <c r="F39" s="77"/>
      <c r="G39" s="13"/>
      <c r="H39" s="77"/>
      <c r="I39" s="13"/>
      <c r="J39" s="77"/>
      <c r="K39" s="13"/>
      <c r="L39" s="77"/>
      <c r="M39" s="28"/>
      <c r="N39" s="97"/>
      <c r="O39" s="32" t="s">
        <v>6</v>
      </c>
      <c r="P39" s="91"/>
      <c r="Q39" s="77"/>
      <c r="R39" s="91"/>
      <c r="S39" s="77"/>
      <c r="T39" s="91"/>
      <c r="U39" s="77"/>
      <c r="V39" s="91"/>
      <c r="W39" s="77"/>
      <c r="X39" s="91"/>
      <c r="Y39" s="77"/>
      <c r="Z39" s="91"/>
      <c r="AA39" s="77"/>
      <c r="AB39" s="91"/>
      <c r="AC39" s="77"/>
      <c r="AD39" s="91"/>
      <c r="AE39" s="77"/>
      <c r="AF39" s="91"/>
      <c r="AG39" s="77"/>
      <c r="AH39" s="91"/>
      <c r="AI39" s="77"/>
      <c r="AJ39" s="91"/>
      <c r="AK39" s="77"/>
      <c r="AL39" s="91"/>
      <c r="AM39" s="77"/>
      <c r="AN39" s="91"/>
      <c r="AO39" s="77"/>
      <c r="AP39" s="91"/>
      <c r="AQ39" s="77"/>
      <c r="AR39" s="91"/>
      <c r="AS39" s="77"/>
      <c r="AT39" s="91"/>
      <c r="AU39" s="77"/>
      <c r="AV39" s="91"/>
      <c r="AW39" s="77"/>
      <c r="AX39" s="91"/>
      <c r="AY39" s="77" t="e">
        <f t="shared" si="1"/>
        <v>#DIV/0!</v>
      </c>
      <c r="AZ39" s="56"/>
      <c r="BA39" s="32" t="s">
        <v>6</v>
      </c>
      <c r="BB39" s="91"/>
      <c r="BC39" s="77"/>
      <c r="BD39" s="91"/>
      <c r="BE39" s="77"/>
      <c r="BF39" s="91"/>
      <c r="BG39" s="77"/>
      <c r="BH39" s="91"/>
      <c r="BI39" s="77"/>
      <c r="BJ39" s="91"/>
      <c r="BK39" s="77"/>
      <c r="BL39" s="91"/>
      <c r="BM39" s="77"/>
      <c r="BN39" s="91"/>
      <c r="BO39" s="77"/>
      <c r="BP39" s="91"/>
      <c r="BQ39" s="77"/>
      <c r="BR39" s="91"/>
      <c r="BS39" s="77"/>
      <c r="BT39" s="91"/>
      <c r="BU39" s="77"/>
      <c r="BV39" s="91"/>
      <c r="BW39" s="77"/>
      <c r="BX39" s="91"/>
      <c r="BY39" s="77"/>
      <c r="BZ39" s="91"/>
      <c r="CA39" s="77"/>
      <c r="CB39" s="91"/>
      <c r="CC39" s="77"/>
      <c r="CD39" s="91"/>
      <c r="CE39" s="77"/>
      <c r="CF39" s="91"/>
      <c r="CG39" s="77"/>
      <c r="CH39" s="91"/>
      <c r="CI39" s="77"/>
      <c r="CJ39" s="91"/>
      <c r="CK39" s="77"/>
      <c r="CL39" s="56"/>
      <c r="CM39" s="32" t="s">
        <v>6</v>
      </c>
      <c r="CN39" s="91"/>
      <c r="CO39" s="77"/>
      <c r="CP39" s="91"/>
      <c r="CQ39" s="77"/>
      <c r="CR39" s="91"/>
      <c r="CS39" s="77"/>
      <c r="CT39" s="91"/>
      <c r="CU39" s="77"/>
      <c r="CV39" s="91"/>
      <c r="CW39" s="77"/>
      <c r="CX39" s="91"/>
      <c r="CY39" s="77"/>
      <c r="CZ39" s="91"/>
      <c r="DA39" s="77"/>
      <c r="DB39" s="91"/>
      <c r="DC39" s="77"/>
      <c r="DD39" s="91"/>
      <c r="DE39" s="77"/>
      <c r="DF39" s="91"/>
      <c r="DG39" s="77"/>
      <c r="DH39" s="91"/>
      <c r="DI39" s="77"/>
      <c r="DJ39" s="91"/>
      <c r="DK39" s="77"/>
      <c r="DL39" s="91"/>
      <c r="DM39" s="77"/>
      <c r="DN39" s="91"/>
      <c r="DO39" s="77"/>
      <c r="DP39" s="91"/>
      <c r="DQ39" s="77"/>
      <c r="DR39" s="91"/>
      <c r="DS39" s="77"/>
      <c r="DT39" s="91"/>
      <c r="DU39" s="77"/>
      <c r="DV39" s="91"/>
      <c r="DW39" s="77"/>
      <c r="DX39" s="91"/>
      <c r="DY39" s="77"/>
      <c r="DZ39" s="91"/>
      <c r="EA39" s="77"/>
      <c r="EB39" s="91"/>
      <c r="EC39" s="77"/>
      <c r="ED39" s="91"/>
      <c r="EE39" s="77"/>
      <c r="EF39" s="91"/>
      <c r="EG39" s="77"/>
      <c r="EH39" s="91"/>
      <c r="EI39" s="77"/>
    </row>
    <row r="40" spans="1:139" x14ac:dyDescent="0.2">
      <c r="A40" s="1">
        <v>97221</v>
      </c>
      <c r="B40" s="32" t="s">
        <v>27</v>
      </c>
      <c r="C40" s="13"/>
      <c r="D40" s="77"/>
      <c r="E40" s="13"/>
      <c r="F40" s="77"/>
      <c r="G40" s="13"/>
      <c r="H40" s="77"/>
      <c r="I40" s="13"/>
      <c r="J40" s="77"/>
      <c r="K40" s="13"/>
      <c r="L40" s="77"/>
      <c r="M40" s="28"/>
      <c r="N40" s="97"/>
      <c r="O40" s="32" t="s">
        <v>27</v>
      </c>
      <c r="P40" s="91"/>
      <c r="Q40" s="77"/>
      <c r="R40" s="91"/>
      <c r="S40" s="77"/>
      <c r="T40" s="91"/>
      <c r="U40" s="77"/>
      <c r="V40" s="91"/>
      <c r="W40" s="77"/>
      <c r="X40" s="91"/>
      <c r="Y40" s="77"/>
      <c r="Z40" s="91"/>
      <c r="AA40" s="77"/>
      <c r="AB40" s="91"/>
      <c r="AC40" s="77"/>
      <c r="AD40" s="91"/>
      <c r="AE40" s="77"/>
      <c r="AF40" s="91"/>
      <c r="AG40" s="77"/>
      <c r="AH40" s="91"/>
      <c r="AI40" s="77"/>
      <c r="AJ40" s="91"/>
      <c r="AK40" s="77"/>
      <c r="AL40" s="91"/>
      <c r="AM40" s="77"/>
      <c r="AN40" s="91"/>
      <c r="AO40" s="77"/>
      <c r="AP40" s="91"/>
      <c r="AQ40" s="77"/>
      <c r="AR40" s="91"/>
      <c r="AS40" s="77"/>
      <c r="AT40" s="91"/>
      <c r="AU40" s="77"/>
      <c r="AV40" s="91"/>
      <c r="AW40" s="77"/>
      <c r="AX40" s="91"/>
      <c r="AY40" s="77" t="e">
        <f t="shared" si="1"/>
        <v>#DIV/0!</v>
      </c>
      <c r="AZ40" s="56"/>
      <c r="BA40" s="32" t="s">
        <v>27</v>
      </c>
      <c r="BB40" s="91"/>
      <c r="BC40" s="77"/>
      <c r="BD40" s="91"/>
      <c r="BE40" s="77"/>
      <c r="BF40" s="91"/>
      <c r="BG40" s="77"/>
      <c r="BH40" s="91"/>
      <c r="BI40" s="77"/>
      <c r="BJ40" s="91"/>
      <c r="BK40" s="77"/>
      <c r="BL40" s="91"/>
      <c r="BM40" s="77"/>
      <c r="BN40" s="91"/>
      <c r="BO40" s="77"/>
      <c r="BP40" s="91"/>
      <c r="BQ40" s="77"/>
      <c r="BR40" s="91"/>
      <c r="BS40" s="77"/>
      <c r="BT40" s="91"/>
      <c r="BU40" s="77"/>
      <c r="BV40" s="91"/>
      <c r="BW40" s="77"/>
      <c r="BX40" s="91"/>
      <c r="BY40" s="77"/>
      <c r="BZ40" s="91"/>
      <c r="CA40" s="77"/>
      <c r="CB40" s="91"/>
      <c r="CC40" s="77"/>
      <c r="CD40" s="91"/>
      <c r="CE40" s="77"/>
      <c r="CF40" s="91"/>
      <c r="CG40" s="77"/>
      <c r="CH40" s="91"/>
      <c r="CI40" s="77"/>
      <c r="CJ40" s="91"/>
      <c r="CK40" s="77"/>
      <c r="CL40" s="56"/>
      <c r="CM40" s="32" t="s">
        <v>27</v>
      </c>
      <c r="CN40" s="91"/>
      <c r="CO40" s="77"/>
      <c r="CP40" s="91"/>
      <c r="CQ40" s="77"/>
      <c r="CR40" s="91"/>
      <c r="CS40" s="77"/>
      <c r="CT40" s="91"/>
      <c r="CU40" s="77"/>
      <c r="CV40" s="91"/>
      <c r="CW40" s="77"/>
      <c r="CX40" s="91"/>
      <c r="CY40" s="77"/>
      <c r="CZ40" s="91"/>
      <c r="DA40" s="77"/>
      <c r="DB40" s="91"/>
      <c r="DC40" s="77"/>
      <c r="DD40" s="91"/>
      <c r="DE40" s="77"/>
      <c r="DF40" s="91"/>
      <c r="DG40" s="77"/>
      <c r="DH40" s="91"/>
      <c r="DI40" s="77"/>
      <c r="DJ40" s="91"/>
      <c r="DK40" s="77"/>
      <c r="DL40" s="91"/>
      <c r="DM40" s="77"/>
      <c r="DN40" s="91"/>
      <c r="DO40" s="77"/>
      <c r="DP40" s="91"/>
      <c r="DQ40" s="77"/>
      <c r="DR40" s="91"/>
      <c r="DS40" s="77"/>
      <c r="DT40" s="91"/>
      <c r="DU40" s="77"/>
      <c r="DV40" s="91"/>
      <c r="DW40" s="77"/>
      <c r="DX40" s="91"/>
      <c r="DY40" s="77"/>
      <c r="DZ40" s="91"/>
      <c r="EA40" s="77"/>
      <c r="EB40" s="91"/>
      <c r="EC40" s="77"/>
      <c r="ED40" s="91"/>
      <c r="EE40" s="77"/>
      <c r="EF40" s="91"/>
      <c r="EG40" s="77"/>
      <c r="EH40" s="91"/>
      <c r="EI40" s="77"/>
    </row>
    <row r="41" spans="1:139" x14ac:dyDescent="0.2">
      <c r="A41" s="1">
        <v>97227</v>
      </c>
      <c r="B41" s="32" t="s">
        <v>22</v>
      </c>
      <c r="C41" s="13"/>
      <c r="D41" s="77"/>
      <c r="E41" s="13"/>
      <c r="F41" s="77"/>
      <c r="G41" s="13"/>
      <c r="H41" s="77"/>
      <c r="I41" s="13"/>
      <c r="J41" s="77"/>
      <c r="K41" s="13"/>
      <c r="L41" s="77"/>
      <c r="M41" s="28"/>
      <c r="N41" s="97"/>
      <c r="O41" s="32" t="s">
        <v>22</v>
      </c>
      <c r="P41" s="91"/>
      <c r="Q41" s="77"/>
      <c r="R41" s="91"/>
      <c r="S41" s="77"/>
      <c r="T41" s="91"/>
      <c r="U41" s="77"/>
      <c r="V41" s="91"/>
      <c r="W41" s="77"/>
      <c r="X41" s="91"/>
      <c r="Y41" s="77"/>
      <c r="Z41" s="91"/>
      <c r="AA41" s="77"/>
      <c r="AB41" s="91"/>
      <c r="AC41" s="77"/>
      <c r="AD41" s="91"/>
      <c r="AE41" s="77"/>
      <c r="AF41" s="91"/>
      <c r="AG41" s="77"/>
      <c r="AH41" s="91"/>
      <c r="AI41" s="77"/>
      <c r="AJ41" s="91"/>
      <c r="AK41" s="77"/>
      <c r="AL41" s="91"/>
      <c r="AM41" s="77"/>
      <c r="AN41" s="91"/>
      <c r="AO41" s="77"/>
      <c r="AP41" s="91"/>
      <c r="AQ41" s="77"/>
      <c r="AR41" s="91"/>
      <c r="AS41" s="77"/>
      <c r="AT41" s="91"/>
      <c r="AU41" s="77"/>
      <c r="AV41" s="91"/>
      <c r="AW41" s="77"/>
      <c r="AX41" s="91"/>
      <c r="AY41" s="77" t="e">
        <f t="shared" si="1"/>
        <v>#DIV/0!</v>
      </c>
      <c r="AZ41" s="56"/>
      <c r="BA41" s="32" t="s">
        <v>22</v>
      </c>
      <c r="BB41" s="91"/>
      <c r="BC41" s="77"/>
      <c r="BD41" s="91"/>
      <c r="BE41" s="77"/>
      <c r="BF41" s="91"/>
      <c r="BG41" s="77"/>
      <c r="BH41" s="91"/>
      <c r="BI41" s="77"/>
      <c r="BJ41" s="91"/>
      <c r="BK41" s="77"/>
      <c r="BL41" s="91"/>
      <c r="BM41" s="77"/>
      <c r="BN41" s="91"/>
      <c r="BO41" s="77"/>
      <c r="BP41" s="91"/>
      <c r="BQ41" s="77"/>
      <c r="BR41" s="91"/>
      <c r="BS41" s="77"/>
      <c r="BT41" s="91"/>
      <c r="BU41" s="77"/>
      <c r="BV41" s="91"/>
      <c r="BW41" s="77"/>
      <c r="BX41" s="91"/>
      <c r="BY41" s="77"/>
      <c r="BZ41" s="91"/>
      <c r="CA41" s="77"/>
      <c r="CB41" s="91"/>
      <c r="CC41" s="77"/>
      <c r="CD41" s="91"/>
      <c r="CE41" s="77"/>
      <c r="CF41" s="91"/>
      <c r="CG41" s="77"/>
      <c r="CH41" s="91"/>
      <c r="CI41" s="77"/>
      <c r="CJ41" s="91"/>
      <c r="CK41" s="77"/>
      <c r="CL41" s="56"/>
      <c r="CM41" s="32" t="s">
        <v>22</v>
      </c>
      <c r="CN41" s="91"/>
      <c r="CO41" s="77"/>
      <c r="CP41" s="91"/>
      <c r="CQ41" s="77"/>
      <c r="CR41" s="91"/>
      <c r="CS41" s="77"/>
      <c r="CT41" s="91"/>
      <c r="CU41" s="77"/>
      <c r="CV41" s="91"/>
      <c r="CW41" s="77"/>
      <c r="CX41" s="91"/>
      <c r="CY41" s="77"/>
      <c r="CZ41" s="91"/>
      <c r="DA41" s="77"/>
      <c r="DB41" s="91"/>
      <c r="DC41" s="77"/>
      <c r="DD41" s="91"/>
      <c r="DE41" s="77"/>
      <c r="DF41" s="91"/>
      <c r="DG41" s="77"/>
      <c r="DH41" s="91"/>
      <c r="DI41" s="77"/>
      <c r="DJ41" s="91"/>
      <c r="DK41" s="77"/>
      <c r="DL41" s="91"/>
      <c r="DM41" s="77"/>
      <c r="DN41" s="91"/>
      <c r="DO41" s="77"/>
      <c r="DP41" s="91"/>
      <c r="DQ41" s="77"/>
      <c r="DR41" s="91"/>
      <c r="DS41" s="77"/>
      <c r="DT41" s="91"/>
      <c r="DU41" s="77"/>
      <c r="DV41" s="91"/>
      <c r="DW41" s="77"/>
      <c r="DX41" s="91"/>
      <c r="DY41" s="77"/>
      <c r="DZ41" s="91"/>
      <c r="EA41" s="77"/>
      <c r="EB41" s="91"/>
      <c r="EC41" s="77"/>
      <c r="ED41" s="91"/>
      <c r="EE41" s="77"/>
      <c r="EF41" s="91"/>
      <c r="EG41" s="77"/>
      <c r="EH41" s="91"/>
      <c r="EI41" s="77"/>
    </row>
    <row r="42" spans="1:139" x14ac:dyDescent="0.2">
      <c r="A42" s="1">
        <v>97223</v>
      </c>
      <c r="B42" s="32" t="s">
        <v>18</v>
      </c>
      <c r="C42" s="13"/>
      <c r="D42" s="77"/>
      <c r="E42" s="13"/>
      <c r="F42" s="77"/>
      <c r="G42" s="13"/>
      <c r="H42" s="77"/>
      <c r="I42" s="13"/>
      <c r="J42" s="77"/>
      <c r="K42" s="13"/>
      <c r="L42" s="77"/>
      <c r="M42" s="28"/>
      <c r="N42" s="97"/>
      <c r="O42" s="32" t="s">
        <v>18</v>
      </c>
      <c r="P42" s="91"/>
      <c r="Q42" s="77"/>
      <c r="R42" s="91"/>
      <c r="S42" s="77"/>
      <c r="T42" s="91"/>
      <c r="U42" s="77"/>
      <c r="V42" s="91"/>
      <c r="W42" s="77"/>
      <c r="X42" s="91"/>
      <c r="Y42" s="77"/>
      <c r="Z42" s="91"/>
      <c r="AA42" s="77"/>
      <c r="AB42" s="91"/>
      <c r="AC42" s="77"/>
      <c r="AD42" s="91"/>
      <c r="AE42" s="77"/>
      <c r="AF42" s="91"/>
      <c r="AG42" s="77"/>
      <c r="AH42" s="91"/>
      <c r="AI42" s="77"/>
      <c r="AJ42" s="91"/>
      <c r="AK42" s="77"/>
      <c r="AL42" s="91"/>
      <c r="AM42" s="77"/>
      <c r="AN42" s="91"/>
      <c r="AO42" s="77"/>
      <c r="AP42" s="91"/>
      <c r="AQ42" s="77"/>
      <c r="AR42" s="91"/>
      <c r="AS42" s="77"/>
      <c r="AT42" s="91"/>
      <c r="AU42" s="77"/>
      <c r="AV42" s="91"/>
      <c r="AW42" s="77"/>
      <c r="AX42" s="91"/>
      <c r="AY42" s="77" t="e">
        <f t="shared" si="1"/>
        <v>#DIV/0!</v>
      </c>
      <c r="AZ42" s="56"/>
      <c r="BA42" s="32" t="s">
        <v>18</v>
      </c>
      <c r="BB42" s="91"/>
      <c r="BC42" s="77"/>
      <c r="BD42" s="91"/>
      <c r="BE42" s="77"/>
      <c r="BF42" s="91"/>
      <c r="BG42" s="77"/>
      <c r="BH42" s="91"/>
      <c r="BI42" s="77"/>
      <c r="BJ42" s="91"/>
      <c r="BK42" s="77"/>
      <c r="BL42" s="91"/>
      <c r="BM42" s="77"/>
      <c r="BN42" s="91"/>
      <c r="BO42" s="77"/>
      <c r="BP42" s="91"/>
      <c r="BQ42" s="77"/>
      <c r="BR42" s="91"/>
      <c r="BS42" s="77"/>
      <c r="BT42" s="91"/>
      <c r="BU42" s="77"/>
      <c r="BV42" s="91"/>
      <c r="BW42" s="77"/>
      <c r="BX42" s="91"/>
      <c r="BY42" s="77"/>
      <c r="BZ42" s="91"/>
      <c r="CA42" s="77"/>
      <c r="CB42" s="91"/>
      <c r="CC42" s="77"/>
      <c r="CD42" s="91"/>
      <c r="CE42" s="77"/>
      <c r="CF42" s="91"/>
      <c r="CG42" s="77"/>
      <c r="CH42" s="91"/>
      <c r="CI42" s="77"/>
      <c r="CJ42" s="91"/>
      <c r="CK42" s="77"/>
      <c r="CL42" s="56"/>
      <c r="CM42" s="32" t="s">
        <v>18</v>
      </c>
      <c r="CN42" s="91"/>
      <c r="CO42" s="77"/>
      <c r="CP42" s="91"/>
      <c r="CQ42" s="77"/>
      <c r="CR42" s="91"/>
      <c r="CS42" s="77"/>
      <c r="CT42" s="91"/>
      <c r="CU42" s="77"/>
      <c r="CV42" s="91"/>
      <c r="CW42" s="77"/>
      <c r="CX42" s="91"/>
      <c r="CY42" s="77"/>
      <c r="CZ42" s="91"/>
      <c r="DA42" s="77"/>
      <c r="DB42" s="91"/>
      <c r="DC42" s="77"/>
      <c r="DD42" s="91"/>
      <c r="DE42" s="77"/>
      <c r="DF42" s="91"/>
      <c r="DG42" s="77"/>
      <c r="DH42" s="91"/>
      <c r="DI42" s="77"/>
      <c r="DJ42" s="91"/>
      <c r="DK42" s="77"/>
      <c r="DL42" s="91"/>
      <c r="DM42" s="77"/>
      <c r="DN42" s="91"/>
      <c r="DO42" s="77"/>
      <c r="DP42" s="91"/>
      <c r="DQ42" s="77"/>
      <c r="DR42" s="91"/>
      <c r="DS42" s="77"/>
      <c r="DT42" s="91"/>
      <c r="DU42" s="77"/>
      <c r="DV42" s="91"/>
      <c r="DW42" s="77"/>
      <c r="DX42" s="91"/>
      <c r="DY42" s="77"/>
      <c r="DZ42" s="91"/>
      <c r="EA42" s="77"/>
      <c r="EB42" s="91"/>
      <c r="EC42" s="77"/>
      <c r="ED42" s="91"/>
      <c r="EE42" s="77"/>
      <c r="EF42" s="91"/>
      <c r="EG42" s="77"/>
      <c r="EH42" s="91"/>
      <c r="EI42" s="77"/>
    </row>
    <row r="43" spans="1:139" x14ac:dyDescent="0.2">
      <c r="A43" s="1">
        <v>97231</v>
      </c>
      <c r="B43" s="33" t="s">
        <v>29</v>
      </c>
      <c r="C43" s="13"/>
      <c r="D43" s="78"/>
      <c r="E43" s="13"/>
      <c r="F43" s="78"/>
      <c r="G43" s="13"/>
      <c r="H43" s="78"/>
      <c r="I43" s="13"/>
      <c r="J43" s="78"/>
      <c r="K43" s="13"/>
      <c r="L43" s="78"/>
      <c r="M43" s="29"/>
      <c r="N43" s="97"/>
      <c r="O43" s="33" t="s">
        <v>29</v>
      </c>
      <c r="P43" s="91"/>
      <c r="Q43" s="78"/>
      <c r="R43" s="91"/>
      <c r="S43" s="78"/>
      <c r="T43" s="91"/>
      <c r="U43" s="78"/>
      <c r="V43" s="91"/>
      <c r="W43" s="78"/>
      <c r="X43" s="91"/>
      <c r="Y43" s="78"/>
      <c r="Z43" s="91"/>
      <c r="AA43" s="78"/>
      <c r="AB43" s="91"/>
      <c r="AC43" s="78"/>
      <c r="AD43" s="91"/>
      <c r="AE43" s="78"/>
      <c r="AF43" s="91"/>
      <c r="AG43" s="78"/>
      <c r="AH43" s="91"/>
      <c r="AI43" s="78"/>
      <c r="AJ43" s="91"/>
      <c r="AK43" s="78"/>
      <c r="AL43" s="91"/>
      <c r="AM43" s="78"/>
      <c r="AN43" s="91"/>
      <c r="AO43" s="78"/>
      <c r="AP43" s="91"/>
      <c r="AQ43" s="78"/>
      <c r="AR43" s="91"/>
      <c r="AS43" s="78"/>
      <c r="AT43" s="91"/>
      <c r="AU43" s="78"/>
      <c r="AV43" s="91"/>
      <c r="AW43" s="78"/>
      <c r="AX43" s="91"/>
      <c r="AY43" s="78" t="e">
        <f t="shared" si="1"/>
        <v>#DIV/0!</v>
      </c>
      <c r="AZ43" s="56"/>
      <c r="BA43" s="33" t="s">
        <v>29</v>
      </c>
      <c r="BB43" s="91"/>
      <c r="BC43" s="78"/>
      <c r="BD43" s="91"/>
      <c r="BE43" s="78"/>
      <c r="BF43" s="91"/>
      <c r="BG43" s="78"/>
      <c r="BH43" s="91"/>
      <c r="BI43" s="78"/>
      <c r="BJ43" s="91"/>
      <c r="BK43" s="78"/>
      <c r="BL43" s="91"/>
      <c r="BM43" s="78"/>
      <c r="BN43" s="91"/>
      <c r="BO43" s="78"/>
      <c r="BP43" s="91"/>
      <c r="BQ43" s="78"/>
      <c r="BR43" s="91"/>
      <c r="BS43" s="78"/>
      <c r="BT43" s="91"/>
      <c r="BU43" s="78"/>
      <c r="BV43" s="91"/>
      <c r="BW43" s="78"/>
      <c r="BX43" s="91"/>
      <c r="BY43" s="78"/>
      <c r="BZ43" s="91"/>
      <c r="CA43" s="78"/>
      <c r="CB43" s="91"/>
      <c r="CC43" s="78"/>
      <c r="CD43" s="91"/>
      <c r="CE43" s="78"/>
      <c r="CF43" s="91"/>
      <c r="CG43" s="78"/>
      <c r="CH43" s="91"/>
      <c r="CI43" s="78"/>
      <c r="CJ43" s="91"/>
      <c r="CK43" s="78"/>
      <c r="CL43" s="56"/>
      <c r="CM43" s="33" t="s">
        <v>29</v>
      </c>
      <c r="CN43" s="91"/>
      <c r="CO43" s="78"/>
      <c r="CP43" s="91"/>
      <c r="CQ43" s="78"/>
      <c r="CR43" s="91"/>
      <c r="CS43" s="78"/>
      <c r="CT43" s="91"/>
      <c r="CU43" s="78"/>
      <c r="CV43" s="91"/>
      <c r="CW43" s="78"/>
      <c r="CX43" s="91"/>
      <c r="CY43" s="78"/>
      <c r="CZ43" s="91"/>
      <c r="DA43" s="78"/>
      <c r="DB43" s="91"/>
      <c r="DC43" s="78"/>
      <c r="DD43" s="91"/>
      <c r="DE43" s="78"/>
      <c r="DF43" s="91"/>
      <c r="DG43" s="78"/>
      <c r="DH43" s="91"/>
      <c r="DI43" s="78"/>
      <c r="DJ43" s="91"/>
      <c r="DK43" s="78"/>
      <c r="DL43" s="91"/>
      <c r="DM43" s="78"/>
      <c r="DN43" s="91"/>
      <c r="DO43" s="78"/>
      <c r="DP43" s="91"/>
      <c r="DQ43" s="78"/>
      <c r="DR43" s="91"/>
      <c r="DS43" s="78"/>
      <c r="DT43" s="91"/>
      <c r="DU43" s="78"/>
      <c r="DV43" s="91"/>
      <c r="DW43" s="78"/>
      <c r="DX43" s="91"/>
      <c r="DY43" s="78"/>
      <c r="DZ43" s="91"/>
      <c r="EA43" s="78"/>
      <c r="EB43" s="91"/>
      <c r="EC43" s="78"/>
      <c r="ED43" s="91"/>
      <c r="EE43" s="78"/>
      <c r="EF43" s="91"/>
      <c r="EG43" s="78"/>
      <c r="EH43" s="91"/>
      <c r="EI43" s="78"/>
    </row>
    <row r="44" spans="1:139" x14ac:dyDescent="0.2">
      <c r="A44" s="3"/>
      <c r="B44" s="35" t="s">
        <v>40</v>
      </c>
      <c r="C44" s="16"/>
      <c r="D44" s="25"/>
      <c r="E44" s="16"/>
      <c r="F44" s="25"/>
      <c r="G44" s="16"/>
      <c r="H44" s="25"/>
      <c r="I44" s="16"/>
      <c r="J44" s="25"/>
      <c r="K44" s="16"/>
      <c r="L44" s="25"/>
      <c r="M44" s="30"/>
      <c r="N44" s="98"/>
      <c r="O44" s="35" t="s">
        <v>40</v>
      </c>
      <c r="P44" s="16">
        <f>SUM(P37:P43)</f>
        <v>0</v>
      </c>
      <c r="Q44" s="25" t="e">
        <f>P44/$C44</f>
        <v>#DIV/0!</v>
      </c>
      <c r="R44" s="16">
        <f>SUM(R37:R43)</f>
        <v>0</v>
      </c>
      <c r="S44" s="25" t="e">
        <f>R44/$C44</f>
        <v>#DIV/0!</v>
      </c>
      <c r="T44" s="16">
        <f>SUM(T37:T43)</f>
        <v>0</v>
      </c>
      <c r="U44" s="25" t="e">
        <f>T44/$C44</f>
        <v>#DIV/0!</v>
      </c>
      <c r="V44" s="16">
        <f>SUM(V37:V43)</f>
        <v>0</v>
      </c>
      <c r="W44" s="25" t="e">
        <f>V44/$C44</f>
        <v>#DIV/0!</v>
      </c>
      <c r="X44" s="16">
        <f>SUM(X37:X43)</f>
        <v>0</v>
      </c>
      <c r="Y44" s="25" t="e">
        <f>X44/$C44</f>
        <v>#DIV/0!</v>
      </c>
      <c r="Z44" s="16">
        <f>SUM(Z37:Z43)</f>
        <v>0</v>
      </c>
      <c r="AA44" s="25" t="e">
        <f>Z44/$C44</f>
        <v>#DIV/0!</v>
      </c>
      <c r="AB44" s="16">
        <f>SUM(AB37:AB43)</f>
        <v>0</v>
      </c>
      <c r="AC44" s="25" t="e">
        <f>AB44/$E44</f>
        <v>#DIV/0!</v>
      </c>
      <c r="AD44" s="16">
        <f>SUM(AD37:AD43)</f>
        <v>0</v>
      </c>
      <c r="AE44" s="25" t="e">
        <f>AD44/$E44</f>
        <v>#DIV/0!</v>
      </c>
      <c r="AF44" s="16">
        <f>SUM(AF37:AF43)</f>
        <v>0</v>
      </c>
      <c r="AG44" s="25" t="e">
        <f>AF44/$E44</f>
        <v>#DIV/0!</v>
      </c>
      <c r="AH44" s="16">
        <f>SUM(AH37:AH43)</f>
        <v>0</v>
      </c>
      <c r="AI44" s="25" t="e">
        <f>AH44/$E44</f>
        <v>#DIV/0!</v>
      </c>
      <c r="AJ44" s="16">
        <f>SUM(AJ37:AJ43)</f>
        <v>0</v>
      </c>
      <c r="AK44" s="25" t="e">
        <f>AJ44/$E44</f>
        <v>#DIV/0!</v>
      </c>
      <c r="AL44" s="16">
        <f>SUM(AL37:AL43)</f>
        <v>0</v>
      </c>
      <c r="AM44" s="25" t="e">
        <f>AL44/$E44</f>
        <v>#DIV/0!</v>
      </c>
      <c r="AN44" s="16">
        <f>SUM(AN37:AN43)</f>
        <v>0</v>
      </c>
      <c r="AO44" s="25" t="e">
        <f>AN44/$G44</f>
        <v>#DIV/0!</v>
      </c>
      <c r="AP44" s="16">
        <f>SUM(AP37:AP43)</f>
        <v>0</v>
      </c>
      <c r="AQ44" s="25" t="e">
        <f>AP44/$G44</f>
        <v>#DIV/0!</v>
      </c>
      <c r="AR44" s="16">
        <f>SUM(AR37:AR43)</f>
        <v>0</v>
      </c>
      <c r="AS44" s="25" t="e">
        <f>AR44/$G44</f>
        <v>#DIV/0!</v>
      </c>
      <c r="AT44" s="16">
        <f>SUM(AT37:AT43)</f>
        <v>0</v>
      </c>
      <c r="AU44" s="25" t="e">
        <f>AT44/$G44</f>
        <v>#DIV/0!</v>
      </c>
      <c r="AV44" s="16">
        <f>SUM(AV37:AV43)</f>
        <v>0</v>
      </c>
      <c r="AW44" s="25" t="e">
        <f>AV44/$G44</f>
        <v>#DIV/0!</v>
      </c>
      <c r="AX44" s="16">
        <f>SUM(AX37:AX43)</f>
        <v>0</v>
      </c>
      <c r="AY44" s="25" t="e">
        <f t="shared" si="1"/>
        <v>#DIV/0!</v>
      </c>
      <c r="AZ44" s="56"/>
      <c r="BA44" s="35" t="s">
        <v>40</v>
      </c>
      <c r="BB44" s="16"/>
      <c r="BC44" s="25"/>
      <c r="BD44" s="16"/>
      <c r="BE44" s="25"/>
      <c r="BF44" s="16"/>
      <c r="BG44" s="25"/>
      <c r="BH44" s="16"/>
      <c r="BI44" s="25"/>
      <c r="BJ44" s="16"/>
      <c r="BK44" s="25"/>
      <c r="BL44" s="16"/>
      <c r="BM44" s="25"/>
      <c r="BN44" s="16"/>
      <c r="BO44" s="25"/>
      <c r="BP44" s="16"/>
      <c r="BQ44" s="25"/>
      <c r="BR44" s="16"/>
      <c r="BS44" s="25"/>
      <c r="BT44" s="16"/>
      <c r="BU44" s="25"/>
      <c r="BV44" s="16"/>
      <c r="BW44" s="25"/>
      <c r="BX44" s="16"/>
      <c r="BY44" s="25"/>
      <c r="BZ44" s="16"/>
      <c r="CA44" s="25"/>
      <c r="CB44" s="16"/>
      <c r="CC44" s="25"/>
      <c r="CD44" s="16"/>
      <c r="CE44" s="25"/>
      <c r="CF44" s="16"/>
      <c r="CG44" s="25"/>
      <c r="CH44" s="16"/>
      <c r="CI44" s="25"/>
      <c r="CJ44" s="16"/>
      <c r="CK44" s="25"/>
      <c r="CL44" s="56"/>
      <c r="CM44" s="35" t="s">
        <v>40</v>
      </c>
      <c r="CN44" s="16"/>
      <c r="CO44" s="25"/>
      <c r="CP44" s="16"/>
      <c r="CQ44" s="25"/>
      <c r="CR44" s="16"/>
      <c r="CS44" s="25"/>
      <c r="CT44" s="16"/>
      <c r="CU44" s="25"/>
      <c r="CV44" s="16"/>
      <c r="CW44" s="25"/>
      <c r="CX44" s="16"/>
      <c r="CY44" s="25"/>
      <c r="CZ44" s="16"/>
      <c r="DA44" s="25"/>
      <c r="DB44" s="16"/>
      <c r="DC44" s="25"/>
      <c r="DD44" s="16"/>
      <c r="DE44" s="25"/>
      <c r="DF44" s="16"/>
      <c r="DG44" s="25"/>
      <c r="DH44" s="16"/>
      <c r="DI44" s="25"/>
      <c r="DJ44" s="16"/>
      <c r="DK44" s="25"/>
      <c r="DL44" s="16"/>
      <c r="DM44" s="25"/>
      <c r="DN44" s="16"/>
      <c r="DO44" s="25"/>
      <c r="DP44" s="16"/>
      <c r="DQ44" s="25"/>
      <c r="DR44" s="16"/>
      <c r="DS44" s="25"/>
      <c r="DT44" s="16"/>
      <c r="DU44" s="25"/>
      <c r="DV44" s="16"/>
      <c r="DW44" s="25"/>
      <c r="DX44" s="16"/>
      <c r="DY44" s="25"/>
      <c r="DZ44" s="16"/>
      <c r="EA44" s="25"/>
      <c r="EB44" s="16"/>
      <c r="EC44" s="25"/>
      <c r="ED44" s="16"/>
      <c r="EE44" s="25"/>
      <c r="EF44" s="16"/>
      <c r="EG44" s="25"/>
      <c r="EH44" s="16"/>
      <c r="EI44" s="25"/>
    </row>
    <row r="45" spans="1:139" ht="13.5" thickBot="1" x14ac:dyDescent="0.25">
      <c r="A45" s="3"/>
      <c r="B45" s="34" t="s">
        <v>41</v>
      </c>
      <c r="C45" s="15"/>
      <c r="D45" s="48"/>
      <c r="E45" s="15"/>
      <c r="F45" s="48"/>
      <c r="G45" s="15"/>
      <c r="H45" s="48"/>
      <c r="I45" s="15"/>
      <c r="J45" s="48"/>
      <c r="K45" s="15"/>
      <c r="L45" s="48"/>
      <c r="M45" s="43"/>
      <c r="N45" s="98"/>
      <c r="O45" s="34" t="s">
        <v>41</v>
      </c>
      <c r="P45" s="15">
        <f>P36+P44</f>
        <v>0</v>
      </c>
      <c r="Q45" s="48" t="e">
        <f>P45/$C45</f>
        <v>#DIV/0!</v>
      </c>
      <c r="R45" s="15">
        <f>R36+R44</f>
        <v>0</v>
      </c>
      <c r="S45" s="48" t="e">
        <f>R45/$C45</f>
        <v>#DIV/0!</v>
      </c>
      <c r="T45" s="15">
        <f>T36+T44</f>
        <v>0</v>
      </c>
      <c r="U45" s="48" t="e">
        <f>T45/$C45</f>
        <v>#DIV/0!</v>
      </c>
      <c r="V45" s="15">
        <f>V36+V44</f>
        <v>0</v>
      </c>
      <c r="W45" s="48" t="e">
        <f>V45/$C45</f>
        <v>#DIV/0!</v>
      </c>
      <c r="X45" s="15">
        <f>X36+X44</f>
        <v>0</v>
      </c>
      <c r="Y45" s="48" t="e">
        <f>X45/$C45</f>
        <v>#DIV/0!</v>
      </c>
      <c r="Z45" s="15">
        <f>Z36+Z44</f>
        <v>0</v>
      </c>
      <c r="AA45" s="48" t="e">
        <f>Z45/$C45</f>
        <v>#DIV/0!</v>
      </c>
      <c r="AB45" s="15">
        <f>AB36+AB44</f>
        <v>0</v>
      </c>
      <c r="AC45" s="48" t="e">
        <f>AB45/$E45</f>
        <v>#DIV/0!</v>
      </c>
      <c r="AD45" s="15">
        <f>AD36+AD44</f>
        <v>0</v>
      </c>
      <c r="AE45" s="48" t="e">
        <f>AD45/$E45</f>
        <v>#DIV/0!</v>
      </c>
      <c r="AF45" s="15">
        <f>AF36+AF44</f>
        <v>0</v>
      </c>
      <c r="AG45" s="48" t="e">
        <f>AF45/$E45</f>
        <v>#DIV/0!</v>
      </c>
      <c r="AH45" s="15">
        <f>AH36+AH44</f>
        <v>0</v>
      </c>
      <c r="AI45" s="48" t="e">
        <f>AH45/$E45</f>
        <v>#DIV/0!</v>
      </c>
      <c r="AJ45" s="15">
        <f>AJ36+AJ44</f>
        <v>0</v>
      </c>
      <c r="AK45" s="48" t="e">
        <f>AJ45/$E45</f>
        <v>#DIV/0!</v>
      </c>
      <c r="AL45" s="15">
        <f>AL36+AL44</f>
        <v>0</v>
      </c>
      <c r="AM45" s="48" t="e">
        <f>AL45/$E45</f>
        <v>#DIV/0!</v>
      </c>
      <c r="AN45" s="15">
        <f>AN36+AN44</f>
        <v>0</v>
      </c>
      <c r="AO45" s="48" t="e">
        <f>AN45/$G45</f>
        <v>#DIV/0!</v>
      </c>
      <c r="AP45" s="15">
        <f>AP36+AP44</f>
        <v>0</v>
      </c>
      <c r="AQ45" s="48" t="e">
        <f>AP45/$G45</f>
        <v>#DIV/0!</v>
      </c>
      <c r="AR45" s="15">
        <f>AR36+AR44</f>
        <v>0</v>
      </c>
      <c r="AS45" s="48" t="e">
        <f>AR45/$G45</f>
        <v>#DIV/0!</v>
      </c>
      <c r="AT45" s="15">
        <f>AT36+AT44</f>
        <v>0</v>
      </c>
      <c r="AU45" s="48" t="e">
        <f>AT45/$G45</f>
        <v>#DIV/0!</v>
      </c>
      <c r="AV45" s="15">
        <f>AV36+AV44</f>
        <v>0</v>
      </c>
      <c r="AW45" s="48" t="e">
        <f>AV45/$G45</f>
        <v>#DIV/0!</v>
      </c>
      <c r="AX45" s="15">
        <f>AX36+AX44</f>
        <v>0</v>
      </c>
      <c r="AY45" s="48" t="e">
        <f t="shared" si="1"/>
        <v>#DIV/0!</v>
      </c>
      <c r="AZ45" s="56"/>
      <c r="BA45" s="34" t="s">
        <v>41</v>
      </c>
      <c r="BB45" s="15"/>
      <c r="BC45" s="48"/>
      <c r="BD45" s="15"/>
      <c r="BE45" s="48"/>
      <c r="BF45" s="15"/>
      <c r="BG45" s="48"/>
      <c r="BH45" s="15"/>
      <c r="BI45" s="48"/>
      <c r="BJ45" s="15"/>
      <c r="BK45" s="48"/>
      <c r="BL45" s="15"/>
      <c r="BM45" s="48"/>
      <c r="BN45" s="15"/>
      <c r="BO45" s="48"/>
      <c r="BP45" s="15"/>
      <c r="BQ45" s="48"/>
      <c r="BR45" s="15"/>
      <c r="BS45" s="48"/>
      <c r="BT45" s="15"/>
      <c r="BU45" s="48"/>
      <c r="BV45" s="15"/>
      <c r="BW45" s="48"/>
      <c r="BX45" s="15"/>
      <c r="BY45" s="48"/>
      <c r="BZ45" s="15"/>
      <c r="CA45" s="48"/>
      <c r="CB45" s="15"/>
      <c r="CC45" s="48"/>
      <c r="CD45" s="15"/>
      <c r="CE45" s="48"/>
      <c r="CF45" s="15"/>
      <c r="CG45" s="48"/>
      <c r="CH45" s="15"/>
      <c r="CI45" s="48"/>
      <c r="CJ45" s="15"/>
      <c r="CK45" s="48"/>
      <c r="CL45" s="56"/>
      <c r="CM45" s="34" t="s">
        <v>41</v>
      </c>
      <c r="CN45" s="15"/>
      <c r="CO45" s="48"/>
      <c r="CP45" s="15"/>
      <c r="CQ45" s="48"/>
      <c r="CR45" s="15"/>
      <c r="CS45" s="48"/>
      <c r="CT45" s="15"/>
      <c r="CU45" s="48"/>
      <c r="CV45" s="15"/>
      <c r="CW45" s="48"/>
      <c r="CX45" s="15"/>
      <c r="CY45" s="48"/>
      <c r="CZ45" s="15"/>
      <c r="DA45" s="48"/>
      <c r="DB45" s="15"/>
      <c r="DC45" s="48"/>
      <c r="DD45" s="15"/>
      <c r="DE45" s="48"/>
      <c r="DF45" s="15"/>
      <c r="DG45" s="48"/>
      <c r="DH45" s="15"/>
      <c r="DI45" s="48"/>
      <c r="DJ45" s="15"/>
      <c r="DK45" s="48"/>
      <c r="DL45" s="15"/>
      <c r="DM45" s="48"/>
      <c r="DN45" s="15"/>
      <c r="DO45" s="48"/>
      <c r="DP45" s="15"/>
      <c r="DQ45" s="48"/>
      <c r="DR45" s="15"/>
      <c r="DS45" s="48"/>
      <c r="DT45" s="15"/>
      <c r="DU45" s="48"/>
      <c r="DV45" s="15"/>
      <c r="DW45" s="48"/>
      <c r="DX45" s="15"/>
      <c r="DY45" s="48"/>
      <c r="DZ45" s="15"/>
      <c r="EA45" s="48"/>
      <c r="EB45" s="15"/>
      <c r="EC45" s="48"/>
      <c r="ED45" s="15"/>
      <c r="EE45" s="48"/>
      <c r="EF45" s="15"/>
      <c r="EG45" s="48"/>
      <c r="EH45" s="15"/>
      <c r="EI45" s="48"/>
    </row>
    <row r="46" spans="1:139" ht="13.5" thickBot="1" x14ac:dyDescent="0.25">
      <c r="A46" s="3"/>
      <c r="B46" s="46" t="s">
        <v>42</v>
      </c>
      <c r="C46" s="45"/>
      <c r="D46" s="49"/>
      <c r="E46" s="45"/>
      <c r="F46" s="49"/>
      <c r="G46" s="45"/>
      <c r="H46" s="49"/>
      <c r="I46" s="45"/>
      <c r="J46" s="49"/>
      <c r="K46" s="45"/>
      <c r="L46" s="49"/>
      <c r="M46" s="44"/>
      <c r="N46" s="98"/>
      <c r="O46" s="46" t="s">
        <v>42</v>
      </c>
      <c r="P46" s="45">
        <f>P8+P30+P45</f>
        <v>0</v>
      </c>
      <c r="Q46" s="49" t="e">
        <f>P46/$C46</f>
        <v>#DIV/0!</v>
      </c>
      <c r="R46" s="45">
        <f>R8+R30+R45</f>
        <v>0</v>
      </c>
      <c r="S46" s="49" t="e">
        <f>R46/$C46</f>
        <v>#DIV/0!</v>
      </c>
      <c r="T46" s="45">
        <f>T8+T30+T45</f>
        <v>0</v>
      </c>
      <c r="U46" s="49" t="e">
        <f>T46/$C46</f>
        <v>#DIV/0!</v>
      </c>
      <c r="V46" s="45">
        <f>V8+V30+V45</f>
        <v>0</v>
      </c>
      <c r="W46" s="49" t="e">
        <f>V46/$C46</f>
        <v>#DIV/0!</v>
      </c>
      <c r="X46" s="45">
        <f>X8+X30+X45</f>
        <v>0</v>
      </c>
      <c r="Y46" s="49" t="e">
        <f>X46/$C46</f>
        <v>#DIV/0!</v>
      </c>
      <c r="Z46" s="45">
        <f>Z8+Z30+Z45</f>
        <v>0</v>
      </c>
      <c r="AA46" s="49" t="e">
        <f>Z46/$C46</f>
        <v>#DIV/0!</v>
      </c>
      <c r="AB46" s="45">
        <f>AB8+AB30+AB45</f>
        <v>0</v>
      </c>
      <c r="AC46" s="49" t="e">
        <f>AB46/$E46</f>
        <v>#DIV/0!</v>
      </c>
      <c r="AD46" s="45">
        <f>AD8+AD30+AD45</f>
        <v>0</v>
      </c>
      <c r="AE46" s="49" t="e">
        <f>AD46/$E46</f>
        <v>#DIV/0!</v>
      </c>
      <c r="AF46" s="45">
        <f>AF8+AF30+AF45</f>
        <v>0</v>
      </c>
      <c r="AG46" s="49" t="e">
        <f>AF46/$E46</f>
        <v>#DIV/0!</v>
      </c>
      <c r="AH46" s="45">
        <f>AH8+AH30+AH45</f>
        <v>0</v>
      </c>
      <c r="AI46" s="49" t="e">
        <f>AH46/$E46</f>
        <v>#DIV/0!</v>
      </c>
      <c r="AJ46" s="45">
        <f>AJ8+AJ30+AJ45</f>
        <v>0</v>
      </c>
      <c r="AK46" s="49" t="e">
        <f>AJ46/$E46</f>
        <v>#DIV/0!</v>
      </c>
      <c r="AL46" s="45">
        <f>AL8+AL30+AL45</f>
        <v>0</v>
      </c>
      <c r="AM46" s="49" t="e">
        <f>AL46/$E46</f>
        <v>#DIV/0!</v>
      </c>
      <c r="AN46" s="45">
        <f>AN8+AN30+AN45</f>
        <v>0</v>
      </c>
      <c r="AO46" s="49" t="e">
        <f>AN46/$G46</f>
        <v>#DIV/0!</v>
      </c>
      <c r="AP46" s="45">
        <f>AP8+AP30+AP45</f>
        <v>0</v>
      </c>
      <c r="AQ46" s="49" t="e">
        <f>AP46/$G46</f>
        <v>#DIV/0!</v>
      </c>
      <c r="AR46" s="45">
        <f>AR8+AR30+AR45</f>
        <v>0</v>
      </c>
      <c r="AS46" s="49" t="e">
        <f>AR46/$G46</f>
        <v>#DIV/0!</v>
      </c>
      <c r="AT46" s="45">
        <f>AT8+AT30+AT45</f>
        <v>0</v>
      </c>
      <c r="AU46" s="49" t="e">
        <f>AT46/$G46</f>
        <v>#DIV/0!</v>
      </c>
      <c r="AV46" s="45">
        <f>AV8+AV30+AV45</f>
        <v>0</v>
      </c>
      <c r="AW46" s="49" t="e">
        <f>AV46/$G46</f>
        <v>#DIV/0!</v>
      </c>
      <c r="AX46" s="45">
        <f>AX8+AX30+AX45</f>
        <v>0</v>
      </c>
      <c r="AY46" s="49" t="e">
        <f t="shared" si="1"/>
        <v>#DIV/0!</v>
      </c>
      <c r="AZ46" s="56"/>
      <c r="BA46" s="46" t="s">
        <v>42</v>
      </c>
      <c r="BB46" s="45"/>
      <c r="BC46" s="49"/>
      <c r="BD46" s="45"/>
      <c r="BE46" s="49"/>
      <c r="BF46" s="45"/>
      <c r="BG46" s="49"/>
      <c r="BH46" s="45"/>
      <c r="BI46" s="49"/>
      <c r="BJ46" s="45"/>
      <c r="BK46" s="49"/>
      <c r="BL46" s="45"/>
      <c r="BM46" s="49"/>
      <c r="BN46" s="45"/>
      <c r="BO46" s="49"/>
      <c r="BP46" s="45"/>
      <c r="BQ46" s="49"/>
      <c r="BR46" s="45"/>
      <c r="BS46" s="49"/>
      <c r="BT46" s="45"/>
      <c r="BU46" s="49"/>
      <c r="BV46" s="45"/>
      <c r="BW46" s="49"/>
      <c r="BX46" s="45"/>
      <c r="BY46" s="49"/>
      <c r="BZ46" s="45"/>
      <c r="CA46" s="49"/>
      <c r="CB46" s="45"/>
      <c r="CC46" s="49"/>
      <c r="CD46" s="45"/>
      <c r="CE46" s="49"/>
      <c r="CF46" s="45"/>
      <c r="CG46" s="49"/>
      <c r="CH46" s="45"/>
      <c r="CI46" s="49"/>
      <c r="CJ46" s="45"/>
      <c r="CK46" s="49"/>
      <c r="CL46" s="56"/>
      <c r="CM46" s="46" t="s">
        <v>42</v>
      </c>
      <c r="CN46" s="45"/>
      <c r="CO46" s="49"/>
      <c r="CP46" s="45"/>
      <c r="CQ46" s="49"/>
      <c r="CR46" s="45"/>
      <c r="CS46" s="49"/>
      <c r="CT46" s="45"/>
      <c r="CU46" s="49"/>
      <c r="CV46" s="45"/>
      <c r="CW46" s="49"/>
      <c r="CX46" s="45"/>
      <c r="CY46" s="49"/>
      <c r="CZ46" s="45"/>
      <c r="DA46" s="49"/>
      <c r="DB46" s="45"/>
      <c r="DC46" s="49"/>
      <c r="DD46" s="45"/>
      <c r="DE46" s="49"/>
      <c r="DF46" s="45"/>
      <c r="DG46" s="49"/>
      <c r="DH46" s="45"/>
      <c r="DI46" s="49"/>
      <c r="DJ46" s="45"/>
      <c r="DK46" s="49"/>
      <c r="DL46" s="45"/>
      <c r="DM46" s="49"/>
      <c r="DN46" s="45"/>
      <c r="DO46" s="49"/>
      <c r="DP46" s="45"/>
      <c r="DQ46" s="49"/>
      <c r="DR46" s="45"/>
      <c r="DS46" s="49"/>
      <c r="DT46" s="45"/>
      <c r="DU46" s="49"/>
      <c r="DV46" s="45"/>
      <c r="DW46" s="49"/>
      <c r="DX46" s="45"/>
      <c r="DY46" s="49"/>
      <c r="DZ46" s="45"/>
      <c r="EA46" s="49"/>
      <c r="EB46" s="45"/>
      <c r="EC46" s="49"/>
      <c r="ED46" s="45"/>
      <c r="EE46" s="49"/>
      <c r="EF46" s="45"/>
      <c r="EG46" s="49"/>
      <c r="EH46" s="45"/>
      <c r="EI46" s="49"/>
    </row>
    <row r="47" spans="1:139" x14ac:dyDescent="0.2">
      <c r="B47" s="60" t="s">
        <v>125</v>
      </c>
      <c r="D47" s="13"/>
      <c r="F47" s="13"/>
      <c r="H47" s="13"/>
      <c r="J47" s="13"/>
      <c r="L47" s="13"/>
      <c r="M47" s="13"/>
      <c r="N47" s="89"/>
      <c r="O47" s="60" t="s">
        <v>125</v>
      </c>
      <c r="BA47" s="60" t="s">
        <v>125</v>
      </c>
      <c r="CM47" s="60" t="s">
        <v>125</v>
      </c>
    </row>
    <row r="49" spans="15:27" x14ac:dyDescent="0.2">
      <c r="P49" s="56" t="str">
        <f>P3</f>
        <v>1 personne</v>
      </c>
      <c r="Q49" s="56" t="str">
        <f t="shared" ref="Q49:AA49" si="2">Q3</f>
        <v>%</v>
      </c>
      <c r="R49" s="56" t="str">
        <f t="shared" si="2"/>
        <v>2 personnes</v>
      </c>
      <c r="S49" s="56" t="str">
        <f t="shared" si="2"/>
        <v>%</v>
      </c>
      <c r="T49" s="56" t="str">
        <f t="shared" si="2"/>
        <v>3 personnes</v>
      </c>
      <c r="U49" s="56" t="str">
        <f t="shared" si="2"/>
        <v>%</v>
      </c>
      <c r="V49" s="56" t="str">
        <f t="shared" si="2"/>
        <v>4 personnes</v>
      </c>
      <c r="W49" s="56" t="str">
        <f t="shared" si="2"/>
        <v>%</v>
      </c>
      <c r="X49" s="56" t="str">
        <f t="shared" si="2"/>
        <v>5 personnes</v>
      </c>
      <c r="Y49" s="56" t="str">
        <f t="shared" si="2"/>
        <v>%</v>
      </c>
      <c r="Z49" s="56" t="str">
        <f t="shared" si="2"/>
        <v>6 personnes et +</v>
      </c>
      <c r="AA49" s="56" t="str">
        <f t="shared" si="2"/>
        <v>%</v>
      </c>
    </row>
    <row r="50" spans="15:27" x14ac:dyDescent="0.2">
      <c r="O50" s="163" t="s">
        <v>124</v>
      </c>
      <c r="P50" s="56">
        <f>P46</f>
        <v>0</v>
      </c>
      <c r="Q50" s="39" t="e">
        <f t="shared" ref="Q50:AA50" si="3">Q46</f>
        <v>#DIV/0!</v>
      </c>
      <c r="R50" s="56">
        <f t="shared" si="3"/>
        <v>0</v>
      </c>
      <c r="S50" s="39" t="e">
        <f t="shared" si="3"/>
        <v>#DIV/0!</v>
      </c>
      <c r="T50" s="56">
        <f t="shared" si="3"/>
        <v>0</v>
      </c>
      <c r="U50" s="39" t="e">
        <f t="shared" si="3"/>
        <v>#DIV/0!</v>
      </c>
      <c r="V50" s="56">
        <f t="shared" si="3"/>
        <v>0</v>
      </c>
      <c r="W50" s="39" t="e">
        <f t="shared" si="3"/>
        <v>#DIV/0!</v>
      </c>
      <c r="X50" s="56">
        <f t="shared" si="3"/>
        <v>0</v>
      </c>
      <c r="Y50" s="39" t="e">
        <f t="shared" si="3"/>
        <v>#DIV/0!</v>
      </c>
      <c r="Z50" s="56">
        <f t="shared" si="3"/>
        <v>0</v>
      </c>
      <c r="AA50" s="39" t="e">
        <f t="shared" si="3"/>
        <v>#DIV/0!</v>
      </c>
    </row>
    <row r="51" spans="15:27" x14ac:dyDescent="0.2">
      <c r="O51" s="3" t="s">
        <v>169</v>
      </c>
      <c r="P51" s="56">
        <f>AB46</f>
        <v>0</v>
      </c>
      <c r="Q51" s="39" t="e">
        <f t="shared" ref="Q51:AA51" si="4">AC46</f>
        <v>#DIV/0!</v>
      </c>
      <c r="R51" s="56">
        <f t="shared" si="4"/>
        <v>0</v>
      </c>
      <c r="S51" s="39" t="e">
        <f t="shared" si="4"/>
        <v>#DIV/0!</v>
      </c>
      <c r="T51" s="56">
        <f t="shared" si="4"/>
        <v>0</v>
      </c>
      <c r="U51" s="39" t="e">
        <f t="shared" si="4"/>
        <v>#DIV/0!</v>
      </c>
      <c r="V51" s="56">
        <f t="shared" si="4"/>
        <v>0</v>
      </c>
      <c r="W51" s="39" t="e">
        <f t="shared" si="4"/>
        <v>#DIV/0!</v>
      </c>
      <c r="X51" s="56">
        <f t="shared" si="4"/>
        <v>0</v>
      </c>
      <c r="Y51" s="39" t="e">
        <f t="shared" si="4"/>
        <v>#DIV/0!</v>
      </c>
      <c r="Z51" s="56">
        <f t="shared" si="4"/>
        <v>0</v>
      </c>
      <c r="AA51" s="39" t="e">
        <f t="shared" si="4"/>
        <v>#DIV/0!</v>
      </c>
    </row>
    <row r="52" spans="15:27" x14ac:dyDescent="0.2">
      <c r="O52" s="3" t="s">
        <v>170</v>
      </c>
      <c r="P52" s="56">
        <f>AN46</f>
        <v>0</v>
      </c>
      <c r="Q52" s="39" t="e">
        <f t="shared" ref="Q52:AA52" si="5">AO46</f>
        <v>#DIV/0!</v>
      </c>
      <c r="R52" s="56">
        <f t="shared" si="5"/>
        <v>0</v>
      </c>
      <c r="S52" s="39" t="e">
        <f t="shared" si="5"/>
        <v>#DIV/0!</v>
      </c>
      <c r="T52" s="56">
        <f t="shared" si="5"/>
        <v>0</v>
      </c>
      <c r="U52" s="39" t="e">
        <f t="shared" si="5"/>
        <v>#DIV/0!</v>
      </c>
      <c r="V52" s="56">
        <f t="shared" si="5"/>
        <v>0</v>
      </c>
      <c r="W52" s="39" t="e">
        <f t="shared" si="5"/>
        <v>#DIV/0!</v>
      </c>
      <c r="X52" s="56">
        <f t="shared" si="5"/>
        <v>0</v>
      </c>
      <c r="Y52" s="39" t="e">
        <f t="shared" si="5"/>
        <v>#DIV/0!</v>
      </c>
      <c r="Z52" s="56">
        <f t="shared" si="5"/>
        <v>0</v>
      </c>
      <c r="AA52" s="39" t="e">
        <f t="shared" si="5"/>
        <v>#DIV/0!</v>
      </c>
    </row>
  </sheetData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>
    <oddHeader>&amp;CObservatoire de l'habitat de la Martinique
&amp;"Arial,Gras"&amp;11Le parc privé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V47"/>
  <sheetViews>
    <sheetView workbookViewId="0"/>
  </sheetViews>
  <sheetFormatPr baseColWidth="10" defaultRowHeight="12.75" x14ac:dyDescent="0.2"/>
  <cols>
    <col min="1" max="1" width="11.85546875" customWidth="1"/>
    <col min="2" max="2" width="19.28515625" customWidth="1"/>
    <col min="3" max="3" width="11.42578125" style="50"/>
    <col min="4" max="4" width="8.7109375" customWidth="1"/>
    <col min="5" max="5" width="11.42578125" style="56"/>
    <col min="6" max="6" width="8.7109375" customWidth="1"/>
    <col min="7" max="7" width="11.42578125" style="50"/>
    <col min="8" max="8" width="8.7109375" customWidth="1"/>
    <col min="9" max="9" width="11.42578125" style="50"/>
    <col min="10" max="10" width="8.7109375" customWidth="1"/>
    <col min="11" max="11" width="11.42578125" style="50"/>
    <col min="12" max="12" width="8.7109375" customWidth="1"/>
    <col min="14" max="14" width="2.5703125" customWidth="1"/>
    <col min="15" max="15" width="1" customWidth="1"/>
    <col min="16" max="16" width="19.28515625" customWidth="1"/>
    <col min="17" max="17" width="11.42578125" style="50"/>
    <col min="18" max="18" width="8.7109375" customWidth="1"/>
    <col min="19" max="19" width="11.42578125" style="56"/>
    <col min="20" max="20" width="8.7109375" customWidth="1"/>
    <col min="21" max="21" width="11.42578125" style="50"/>
    <col min="22" max="22" width="8.7109375" customWidth="1"/>
    <col min="23" max="23" width="11.42578125" style="50"/>
    <col min="24" max="24" width="8.7109375" customWidth="1"/>
    <col min="25" max="25" width="11.42578125" style="50"/>
    <col min="26" max="26" width="8.7109375" customWidth="1"/>
    <col min="29" max="29" width="3.28515625" customWidth="1"/>
    <col min="30" max="30" width="19.28515625" customWidth="1"/>
    <col min="31" max="31" width="11.42578125" style="50"/>
    <col min="32" max="32" width="8.7109375" customWidth="1"/>
    <col min="33" max="33" width="11.42578125" style="56"/>
    <col min="34" max="34" width="8.7109375" customWidth="1"/>
    <col min="35" max="35" width="11.42578125" style="50"/>
    <col min="36" max="36" width="8.7109375" customWidth="1"/>
    <col min="37" max="37" width="11.42578125" style="50"/>
    <col min="38" max="38" width="8.7109375" customWidth="1"/>
    <col min="39" max="39" width="11.42578125" style="50"/>
    <col min="40" max="40" width="8.7109375" customWidth="1"/>
    <col min="41" max="41" width="11.7109375" style="50" customWidth="1"/>
    <col min="42" max="42" width="8.7109375" customWidth="1"/>
    <col min="45" max="45" width="19.28515625" customWidth="1"/>
    <col min="46" max="46" width="11.42578125" style="50"/>
    <col min="47" max="47" width="8.7109375" customWidth="1"/>
    <col min="48" max="48" width="11.42578125" style="56"/>
    <col min="49" max="49" width="8.7109375" customWidth="1"/>
    <col min="50" max="50" width="11.42578125" style="50"/>
    <col min="51" max="51" width="8.7109375" customWidth="1"/>
    <col min="52" max="52" width="11.42578125" style="50"/>
    <col min="53" max="53" width="8.7109375" customWidth="1"/>
    <col min="54" max="54" width="11.42578125" style="50"/>
    <col min="55" max="55" width="8.7109375" customWidth="1"/>
    <col min="56" max="56" width="11.42578125" style="50"/>
    <col min="57" max="57" width="8.7109375" customWidth="1"/>
    <col min="61" max="61" width="19.28515625" customWidth="1"/>
    <col min="62" max="62" width="11.42578125" style="50"/>
    <col min="63" max="63" width="8.7109375" customWidth="1"/>
    <col min="64" max="64" width="11.42578125" style="56"/>
    <col min="65" max="65" width="8.7109375" customWidth="1"/>
    <col min="66" max="66" width="11.42578125" style="50"/>
    <col min="67" max="67" width="8.7109375" customWidth="1"/>
    <col min="68" max="68" width="11.42578125" style="50"/>
    <col min="69" max="69" width="8.7109375" customWidth="1"/>
    <col min="70" max="70" width="11.42578125" style="50"/>
    <col min="71" max="71" width="8.7109375" customWidth="1"/>
    <col min="72" max="72" width="11.42578125" style="50"/>
    <col min="73" max="73" width="8.7109375" customWidth="1"/>
    <col min="74" max="74" width="11.42578125" style="50"/>
    <col min="75" max="75" width="8.7109375" customWidth="1"/>
    <col min="76" max="76" width="11.42578125" style="50"/>
    <col min="77" max="77" width="8.7109375" customWidth="1"/>
    <col min="78" max="78" width="11.42578125" style="50"/>
    <col min="79" max="79" width="8.7109375" customWidth="1"/>
    <col min="80" max="80" width="11.42578125" style="50"/>
    <col min="81" max="81" width="8.7109375" customWidth="1"/>
    <col min="83" max="83" width="2.85546875" customWidth="1"/>
    <col min="84" max="84" width="5.28515625" customWidth="1"/>
    <col min="85" max="85" width="19.28515625" customWidth="1"/>
    <col min="86" max="86" width="11.42578125" style="50"/>
    <col min="87" max="87" width="8.7109375" customWidth="1"/>
    <col min="88" max="88" width="11.42578125" style="56"/>
    <col min="89" max="89" width="8.7109375" customWidth="1"/>
    <col min="90" max="90" width="11.42578125" style="50"/>
    <col min="91" max="91" width="8.7109375" customWidth="1"/>
    <col min="92" max="92" width="11.42578125" style="50"/>
    <col min="93" max="93" width="8.7109375" customWidth="1"/>
    <col min="94" max="94" width="11.42578125" style="50"/>
    <col min="95" max="95" width="8.7109375" customWidth="1"/>
    <col min="96" max="96" width="11.42578125" style="50"/>
    <col min="97" max="97" width="8.7109375" customWidth="1"/>
    <col min="98" max="98" width="11.42578125" style="50"/>
    <col min="99" max="99" width="8.7109375" customWidth="1"/>
  </cols>
  <sheetData>
    <row r="2" spans="1:100" ht="15" x14ac:dyDescent="0.2">
      <c r="C2" s="76" t="s">
        <v>176</v>
      </c>
      <c r="D2" s="72"/>
      <c r="E2" s="73"/>
      <c r="F2" s="72"/>
      <c r="G2" s="74"/>
      <c r="H2" s="72"/>
      <c r="I2" s="74"/>
      <c r="J2" s="72"/>
      <c r="K2" s="74"/>
      <c r="L2" s="72"/>
      <c r="M2" s="75"/>
      <c r="Q2" s="76" t="s">
        <v>177</v>
      </c>
      <c r="R2" s="72"/>
      <c r="S2" s="73"/>
      <c r="T2" s="72"/>
      <c r="U2" s="74"/>
      <c r="V2" s="72"/>
      <c r="W2" s="74"/>
      <c r="X2" s="72"/>
      <c r="Y2" s="74"/>
      <c r="Z2" s="72"/>
      <c r="AA2" s="75"/>
      <c r="AE2" s="76" t="s">
        <v>178</v>
      </c>
      <c r="AF2" s="72"/>
      <c r="AG2" s="73"/>
      <c r="AH2" s="72"/>
      <c r="AI2" s="74"/>
      <c r="AJ2" s="72"/>
      <c r="AK2" s="74"/>
      <c r="AL2" s="72"/>
      <c r="AM2" s="74"/>
      <c r="AN2" s="72"/>
      <c r="AO2" s="74"/>
      <c r="AP2" s="72"/>
      <c r="AQ2" s="75"/>
      <c r="AT2" s="76" t="s">
        <v>179</v>
      </c>
      <c r="AU2" s="72"/>
      <c r="AV2" s="73"/>
      <c r="AW2" s="72"/>
      <c r="AX2" s="74"/>
      <c r="AY2" s="72"/>
      <c r="AZ2" s="74"/>
      <c r="BA2" s="72"/>
      <c r="BB2" s="74"/>
      <c r="BC2" s="72"/>
      <c r="BD2" s="74"/>
      <c r="BE2" s="72"/>
      <c r="BF2" s="75"/>
      <c r="BJ2" s="76" t="s">
        <v>180</v>
      </c>
      <c r="BK2" s="72"/>
      <c r="BL2" s="73"/>
      <c r="BM2" s="72"/>
      <c r="BN2" s="74"/>
      <c r="BO2" s="72"/>
      <c r="BP2" s="74"/>
      <c r="BQ2" s="72"/>
      <c r="BR2" s="74"/>
      <c r="BS2" s="72"/>
      <c r="BT2" s="74"/>
      <c r="BU2" s="72"/>
      <c r="BV2" s="74"/>
      <c r="BW2" s="72"/>
      <c r="BX2" s="74"/>
      <c r="BY2" s="72"/>
      <c r="BZ2" s="74"/>
      <c r="CA2" s="72"/>
      <c r="CB2" s="74"/>
      <c r="CC2" s="72"/>
      <c r="CD2" s="75"/>
      <c r="CH2" s="76" t="s">
        <v>181</v>
      </c>
      <c r="CI2" s="72"/>
      <c r="CJ2" s="73"/>
      <c r="CK2" s="72"/>
      <c r="CL2" s="74"/>
      <c r="CM2" s="72"/>
      <c r="CN2" s="74"/>
      <c r="CO2" s="72"/>
      <c r="CP2" s="74"/>
      <c r="CQ2" s="72"/>
      <c r="CR2" s="74"/>
      <c r="CS2" s="72"/>
      <c r="CT2" s="74"/>
      <c r="CU2" s="72"/>
      <c r="CV2" s="75"/>
    </row>
    <row r="3" spans="1:100" ht="51.75" thickBot="1" x14ac:dyDescent="0.25">
      <c r="C3" s="40" t="s">
        <v>81</v>
      </c>
      <c r="D3" s="41" t="s">
        <v>55</v>
      </c>
      <c r="E3" s="58" t="s">
        <v>85</v>
      </c>
      <c r="F3" s="41" t="s">
        <v>55</v>
      </c>
      <c r="G3" s="40" t="s">
        <v>82</v>
      </c>
      <c r="H3" s="41" t="s">
        <v>55</v>
      </c>
      <c r="I3" s="40" t="s">
        <v>84</v>
      </c>
      <c r="J3" s="41" t="s">
        <v>55</v>
      </c>
      <c r="K3" s="40" t="s">
        <v>83</v>
      </c>
      <c r="L3" s="41" t="s">
        <v>55</v>
      </c>
      <c r="M3" s="55" t="s">
        <v>65</v>
      </c>
      <c r="Q3" s="40" t="s">
        <v>86</v>
      </c>
      <c r="R3" s="41" t="s">
        <v>55</v>
      </c>
      <c r="S3" s="58" t="s">
        <v>87</v>
      </c>
      <c r="T3" s="41" t="s">
        <v>55</v>
      </c>
      <c r="U3" s="40" t="s">
        <v>88</v>
      </c>
      <c r="V3" s="41" t="s">
        <v>55</v>
      </c>
      <c r="W3" s="40" t="s">
        <v>89</v>
      </c>
      <c r="X3" s="41" t="s">
        <v>55</v>
      </c>
      <c r="Y3" s="40" t="s">
        <v>90</v>
      </c>
      <c r="Z3" s="41" t="s">
        <v>55</v>
      </c>
      <c r="AA3" s="55" t="s">
        <v>65</v>
      </c>
      <c r="AE3" s="40" t="s">
        <v>91</v>
      </c>
      <c r="AF3" s="41" t="s">
        <v>55</v>
      </c>
      <c r="AG3" s="58" t="s">
        <v>92</v>
      </c>
      <c r="AH3" s="41" t="s">
        <v>55</v>
      </c>
      <c r="AI3" s="40" t="s">
        <v>93</v>
      </c>
      <c r="AJ3" s="41" t="s">
        <v>55</v>
      </c>
      <c r="AK3" s="40" t="s">
        <v>94</v>
      </c>
      <c r="AL3" s="41" t="s">
        <v>55</v>
      </c>
      <c r="AM3" s="40" t="s">
        <v>95</v>
      </c>
      <c r="AN3" s="41" t="s">
        <v>55</v>
      </c>
      <c r="AO3" s="40" t="s">
        <v>96</v>
      </c>
      <c r="AP3" s="41" t="s">
        <v>55</v>
      </c>
      <c r="AQ3" s="55" t="s">
        <v>65</v>
      </c>
      <c r="AT3" s="40" t="s">
        <v>60</v>
      </c>
      <c r="AU3" s="41" t="s">
        <v>55</v>
      </c>
      <c r="AV3" s="58" t="s">
        <v>61</v>
      </c>
      <c r="AW3" s="41" t="s">
        <v>55</v>
      </c>
      <c r="AX3" s="40" t="s">
        <v>62</v>
      </c>
      <c r="AY3" s="41" t="s">
        <v>55</v>
      </c>
      <c r="AZ3" s="40" t="s">
        <v>63</v>
      </c>
      <c r="BA3" s="41" t="s">
        <v>55</v>
      </c>
      <c r="BB3" s="40" t="s">
        <v>97</v>
      </c>
      <c r="BC3" s="41" t="s">
        <v>55</v>
      </c>
      <c r="BD3" s="40" t="s">
        <v>98</v>
      </c>
      <c r="BE3" s="41" t="s">
        <v>55</v>
      </c>
      <c r="BF3" s="55" t="s">
        <v>65</v>
      </c>
      <c r="BJ3" s="40" t="s">
        <v>108</v>
      </c>
      <c r="BK3" s="41" t="s">
        <v>55</v>
      </c>
      <c r="BL3" s="58" t="s">
        <v>99</v>
      </c>
      <c r="BM3" s="41" t="s">
        <v>55</v>
      </c>
      <c r="BN3" s="40" t="s">
        <v>100</v>
      </c>
      <c r="BO3" s="41" t="s">
        <v>55</v>
      </c>
      <c r="BP3" s="40" t="s">
        <v>101</v>
      </c>
      <c r="BQ3" s="41" t="s">
        <v>55</v>
      </c>
      <c r="BR3" s="40" t="s">
        <v>102</v>
      </c>
      <c r="BS3" s="41" t="s">
        <v>55</v>
      </c>
      <c r="BT3" s="40" t="s">
        <v>103</v>
      </c>
      <c r="BU3" s="41" t="s">
        <v>55</v>
      </c>
      <c r="BV3" s="40" t="s">
        <v>104</v>
      </c>
      <c r="BW3" s="41" t="s">
        <v>55</v>
      </c>
      <c r="BX3" s="40" t="s">
        <v>105</v>
      </c>
      <c r="BY3" s="41" t="s">
        <v>55</v>
      </c>
      <c r="BZ3" s="40" t="s">
        <v>106</v>
      </c>
      <c r="CA3" s="41" t="s">
        <v>55</v>
      </c>
      <c r="CB3" s="40" t="s">
        <v>107</v>
      </c>
      <c r="CC3" s="41" t="s">
        <v>55</v>
      </c>
      <c r="CD3" s="55" t="s">
        <v>65</v>
      </c>
      <c r="CH3" s="40" t="s">
        <v>109</v>
      </c>
      <c r="CI3" s="41" t="s">
        <v>55</v>
      </c>
      <c r="CJ3" s="58" t="s">
        <v>110</v>
      </c>
      <c r="CK3" s="41" t="s">
        <v>55</v>
      </c>
      <c r="CL3" s="40" t="s">
        <v>111</v>
      </c>
      <c r="CM3" s="41" t="s">
        <v>55</v>
      </c>
      <c r="CN3" s="40" t="s">
        <v>112</v>
      </c>
      <c r="CO3" s="41" t="s">
        <v>55</v>
      </c>
      <c r="CP3" s="40" t="s">
        <v>113</v>
      </c>
      <c r="CQ3" s="41" t="s">
        <v>55</v>
      </c>
      <c r="CR3" s="40" t="s">
        <v>116</v>
      </c>
      <c r="CS3" s="41" t="s">
        <v>55</v>
      </c>
      <c r="CT3" s="40" t="s">
        <v>115</v>
      </c>
      <c r="CU3" s="41" t="s">
        <v>55</v>
      </c>
      <c r="CV3" s="55" t="s">
        <v>65</v>
      </c>
    </row>
    <row r="4" spans="1:100" x14ac:dyDescent="0.2">
      <c r="A4" s="2">
        <v>97209</v>
      </c>
      <c r="B4" s="31" t="s">
        <v>8</v>
      </c>
      <c r="C4" s="20"/>
      <c r="D4" s="21" t="e">
        <f>C4/M4</f>
        <v>#DIV/0!</v>
      </c>
      <c r="E4" s="13"/>
      <c r="F4" s="21" t="e">
        <f>E4/M4</f>
        <v>#DIV/0!</v>
      </c>
      <c r="G4" s="13"/>
      <c r="H4" s="21" t="e">
        <f>G4/M4</f>
        <v>#DIV/0!</v>
      </c>
      <c r="I4" s="13"/>
      <c r="J4" s="21" t="e">
        <f>I4/M4</f>
        <v>#DIV/0!</v>
      </c>
      <c r="K4" s="13"/>
      <c r="L4" s="21" t="e">
        <f>K4/M4</f>
        <v>#DIV/0!</v>
      </c>
      <c r="M4" s="65">
        <f>K4+I4+G4+E4+C4</f>
        <v>0</v>
      </c>
      <c r="P4" s="31" t="s">
        <v>8</v>
      </c>
      <c r="Q4" s="20"/>
      <c r="R4" s="21"/>
      <c r="S4" s="13"/>
      <c r="T4" s="21"/>
      <c r="U4" s="20"/>
      <c r="V4" s="21"/>
      <c r="W4" s="20"/>
      <c r="X4" s="21"/>
      <c r="Y4" s="20"/>
      <c r="Z4" s="21"/>
      <c r="AA4" s="65"/>
      <c r="AD4" s="31" t="s">
        <v>8</v>
      </c>
      <c r="AE4" s="20"/>
      <c r="AF4" s="21"/>
      <c r="AG4" s="13"/>
      <c r="AH4" s="21"/>
      <c r="AI4" s="20"/>
      <c r="AJ4" s="21"/>
      <c r="AK4" s="20"/>
      <c r="AL4" s="21"/>
      <c r="AM4" s="20"/>
      <c r="AN4" s="21"/>
      <c r="AO4" s="20"/>
      <c r="AP4" s="21"/>
      <c r="AQ4" s="65"/>
      <c r="AS4" s="31" t="s">
        <v>8</v>
      </c>
      <c r="AT4" s="20"/>
      <c r="AU4" s="21"/>
      <c r="AV4" s="13"/>
      <c r="AW4" s="21"/>
      <c r="AX4" s="20"/>
      <c r="AY4" s="21"/>
      <c r="AZ4" s="20"/>
      <c r="BA4" s="21"/>
      <c r="BB4" s="20"/>
      <c r="BC4" s="21"/>
      <c r="BD4" s="20"/>
      <c r="BE4" s="21"/>
      <c r="BF4" s="65"/>
      <c r="BI4" s="31" t="s">
        <v>8</v>
      </c>
      <c r="BJ4" s="20"/>
      <c r="BK4" s="77" t="e">
        <f t="shared" ref="BK4:BK46" si="0">BJ4/CD4</f>
        <v>#DIV/0!</v>
      </c>
      <c r="BL4" s="20"/>
      <c r="BM4" s="77" t="e">
        <f t="shared" ref="BM4:BM46" si="1">BL4/CD4</f>
        <v>#DIV/0!</v>
      </c>
      <c r="BN4" s="20"/>
      <c r="BO4" s="77" t="e">
        <f t="shared" ref="BO4:BO46" si="2">BN4/CD4</f>
        <v>#DIV/0!</v>
      </c>
      <c r="BP4" s="20"/>
      <c r="BQ4" s="77" t="e">
        <f t="shared" ref="BQ4:BQ46" si="3">BP4/CD4</f>
        <v>#DIV/0!</v>
      </c>
      <c r="BR4" s="20"/>
      <c r="BS4" s="77" t="e">
        <f t="shared" ref="BS4:BS46" si="4">BR4/CD4</f>
        <v>#DIV/0!</v>
      </c>
      <c r="BT4" s="20"/>
      <c r="BU4" s="77" t="e">
        <f>BT4/CD4</f>
        <v>#DIV/0!</v>
      </c>
      <c r="BV4" s="20"/>
      <c r="BW4" s="77" t="e">
        <f>BV4/CD4</f>
        <v>#DIV/0!</v>
      </c>
      <c r="BX4" s="20"/>
      <c r="BY4" s="77" t="e">
        <f>BX4/CD4</f>
        <v>#DIV/0!</v>
      </c>
      <c r="BZ4" s="20"/>
      <c r="CA4" s="77" t="e">
        <f>BZ4/CD4</f>
        <v>#DIV/0!</v>
      </c>
      <c r="CB4" s="20"/>
      <c r="CC4" s="77" t="e">
        <f>CB4/CD4</f>
        <v>#DIV/0!</v>
      </c>
      <c r="CD4" s="65">
        <f>BR4+BP4+BN4+BL4+BJ4+BT4+BV4+BX4+BZ4+CB4</f>
        <v>0</v>
      </c>
      <c r="CG4" s="31" t="s">
        <v>8</v>
      </c>
      <c r="CH4" s="20"/>
      <c r="CI4" s="77">
        <v>0.4896392939370684</v>
      </c>
      <c r="CJ4" s="20"/>
      <c r="CK4" s="77">
        <v>0.36710156050140702</v>
      </c>
      <c r="CL4" s="20"/>
      <c r="CM4" s="77">
        <v>8.5443847531337949E-2</v>
      </c>
      <c r="CN4" s="20"/>
      <c r="CO4" s="77">
        <v>2.8140189306728066E-2</v>
      </c>
      <c r="CP4" s="20"/>
      <c r="CQ4" s="77">
        <v>1.253517523663341E-2</v>
      </c>
      <c r="CR4" s="20"/>
      <c r="CS4" s="77">
        <v>7.6745970836531079E-3</v>
      </c>
      <c r="CT4" s="20"/>
      <c r="CU4" s="77" t="e">
        <f>CT4/CV4</f>
        <v>#DIV/0!</v>
      </c>
      <c r="CV4" s="65">
        <f>CP4+CN4+CL4+CJ4+CH4+CR4+CT4</f>
        <v>0</v>
      </c>
    </row>
    <row r="5" spans="1:100" x14ac:dyDescent="0.2">
      <c r="A5" s="1">
        <v>97213</v>
      </c>
      <c r="B5" s="32" t="s">
        <v>10</v>
      </c>
      <c r="C5" s="20"/>
      <c r="D5" s="21" t="e">
        <f t="shared" ref="D5:F46" si="5">C5/$M5</f>
        <v>#DIV/0!</v>
      </c>
      <c r="E5" s="13"/>
      <c r="F5" s="21" t="e">
        <f>E5/$M5</f>
        <v>#DIV/0!</v>
      </c>
      <c r="G5" s="13"/>
      <c r="H5" s="21" t="e">
        <f t="shared" ref="H5:H46" si="6">G5/$M5</f>
        <v>#DIV/0!</v>
      </c>
      <c r="I5" s="13"/>
      <c r="J5" s="21" t="e">
        <f t="shared" ref="J5:J46" si="7">I5/$M5</f>
        <v>#DIV/0!</v>
      </c>
      <c r="K5" s="13"/>
      <c r="L5" s="21" t="e">
        <f t="shared" ref="L5:L46" si="8">K5/$M5</f>
        <v>#DIV/0!</v>
      </c>
      <c r="M5" s="66">
        <f t="shared" ref="M5:M45" si="9">K5+I5+G5+E5+C5</f>
        <v>0</v>
      </c>
      <c r="P5" s="32" t="s">
        <v>10</v>
      </c>
      <c r="Q5" s="20"/>
      <c r="R5" s="21"/>
      <c r="S5" s="13"/>
      <c r="T5" s="21"/>
      <c r="U5" s="20"/>
      <c r="V5" s="21"/>
      <c r="W5" s="20"/>
      <c r="X5" s="21"/>
      <c r="Y5" s="20"/>
      <c r="Z5" s="21"/>
      <c r="AA5" s="66"/>
      <c r="AD5" s="32" t="s">
        <v>10</v>
      </c>
      <c r="AE5" s="20"/>
      <c r="AF5" s="21"/>
      <c r="AG5" s="13"/>
      <c r="AH5" s="21"/>
      <c r="AI5" s="20"/>
      <c r="AJ5" s="21"/>
      <c r="AK5" s="20"/>
      <c r="AL5" s="21"/>
      <c r="AM5" s="20"/>
      <c r="AN5" s="21"/>
      <c r="AO5" s="20"/>
      <c r="AP5" s="21"/>
      <c r="AQ5" s="66"/>
      <c r="AS5" s="32" t="s">
        <v>10</v>
      </c>
      <c r="AT5" s="20"/>
      <c r="AU5" s="21"/>
      <c r="AV5" s="13"/>
      <c r="AW5" s="21"/>
      <c r="AX5" s="20"/>
      <c r="AY5" s="21"/>
      <c r="AZ5" s="20"/>
      <c r="BA5" s="21"/>
      <c r="BB5" s="20"/>
      <c r="BC5" s="21"/>
      <c r="BD5" s="20"/>
      <c r="BE5" s="21"/>
      <c r="BF5" s="66"/>
      <c r="BI5" s="32" t="s">
        <v>10</v>
      </c>
      <c r="BJ5" s="20"/>
      <c r="BK5" s="77" t="e">
        <f t="shared" si="0"/>
        <v>#DIV/0!</v>
      </c>
      <c r="BL5" s="20"/>
      <c r="BM5" s="77" t="e">
        <f t="shared" si="1"/>
        <v>#DIV/0!</v>
      </c>
      <c r="BN5" s="20"/>
      <c r="BO5" s="77" t="e">
        <f t="shared" si="2"/>
        <v>#DIV/0!</v>
      </c>
      <c r="BP5" s="20"/>
      <c r="BQ5" s="77" t="e">
        <f t="shared" si="3"/>
        <v>#DIV/0!</v>
      </c>
      <c r="BR5" s="20"/>
      <c r="BS5" s="77" t="e">
        <f t="shared" si="4"/>
        <v>#DIV/0!</v>
      </c>
      <c r="BT5" s="20"/>
      <c r="BU5" s="77" t="e">
        <f t="shared" ref="BU5:BU46" si="10">BT5/CD5</f>
        <v>#DIV/0!</v>
      </c>
      <c r="BV5" s="20"/>
      <c r="BW5" s="77" t="e">
        <f t="shared" ref="BW5:BW46" si="11">BV5/CD5</f>
        <v>#DIV/0!</v>
      </c>
      <c r="BX5" s="20"/>
      <c r="BY5" s="77" t="e">
        <f t="shared" ref="BY5:BY46" si="12">BX5/CD5</f>
        <v>#DIV/0!</v>
      </c>
      <c r="BZ5" s="20"/>
      <c r="CA5" s="77" t="e">
        <f t="shared" ref="CA5:CA46" si="13">BZ5/CD5</f>
        <v>#DIV/0!</v>
      </c>
      <c r="CB5" s="20"/>
      <c r="CC5" s="77" t="e">
        <f t="shared" ref="CC5:CC46" si="14">CB5/CD5</f>
        <v>#DIV/0!</v>
      </c>
      <c r="CD5" s="66">
        <f t="shared" ref="CD5:CD46" si="15">BR5+BP5+BN5+BL5+BJ5+BT5+BV5+BX5+BZ5+CB5</f>
        <v>0</v>
      </c>
      <c r="CG5" s="32" t="s">
        <v>10</v>
      </c>
      <c r="CH5" s="20"/>
      <c r="CI5" s="77">
        <v>0.39193548387096777</v>
      </c>
      <c r="CJ5" s="20"/>
      <c r="CK5" s="77">
        <v>0.40161290322580651</v>
      </c>
      <c r="CL5" s="20"/>
      <c r="CM5" s="77">
        <v>0.1056451612903226</v>
      </c>
      <c r="CN5" s="20"/>
      <c r="CO5" s="77">
        <v>4.8387096774193554E-2</v>
      </c>
      <c r="CP5" s="20"/>
      <c r="CQ5" s="77">
        <v>3.4677419354838715E-2</v>
      </c>
      <c r="CR5" s="20"/>
      <c r="CS5" s="77">
        <v>5.645161290322582E-3</v>
      </c>
      <c r="CT5" s="20"/>
      <c r="CU5" s="77" t="e">
        <f t="shared" ref="CU5:CU46" si="16">CT5/CV5</f>
        <v>#DIV/0!</v>
      </c>
      <c r="CV5" s="66">
        <f t="shared" ref="CV5:CV46" si="17">CP5+CN5+CL5+CJ5+CH5+CR5+CT5</f>
        <v>0</v>
      </c>
    </row>
    <row r="6" spans="1:100" x14ac:dyDescent="0.2">
      <c r="A6" s="1">
        <v>97224</v>
      </c>
      <c r="B6" s="32" t="s">
        <v>19</v>
      </c>
      <c r="C6" s="20"/>
      <c r="D6" s="21" t="e">
        <f t="shared" si="5"/>
        <v>#DIV/0!</v>
      </c>
      <c r="E6" s="13"/>
      <c r="F6" s="21" t="e">
        <f t="shared" si="5"/>
        <v>#DIV/0!</v>
      </c>
      <c r="G6" s="13"/>
      <c r="H6" s="21" t="e">
        <f t="shared" si="6"/>
        <v>#DIV/0!</v>
      </c>
      <c r="I6" s="13"/>
      <c r="J6" s="21" t="e">
        <f t="shared" si="7"/>
        <v>#DIV/0!</v>
      </c>
      <c r="K6" s="13"/>
      <c r="L6" s="21" t="e">
        <f t="shared" si="8"/>
        <v>#DIV/0!</v>
      </c>
      <c r="M6" s="66">
        <f t="shared" si="9"/>
        <v>0</v>
      </c>
      <c r="P6" s="32" t="s">
        <v>19</v>
      </c>
      <c r="Q6" s="20"/>
      <c r="R6" s="21"/>
      <c r="S6" s="13"/>
      <c r="T6" s="21"/>
      <c r="U6" s="20"/>
      <c r="V6" s="21"/>
      <c r="W6" s="20"/>
      <c r="X6" s="21"/>
      <c r="Y6" s="20"/>
      <c r="Z6" s="21"/>
      <c r="AA6" s="66"/>
      <c r="AD6" s="32" t="s">
        <v>19</v>
      </c>
      <c r="AE6" s="20"/>
      <c r="AF6" s="21"/>
      <c r="AG6" s="13"/>
      <c r="AH6" s="21"/>
      <c r="AI6" s="20"/>
      <c r="AJ6" s="21"/>
      <c r="AK6" s="20"/>
      <c r="AL6" s="21"/>
      <c r="AM6" s="20"/>
      <c r="AN6" s="21"/>
      <c r="AO6" s="20"/>
      <c r="AP6" s="21"/>
      <c r="AQ6" s="66"/>
      <c r="AS6" s="32" t="s">
        <v>19</v>
      </c>
      <c r="AT6" s="20"/>
      <c r="AU6" s="21"/>
      <c r="AV6" s="13"/>
      <c r="AW6" s="21"/>
      <c r="AX6" s="20"/>
      <c r="AY6" s="21"/>
      <c r="AZ6" s="20"/>
      <c r="BA6" s="21"/>
      <c r="BB6" s="20"/>
      <c r="BC6" s="21"/>
      <c r="BD6" s="20"/>
      <c r="BE6" s="21"/>
      <c r="BF6" s="66"/>
      <c r="BI6" s="32" t="s">
        <v>19</v>
      </c>
      <c r="BJ6" s="20"/>
      <c r="BK6" s="77" t="e">
        <f t="shared" si="0"/>
        <v>#DIV/0!</v>
      </c>
      <c r="BL6" s="20"/>
      <c r="BM6" s="77" t="e">
        <f t="shared" si="1"/>
        <v>#DIV/0!</v>
      </c>
      <c r="BN6" s="20"/>
      <c r="BO6" s="77" t="e">
        <f t="shared" si="2"/>
        <v>#DIV/0!</v>
      </c>
      <c r="BP6" s="20"/>
      <c r="BQ6" s="77" t="e">
        <f t="shared" si="3"/>
        <v>#DIV/0!</v>
      </c>
      <c r="BR6" s="20"/>
      <c r="BS6" s="77" t="e">
        <f t="shared" si="4"/>
        <v>#DIV/0!</v>
      </c>
      <c r="BT6" s="20"/>
      <c r="BU6" s="77" t="e">
        <f t="shared" si="10"/>
        <v>#DIV/0!</v>
      </c>
      <c r="BV6" s="20"/>
      <c r="BW6" s="77" t="e">
        <f t="shared" si="11"/>
        <v>#DIV/0!</v>
      </c>
      <c r="BX6" s="20"/>
      <c r="BY6" s="77" t="e">
        <f t="shared" si="12"/>
        <v>#DIV/0!</v>
      </c>
      <c r="BZ6" s="20"/>
      <c r="CA6" s="77" t="e">
        <f t="shared" si="13"/>
        <v>#DIV/0!</v>
      </c>
      <c r="CB6" s="20"/>
      <c r="CC6" s="77" t="e">
        <f t="shared" si="14"/>
        <v>#DIV/0!</v>
      </c>
      <c r="CD6" s="66">
        <f t="shared" si="15"/>
        <v>0</v>
      </c>
      <c r="CG6" s="32" t="s">
        <v>19</v>
      </c>
      <c r="CH6" s="20"/>
      <c r="CI6" s="77">
        <v>0.39327731092436974</v>
      </c>
      <c r="CJ6" s="20"/>
      <c r="CK6" s="77">
        <v>0.41176470588235292</v>
      </c>
      <c r="CL6" s="20"/>
      <c r="CM6" s="77">
        <v>9.0756302521008414E-2</v>
      </c>
      <c r="CN6" s="20"/>
      <c r="CO6" s="77">
        <v>5.5462184873949577E-2</v>
      </c>
      <c r="CP6" s="20"/>
      <c r="CQ6" s="77">
        <v>3.5294117647058823E-2</v>
      </c>
      <c r="CR6" s="20"/>
      <c r="CS6" s="77">
        <v>3.3613445378151263E-3</v>
      </c>
      <c r="CT6" s="20"/>
      <c r="CU6" s="77" t="e">
        <f t="shared" si="16"/>
        <v>#DIV/0!</v>
      </c>
      <c r="CV6" s="66">
        <f t="shared" si="17"/>
        <v>0</v>
      </c>
    </row>
    <row r="7" spans="1:100" x14ac:dyDescent="0.2">
      <c r="A7" s="1">
        <v>97229</v>
      </c>
      <c r="B7" s="33" t="s">
        <v>24</v>
      </c>
      <c r="C7" s="22"/>
      <c r="D7" s="23" t="e">
        <f t="shared" si="5"/>
        <v>#DIV/0!</v>
      </c>
      <c r="E7" s="13"/>
      <c r="F7" s="23" t="e">
        <f t="shared" si="5"/>
        <v>#DIV/0!</v>
      </c>
      <c r="G7" s="13"/>
      <c r="H7" s="23" t="e">
        <f t="shared" si="6"/>
        <v>#DIV/0!</v>
      </c>
      <c r="I7" s="13"/>
      <c r="J7" s="23" t="e">
        <f t="shared" si="7"/>
        <v>#DIV/0!</v>
      </c>
      <c r="K7" s="13"/>
      <c r="L7" s="23" t="e">
        <f t="shared" si="8"/>
        <v>#DIV/0!</v>
      </c>
      <c r="M7" s="67">
        <f t="shared" si="9"/>
        <v>0</v>
      </c>
      <c r="P7" s="33" t="s">
        <v>24</v>
      </c>
      <c r="Q7" s="22"/>
      <c r="R7" s="23"/>
      <c r="S7" s="13"/>
      <c r="T7" s="23"/>
      <c r="U7" s="22"/>
      <c r="V7" s="23"/>
      <c r="W7" s="22"/>
      <c r="X7" s="23"/>
      <c r="Y7" s="22"/>
      <c r="Z7" s="23"/>
      <c r="AA7" s="67"/>
      <c r="AD7" s="33" t="s">
        <v>24</v>
      </c>
      <c r="AE7" s="22"/>
      <c r="AF7" s="23"/>
      <c r="AG7" s="13"/>
      <c r="AH7" s="23"/>
      <c r="AI7" s="22"/>
      <c r="AJ7" s="23"/>
      <c r="AK7" s="22"/>
      <c r="AL7" s="23"/>
      <c r="AM7" s="22"/>
      <c r="AN7" s="23"/>
      <c r="AO7" s="22"/>
      <c r="AP7" s="23"/>
      <c r="AQ7" s="67"/>
      <c r="AS7" s="33" t="s">
        <v>24</v>
      </c>
      <c r="AT7" s="22"/>
      <c r="AU7" s="23"/>
      <c r="AV7" s="13"/>
      <c r="AW7" s="23"/>
      <c r="AX7" s="22"/>
      <c r="AY7" s="23"/>
      <c r="AZ7" s="22"/>
      <c r="BA7" s="23"/>
      <c r="BB7" s="22"/>
      <c r="BC7" s="23"/>
      <c r="BD7" s="22"/>
      <c r="BE7" s="23"/>
      <c r="BF7" s="67"/>
      <c r="BI7" s="33" t="s">
        <v>24</v>
      </c>
      <c r="BJ7" s="22"/>
      <c r="BK7" s="78" t="e">
        <f t="shared" si="0"/>
        <v>#DIV/0!</v>
      </c>
      <c r="BL7" s="22"/>
      <c r="BM7" s="78" t="e">
        <f t="shared" si="1"/>
        <v>#DIV/0!</v>
      </c>
      <c r="BN7" s="22"/>
      <c r="BO7" s="78" t="e">
        <f t="shared" si="2"/>
        <v>#DIV/0!</v>
      </c>
      <c r="BP7" s="22"/>
      <c r="BQ7" s="78" t="e">
        <f t="shared" si="3"/>
        <v>#DIV/0!</v>
      </c>
      <c r="BR7" s="22"/>
      <c r="BS7" s="78" t="e">
        <f t="shared" si="4"/>
        <v>#DIV/0!</v>
      </c>
      <c r="BT7" s="22"/>
      <c r="BU7" s="78" t="e">
        <f t="shared" si="10"/>
        <v>#DIV/0!</v>
      </c>
      <c r="BV7" s="22"/>
      <c r="BW7" s="78" t="e">
        <f t="shared" si="11"/>
        <v>#DIV/0!</v>
      </c>
      <c r="BX7" s="22"/>
      <c r="BY7" s="78" t="e">
        <f t="shared" si="12"/>
        <v>#DIV/0!</v>
      </c>
      <c r="BZ7" s="22"/>
      <c r="CA7" s="78" t="e">
        <f t="shared" si="13"/>
        <v>#DIV/0!</v>
      </c>
      <c r="CB7" s="22"/>
      <c r="CC7" s="78" t="e">
        <f t="shared" si="14"/>
        <v>#DIV/0!</v>
      </c>
      <c r="CD7" s="67">
        <f t="shared" si="15"/>
        <v>0</v>
      </c>
      <c r="CG7" s="33" t="s">
        <v>24</v>
      </c>
      <c r="CH7" s="22"/>
      <c r="CI7" s="78">
        <v>0.43125000000000002</v>
      </c>
      <c r="CJ7" s="22"/>
      <c r="CK7" s="78">
        <v>0.38624999999999998</v>
      </c>
      <c r="CL7" s="22"/>
      <c r="CM7" s="78">
        <v>0.11125</v>
      </c>
      <c r="CN7" s="22"/>
      <c r="CO7" s="78">
        <v>3.125E-2</v>
      </c>
      <c r="CP7" s="22"/>
      <c r="CQ7" s="78">
        <v>2.1250000000000002E-2</v>
      </c>
      <c r="CR7" s="22"/>
      <c r="CS7" s="78">
        <v>8.7500000000000008E-3</v>
      </c>
      <c r="CT7" s="22"/>
      <c r="CU7" s="78" t="e">
        <f t="shared" si="16"/>
        <v>#DIV/0!</v>
      </c>
      <c r="CV7" s="67">
        <f t="shared" si="17"/>
        <v>0</v>
      </c>
    </row>
    <row r="8" spans="1:100" ht="13.5" thickBot="1" x14ac:dyDescent="0.25">
      <c r="A8" s="3"/>
      <c r="B8" s="34" t="s">
        <v>34</v>
      </c>
      <c r="C8" s="62">
        <f>SUM(C4:C7)</f>
        <v>0</v>
      </c>
      <c r="D8" s="48" t="e">
        <f t="shared" si="5"/>
        <v>#DIV/0!</v>
      </c>
      <c r="E8" s="15">
        <f>SUM(E4:E7)</f>
        <v>0</v>
      </c>
      <c r="F8" s="48" t="e">
        <f t="shared" si="5"/>
        <v>#DIV/0!</v>
      </c>
      <c r="G8" s="15">
        <f>SUM(G4:G7)</f>
        <v>0</v>
      </c>
      <c r="H8" s="48" t="e">
        <f t="shared" si="6"/>
        <v>#DIV/0!</v>
      </c>
      <c r="I8" s="15">
        <f>SUM(I4:I7)</f>
        <v>0</v>
      </c>
      <c r="J8" s="48" t="e">
        <f t="shared" si="7"/>
        <v>#DIV/0!</v>
      </c>
      <c r="K8" s="15">
        <f>SUM(K4:K7)</f>
        <v>0</v>
      </c>
      <c r="L8" s="48" t="e">
        <f t="shared" si="8"/>
        <v>#DIV/0!</v>
      </c>
      <c r="M8" s="68">
        <f t="shared" si="9"/>
        <v>0</v>
      </c>
      <c r="P8" s="34" t="s">
        <v>34</v>
      </c>
      <c r="Q8" s="62"/>
      <c r="R8" s="48"/>
      <c r="S8" s="15"/>
      <c r="T8" s="48"/>
      <c r="U8" s="62"/>
      <c r="V8" s="48"/>
      <c r="W8" s="62"/>
      <c r="X8" s="48"/>
      <c r="Y8" s="62"/>
      <c r="Z8" s="48"/>
      <c r="AA8" s="68"/>
      <c r="AD8" s="34" t="s">
        <v>34</v>
      </c>
      <c r="AE8" s="62"/>
      <c r="AF8" s="48"/>
      <c r="AG8" s="62"/>
      <c r="AH8" s="48"/>
      <c r="AI8" s="62"/>
      <c r="AJ8" s="48"/>
      <c r="AK8" s="62"/>
      <c r="AL8" s="48"/>
      <c r="AM8" s="62"/>
      <c r="AN8" s="48"/>
      <c r="AO8" s="62"/>
      <c r="AP8" s="48"/>
      <c r="AQ8" s="68"/>
      <c r="AS8" s="34" t="s">
        <v>34</v>
      </c>
      <c r="AT8" s="62"/>
      <c r="AU8" s="48"/>
      <c r="AV8" s="62"/>
      <c r="AW8" s="48"/>
      <c r="AX8" s="62"/>
      <c r="AY8" s="48"/>
      <c r="AZ8" s="62"/>
      <c r="BA8" s="48"/>
      <c r="BB8" s="62"/>
      <c r="BC8" s="48"/>
      <c r="BD8" s="62"/>
      <c r="BE8" s="48"/>
      <c r="BF8" s="68"/>
      <c r="BI8" s="34" t="s">
        <v>34</v>
      </c>
      <c r="BJ8" s="62">
        <f>SUM(BJ4:BJ7)</f>
        <v>0</v>
      </c>
      <c r="BK8" s="48" t="e">
        <f t="shared" si="0"/>
        <v>#DIV/0!</v>
      </c>
      <c r="BL8" s="62">
        <f>SUM(BL4:BL7)</f>
        <v>0</v>
      </c>
      <c r="BM8" s="48" t="e">
        <f t="shared" si="1"/>
        <v>#DIV/0!</v>
      </c>
      <c r="BN8" s="62">
        <f>SUM(BN4:BN7)</f>
        <v>0</v>
      </c>
      <c r="BO8" s="48" t="e">
        <f t="shared" si="2"/>
        <v>#DIV/0!</v>
      </c>
      <c r="BP8" s="62">
        <f>SUM(BP4:BP7)</f>
        <v>0</v>
      </c>
      <c r="BQ8" s="48" t="e">
        <f t="shared" si="3"/>
        <v>#DIV/0!</v>
      </c>
      <c r="BR8" s="62">
        <f>SUM(BR4:BR7)</f>
        <v>0</v>
      </c>
      <c r="BS8" s="48" t="e">
        <f t="shared" si="4"/>
        <v>#DIV/0!</v>
      </c>
      <c r="BT8" s="62">
        <f>SUM(BT4:BT7)</f>
        <v>0</v>
      </c>
      <c r="BU8" s="48" t="e">
        <f t="shared" si="10"/>
        <v>#DIV/0!</v>
      </c>
      <c r="BV8" s="62">
        <f>SUM(BV4:BV7)</f>
        <v>0</v>
      </c>
      <c r="BW8" s="48" t="e">
        <f t="shared" si="11"/>
        <v>#DIV/0!</v>
      </c>
      <c r="BX8" s="62">
        <f>SUM(BX4:BX7)</f>
        <v>0</v>
      </c>
      <c r="BY8" s="48" t="e">
        <f t="shared" si="12"/>
        <v>#DIV/0!</v>
      </c>
      <c r="BZ8" s="62">
        <f>SUM(BZ4:BZ7)</f>
        <v>0</v>
      </c>
      <c r="CA8" s="48" t="e">
        <f t="shared" si="13"/>
        <v>#DIV/0!</v>
      </c>
      <c r="CB8" s="62">
        <f>SUM(CB4:CB7)</f>
        <v>0</v>
      </c>
      <c r="CC8" s="48" t="e">
        <f t="shared" si="14"/>
        <v>#DIV/0!</v>
      </c>
      <c r="CD8" s="68">
        <f t="shared" si="15"/>
        <v>0</v>
      </c>
      <c r="CG8" s="34" t="s">
        <v>34</v>
      </c>
      <c r="CH8" s="62">
        <f>SUM(CH4:CH7)</f>
        <v>0</v>
      </c>
      <c r="CI8" s="48">
        <v>0.45513956553774282</v>
      </c>
      <c r="CJ8" s="62">
        <f>SUM(CJ4:CJ7)</f>
        <v>0</v>
      </c>
      <c r="CK8" s="48">
        <v>0.38007883916126367</v>
      </c>
      <c r="CL8" s="62">
        <f>SUM(CL4:CL7)</f>
        <v>0</v>
      </c>
      <c r="CM8" s="48">
        <v>9.2921019288984066E-2</v>
      </c>
      <c r="CN8" s="62">
        <f>SUM(CN4:CN7)</f>
        <v>0</v>
      </c>
      <c r="CO8" s="48">
        <v>3.4862057952142686E-2</v>
      </c>
      <c r="CP8" s="62">
        <f>SUM(CP4:CP7)</f>
        <v>0</v>
      </c>
      <c r="CQ8" s="48">
        <v>1.9885214134316879E-2</v>
      </c>
      <c r="CR8" s="62">
        <f>SUM(CR4:CR7)</f>
        <v>0</v>
      </c>
      <c r="CS8" s="48">
        <v>7.026536084723054E-3</v>
      </c>
      <c r="CT8" s="62">
        <f>SUM(CT4:CT7)</f>
        <v>0</v>
      </c>
      <c r="CU8" s="48" t="e">
        <f t="shared" si="16"/>
        <v>#DIV/0!</v>
      </c>
      <c r="CV8" s="68">
        <f t="shared" si="17"/>
        <v>0</v>
      </c>
    </row>
    <row r="9" spans="1:100" x14ac:dyDescent="0.2">
      <c r="A9" s="1">
        <v>97212</v>
      </c>
      <c r="B9" s="31" t="s">
        <v>9</v>
      </c>
      <c r="C9" s="63"/>
      <c r="D9" s="47" t="e">
        <f t="shared" si="5"/>
        <v>#DIV/0!</v>
      </c>
      <c r="E9" s="13"/>
      <c r="F9" s="47" t="e">
        <f t="shared" si="5"/>
        <v>#DIV/0!</v>
      </c>
      <c r="G9" s="13"/>
      <c r="H9" s="47" t="e">
        <f t="shared" si="6"/>
        <v>#DIV/0!</v>
      </c>
      <c r="I9" s="13"/>
      <c r="J9" s="47" t="e">
        <f t="shared" si="7"/>
        <v>#DIV/0!</v>
      </c>
      <c r="K9" s="13"/>
      <c r="L9" s="47" t="e">
        <f t="shared" si="8"/>
        <v>#DIV/0!</v>
      </c>
      <c r="M9" s="65">
        <f t="shared" si="9"/>
        <v>0</v>
      </c>
      <c r="P9" s="31" t="s">
        <v>9</v>
      </c>
      <c r="Q9" s="63"/>
      <c r="R9" s="47"/>
      <c r="S9" s="13"/>
      <c r="T9" s="47"/>
      <c r="U9" s="63"/>
      <c r="V9" s="47"/>
      <c r="W9" s="63"/>
      <c r="X9" s="47"/>
      <c r="Y9" s="63"/>
      <c r="Z9" s="47"/>
      <c r="AA9" s="65"/>
      <c r="AD9" s="31" t="s">
        <v>9</v>
      </c>
      <c r="AE9" s="63"/>
      <c r="AF9" s="47"/>
      <c r="AG9" s="13"/>
      <c r="AH9" s="47"/>
      <c r="AI9" s="13"/>
      <c r="AJ9" s="47"/>
      <c r="AK9" s="13"/>
      <c r="AL9" s="47"/>
      <c r="AM9" s="13"/>
      <c r="AN9" s="47"/>
      <c r="AO9" s="13"/>
      <c r="AP9" s="47"/>
      <c r="AQ9" s="65"/>
      <c r="AS9" s="31" t="s">
        <v>9</v>
      </c>
      <c r="AT9" s="63"/>
      <c r="AU9" s="47"/>
      <c r="AV9" s="63"/>
      <c r="AW9" s="47"/>
      <c r="AX9" s="63"/>
      <c r="AY9" s="47"/>
      <c r="AZ9" s="63"/>
      <c r="BA9" s="47"/>
      <c r="BB9" s="63"/>
      <c r="BC9" s="47"/>
      <c r="BD9" s="63"/>
      <c r="BE9" s="47"/>
      <c r="BF9" s="65"/>
      <c r="BI9" s="31" t="s">
        <v>9</v>
      </c>
      <c r="BJ9" s="63"/>
      <c r="BK9" s="79" t="e">
        <f t="shared" si="0"/>
        <v>#DIV/0!</v>
      </c>
      <c r="BL9" s="63"/>
      <c r="BM9" s="79" t="e">
        <f t="shared" si="1"/>
        <v>#DIV/0!</v>
      </c>
      <c r="BN9" s="63"/>
      <c r="BO9" s="79" t="e">
        <f t="shared" si="2"/>
        <v>#DIV/0!</v>
      </c>
      <c r="BP9" s="63"/>
      <c r="BQ9" s="79" t="e">
        <f t="shared" si="3"/>
        <v>#DIV/0!</v>
      </c>
      <c r="BR9" s="63"/>
      <c r="BS9" s="79" t="e">
        <f t="shared" si="4"/>
        <v>#DIV/0!</v>
      </c>
      <c r="BT9" s="63"/>
      <c r="BU9" s="79" t="e">
        <f t="shared" si="10"/>
        <v>#DIV/0!</v>
      </c>
      <c r="BV9" s="63"/>
      <c r="BW9" s="79" t="e">
        <f t="shared" si="11"/>
        <v>#DIV/0!</v>
      </c>
      <c r="BX9" s="63"/>
      <c r="BY9" s="79" t="e">
        <f t="shared" si="12"/>
        <v>#DIV/0!</v>
      </c>
      <c r="BZ9" s="63"/>
      <c r="CA9" s="79" t="e">
        <f t="shared" si="13"/>
        <v>#DIV/0!</v>
      </c>
      <c r="CB9" s="63"/>
      <c r="CC9" s="79" t="e">
        <f t="shared" si="14"/>
        <v>#DIV/0!</v>
      </c>
      <c r="CD9" s="65">
        <f t="shared" si="15"/>
        <v>0</v>
      </c>
      <c r="CG9" s="31" t="s">
        <v>9</v>
      </c>
      <c r="CH9" s="63"/>
      <c r="CI9" s="79">
        <v>0.44444444444444448</v>
      </c>
      <c r="CJ9" s="63"/>
      <c r="CK9" s="79">
        <v>0.35802469135802473</v>
      </c>
      <c r="CL9" s="63"/>
      <c r="CM9" s="79">
        <v>0.10493827160493829</v>
      </c>
      <c r="CN9" s="63"/>
      <c r="CO9" s="79">
        <v>3.9094650205761326E-2</v>
      </c>
      <c r="CP9" s="63"/>
      <c r="CQ9" s="79">
        <v>2.4691358024691364E-2</v>
      </c>
      <c r="CR9" s="63"/>
      <c r="CS9" s="79">
        <v>1.6460905349794244E-2</v>
      </c>
      <c r="CT9" s="63"/>
      <c r="CU9" s="79" t="e">
        <f t="shared" si="16"/>
        <v>#DIV/0!</v>
      </c>
      <c r="CV9" s="65">
        <f t="shared" si="17"/>
        <v>0</v>
      </c>
    </row>
    <row r="10" spans="1:100" x14ac:dyDescent="0.2">
      <c r="A10" s="1">
        <v>97222</v>
      </c>
      <c r="B10" s="32" t="s">
        <v>17</v>
      </c>
      <c r="C10" s="20"/>
      <c r="D10" s="21" t="e">
        <f t="shared" si="5"/>
        <v>#DIV/0!</v>
      </c>
      <c r="E10" s="13"/>
      <c r="F10" s="21" t="e">
        <f t="shared" si="5"/>
        <v>#DIV/0!</v>
      </c>
      <c r="G10" s="13"/>
      <c r="H10" s="21" t="e">
        <f t="shared" si="6"/>
        <v>#DIV/0!</v>
      </c>
      <c r="I10" s="13"/>
      <c r="J10" s="21" t="e">
        <f t="shared" si="7"/>
        <v>#DIV/0!</v>
      </c>
      <c r="K10" s="13"/>
      <c r="L10" s="21" t="e">
        <f t="shared" si="8"/>
        <v>#DIV/0!</v>
      </c>
      <c r="M10" s="66">
        <f t="shared" si="9"/>
        <v>0</v>
      </c>
      <c r="P10" s="32" t="s">
        <v>17</v>
      </c>
      <c r="Q10" s="20"/>
      <c r="R10" s="21"/>
      <c r="S10" s="13"/>
      <c r="T10" s="21"/>
      <c r="U10" s="20"/>
      <c r="V10" s="21"/>
      <c r="W10" s="20"/>
      <c r="X10" s="21"/>
      <c r="Y10" s="20"/>
      <c r="Z10" s="21"/>
      <c r="AA10" s="66"/>
      <c r="AD10" s="32" t="s">
        <v>17</v>
      </c>
      <c r="AE10" s="20"/>
      <c r="AF10" s="21"/>
      <c r="AG10" s="13"/>
      <c r="AH10" s="21"/>
      <c r="AI10" s="13"/>
      <c r="AJ10" s="21"/>
      <c r="AK10" s="13"/>
      <c r="AL10" s="21"/>
      <c r="AM10" s="13"/>
      <c r="AN10" s="21"/>
      <c r="AO10" s="13"/>
      <c r="AP10" s="21"/>
      <c r="AQ10" s="66"/>
      <c r="AS10" s="32" t="s">
        <v>17</v>
      </c>
      <c r="AT10" s="20"/>
      <c r="AU10" s="21"/>
      <c r="AV10" s="20"/>
      <c r="AW10" s="21"/>
      <c r="AX10" s="20"/>
      <c r="AY10" s="21"/>
      <c r="AZ10" s="20"/>
      <c r="BA10" s="21"/>
      <c r="BB10" s="20"/>
      <c r="BC10" s="21"/>
      <c r="BD10" s="20"/>
      <c r="BE10" s="21"/>
      <c r="BF10" s="66"/>
      <c r="BI10" s="32" t="s">
        <v>17</v>
      </c>
      <c r="BJ10" s="20"/>
      <c r="BK10" s="77" t="e">
        <f t="shared" si="0"/>
        <v>#DIV/0!</v>
      </c>
      <c r="BL10" s="20"/>
      <c r="BM10" s="77" t="e">
        <f t="shared" si="1"/>
        <v>#DIV/0!</v>
      </c>
      <c r="BN10" s="20"/>
      <c r="BO10" s="77" t="e">
        <f t="shared" si="2"/>
        <v>#DIV/0!</v>
      </c>
      <c r="BP10" s="20"/>
      <c r="BQ10" s="77" t="e">
        <f t="shared" si="3"/>
        <v>#DIV/0!</v>
      </c>
      <c r="BR10" s="20"/>
      <c r="BS10" s="77" t="e">
        <f t="shared" si="4"/>
        <v>#DIV/0!</v>
      </c>
      <c r="BT10" s="20"/>
      <c r="BU10" s="77" t="e">
        <f t="shared" si="10"/>
        <v>#DIV/0!</v>
      </c>
      <c r="BV10" s="20"/>
      <c r="BW10" s="77" t="e">
        <f t="shared" si="11"/>
        <v>#DIV/0!</v>
      </c>
      <c r="BX10" s="20"/>
      <c r="BY10" s="77" t="e">
        <f t="shared" si="12"/>
        <v>#DIV/0!</v>
      </c>
      <c r="BZ10" s="20"/>
      <c r="CA10" s="77" t="e">
        <f t="shared" si="13"/>
        <v>#DIV/0!</v>
      </c>
      <c r="CB10" s="20"/>
      <c r="CC10" s="77" t="e">
        <f t="shared" si="14"/>
        <v>#DIV/0!</v>
      </c>
      <c r="CD10" s="66">
        <f t="shared" si="15"/>
        <v>0</v>
      </c>
      <c r="CG10" s="32" t="s">
        <v>17</v>
      </c>
      <c r="CH10" s="20"/>
      <c r="CI10" s="77">
        <v>0.43467011642949543</v>
      </c>
      <c r="CJ10" s="20"/>
      <c r="CK10" s="77">
        <v>0.36351875808538164</v>
      </c>
      <c r="CL10" s="20"/>
      <c r="CM10" s="77">
        <v>0.10737386804657179</v>
      </c>
      <c r="CN10" s="20"/>
      <c r="CO10" s="77">
        <v>4.7865459249676584E-2</v>
      </c>
      <c r="CP10" s="20"/>
      <c r="CQ10" s="77">
        <v>2.5873221216041395E-2</v>
      </c>
      <c r="CR10" s="20"/>
      <c r="CS10" s="77">
        <v>1.1642949547218628E-2</v>
      </c>
      <c r="CT10" s="20"/>
      <c r="CU10" s="77" t="e">
        <f t="shared" si="16"/>
        <v>#DIV/0!</v>
      </c>
      <c r="CV10" s="66">
        <f t="shared" si="17"/>
        <v>0</v>
      </c>
    </row>
    <row r="11" spans="1:100" x14ac:dyDescent="0.2">
      <c r="A11" s="1">
        <v>97228</v>
      </c>
      <c r="B11" s="32" t="s">
        <v>23</v>
      </c>
      <c r="C11" s="20"/>
      <c r="D11" s="21" t="e">
        <f t="shared" si="5"/>
        <v>#DIV/0!</v>
      </c>
      <c r="E11" s="13"/>
      <c r="F11" s="21" t="e">
        <f t="shared" si="5"/>
        <v>#DIV/0!</v>
      </c>
      <c r="G11" s="13"/>
      <c r="H11" s="21" t="e">
        <f t="shared" si="6"/>
        <v>#DIV/0!</v>
      </c>
      <c r="I11" s="13"/>
      <c r="J11" s="21" t="e">
        <f t="shared" si="7"/>
        <v>#DIV/0!</v>
      </c>
      <c r="K11" s="13"/>
      <c r="L11" s="21" t="e">
        <f t="shared" si="8"/>
        <v>#DIV/0!</v>
      </c>
      <c r="M11" s="66">
        <f t="shared" si="9"/>
        <v>0</v>
      </c>
      <c r="P11" s="32" t="s">
        <v>23</v>
      </c>
      <c r="Q11" s="20"/>
      <c r="R11" s="21"/>
      <c r="S11" s="13"/>
      <c r="T11" s="21"/>
      <c r="U11" s="20"/>
      <c r="V11" s="21"/>
      <c r="W11" s="20"/>
      <c r="X11" s="21"/>
      <c r="Y11" s="20"/>
      <c r="Z11" s="21"/>
      <c r="AA11" s="66"/>
      <c r="AD11" s="32" t="s">
        <v>23</v>
      </c>
      <c r="AE11" s="20"/>
      <c r="AF11" s="21"/>
      <c r="AG11" s="13"/>
      <c r="AH11" s="21"/>
      <c r="AI11" s="13"/>
      <c r="AJ11" s="21"/>
      <c r="AK11" s="13"/>
      <c r="AL11" s="21"/>
      <c r="AM11" s="13"/>
      <c r="AN11" s="21"/>
      <c r="AO11" s="13"/>
      <c r="AP11" s="21"/>
      <c r="AQ11" s="66"/>
      <c r="AS11" s="32" t="s">
        <v>23</v>
      </c>
      <c r="AT11" s="20"/>
      <c r="AU11" s="21"/>
      <c r="AV11" s="20"/>
      <c r="AW11" s="21"/>
      <c r="AX11" s="20"/>
      <c r="AY11" s="21"/>
      <c r="AZ11" s="20"/>
      <c r="BA11" s="21"/>
      <c r="BB11" s="20"/>
      <c r="BC11" s="21"/>
      <c r="BD11" s="20"/>
      <c r="BE11" s="21"/>
      <c r="BF11" s="66"/>
      <c r="BI11" s="32" t="s">
        <v>23</v>
      </c>
      <c r="BJ11" s="20"/>
      <c r="BK11" s="77" t="e">
        <f t="shared" si="0"/>
        <v>#DIV/0!</v>
      </c>
      <c r="BL11" s="20"/>
      <c r="BM11" s="77" t="e">
        <f t="shared" si="1"/>
        <v>#DIV/0!</v>
      </c>
      <c r="BN11" s="20"/>
      <c r="BO11" s="77" t="e">
        <f t="shared" si="2"/>
        <v>#DIV/0!</v>
      </c>
      <c r="BP11" s="20"/>
      <c r="BQ11" s="77" t="e">
        <f t="shared" si="3"/>
        <v>#DIV/0!</v>
      </c>
      <c r="BR11" s="20"/>
      <c r="BS11" s="77" t="e">
        <f t="shared" si="4"/>
        <v>#DIV/0!</v>
      </c>
      <c r="BT11" s="20"/>
      <c r="BU11" s="77" t="e">
        <f t="shared" si="10"/>
        <v>#DIV/0!</v>
      </c>
      <c r="BV11" s="20"/>
      <c r="BW11" s="77" t="e">
        <f t="shared" si="11"/>
        <v>#DIV/0!</v>
      </c>
      <c r="BX11" s="20"/>
      <c r="BY11" s="77" t="e">
        <f t="shared" si="12"/>
        <v>#DIV/0!</v>
      </c>
      <c r="BZ11" s="20"/>
      <c r="CA11" s="77" t="e">
        <f t="shared" si="13"/>
        <v>#DIV/0!</v>
      </c>
      <c r="CB11" s="20"/>
      <c r="CC11" s="77" t="e">
        <f t="shared" si="14"/>
        <v>#DIV/0!</v>
      </c>
      <c r="CD11" s="66">
        <f t="shared" si="15"/>
        <v>0</v>
      </c>
      <c r="CG11" s="32" t="s">
        <v>23</v>
      </c>
      <c r="CH11" s="20"/>
      <c r="CI11" s="77">
        <v>0.39975550122249387</v>
      </c>
      <c r="CJ11" s="20"/>
      <c r="CK11" s="77">
        <v>0.37652811735941316</v>
      </c>
      <c r="CL11" s="20"/>
      <c r="CM11" s="77">
        <v>0.10146699266503666</v>
      </c>
      <c r="CN11" s="20"/>
      <c r="CO11" s="77">
        <v>5.7457212713936424E-2</v>
      </c>
      <c r="CP11" s="20"/>
      <c r="CQ11" s="77">
        <v>2.8117359413202932E-2</v>
      </c>
      <c r="CR11" s="20"/>
      <c r="CS11" s="77">
        <v>1.4669926650366746E-2</v>
      </c>
      <c r="CT11" s="20"/>
      <c r="CU11" s="77" t="e">
        <f t="shared" si="16"/>
        <v>#DIV/0!</v>
      </c>
      <c r="CV11" s="66">
        <f t="shared" si="17"/>
        <v>0</v>
      </c>
    </row>
    <row r="12" spans="1:100" x14ac:dyDescent="0.2">
      <c r="A12" s="1">
        <v>97230</v>
      </c>
      <c r="B12" s="33" t="s">
        <v>25</v>
      </c>
      <c r="C12" s="22"/>
      <c r="D12" s="23" t="e">
        <f t="shared" si="5"/>
        <v>#DIV/0!</v>
      </c>
      <c r="E12" s="13"/>
      <c r="F12" s="23" t="e">
        <f t="shared" si="5"/>
        <v>#DIV/0!</v>
      </c>
      <c r="G12" s="13"/>
      <c r="H12" s="23" t="e">
        <f t="shared" si="6"/>
        <v>#DIV/0!</v>
      </c>
      <c r="I12" s="13"/>
      <c r="J12" s="23" t="e">
        <f t="shared" si="7"/>
        <v>#DIV/0!</v>
      </c>
      <c r="K12" s="13"/>
      <c r="L12" s="23" t="e">
        <f t="shared" si="8"/>
        <v>#DIV/0!</v>
      </c>
      <c r="M12" s="67">
        <f t="shared" si="9"/>
        <v>0</v>
      </c>
      <c r="P12" s="33" t="s">
        <v>25</v>
      </c>
      <c r="Q12" s="22"/>
      <c r="R12" s="23"/>
      <c r="S12" s="13"/>
      <c r="T12" s="23"/>
      <c r="U12" s="22"/>
      <c r="V12" s="23"/>
      <c r="W12" s="22"/>
      <c r="X12" s="23"/>
      <c r="Y12" s="22"/>
      <c r="Z12" s="23"/>
      <c r="AA12" s="67"/>
      <c r="AD12" s="33" t="s">
        <v>25</v>
      </c>
      <c r="AE12" s="22"/>
      <c r="AF12" s="23"/>
      <c r="AG12" s="13"/>
      <c r="AH12" s="23"/>
      <c r="AI12" s="13"/>
      <c r="AJ12" s="23"/>
      <c r="AK12" s="13"/>
      <c r="AL12" s="23"/>
      <c r="AM12" s="13"/>
      <c r="AN12" s="23"/>
      <c r="AO12" s="13"/>
      <c r="AP12" s="23"/>
      <c r="AQ12" s="67"/>
      <c r="AS12" s="33" t="s">
        <v>25</v>
      </c>
      <c r="AT12" s="22"/>
      <c r="AU12" s="23"/>
      <c r="AV12" s="22"/>
      <c r="AW12" s="23"/>
      <c r="AX12" s="22"/>
      <c r="AY12" s="23"/>
      <c r="AZ12" s="22"/>
      <c r="BA12" s="23"/>
      <c r="BB12" s="22"/>
      <c r="BC12" s="23"/>
      <c r="BD12" s="22"/>
      <c r="BE12" s="23"/>
      <c r="BF12" s="67"/>
      <c r="BI12" s="33" t="s">
        <v>25</v>
      </c>
      <c r="BJ12" s="22"/>
      <c r="BK12" s="78" t="e">
        <f t="shared" si="0"/>
        <v>#DIV/0!</v>
      </c>
      <c r="BL12" s="22"/>
      <c r="BM12" s="78" t="e">
        <f t="shared" si="1"/>
        <v>#DIV/0!</v>
      </c>
      <c r="BN12" s="22"/>
      <c r="BO12" s="78" t="e">
        <f t="shared" si="2"/>
        <v>#DIV/0!</v>
      </c>
      <c r="BP12" s="22"/>
      <c r="BQ12" s="78" t="e">
        <f t="shared" si="3"/>
        <v>#DIV/0!</v>
      </c>
      <c r="BR12" s="22"/>
      <c r="BS12" s="78" t="e">
        <f t="shared" si="4"/>
        <v>#DIV/0!</v>
      </c>
      <c r="BT12" s="22"/>
      <c r="BU12" s="78" t="e">
        <f t="shared" si="10"/>
        <v>#DIV/0!</v>
      </c>
      <c r="BV12" s="22"/>
      <c r="BW12" s="78" t="e">
        <f t="shared" si="11"/>
        <v>#DIV/0!</v>
      </c>
      <c r="BX12" s="22"/>
      <c r="BY12" s="78" t="e">
        <f t="shared" si="12"/>
        <v>#DIV/0!</v>
      </c>
      <c r="BZ12" s="22"/>
      <c r="CA12" s="78" t="e">
        <f t="shared" si="13"/>
        <v>#DIV/0!</v>
      </c>
      <c r="CB12" s="22"/>
      <c r="CC12" s="78" t="e">
        <f t="shared" si="14"/>
        <v>#DIV/0!</v>
      </c>
      <c r="CD12" s="67">
        <f t="shared" si="15"/>
        <v>0</v>
      </c>
      <c r="CG12" s="33" t="s">
        <v>25</v>
      </c>
      <c r="CH12" s="22"/>
      <c r="CI12" s="78">
        <v>0.43877551020408173</v>
      </c>
      <c r="CJ12" s="22"/>
      <c r="CK12" s="78">
        <v>0.41224489795918373</v>
      </c>
      <c r="CL12" s="22"/>
      <c r="CM12" s="78">
        <v>0.10408163265306124</v>
      </c>
      <c r="CN12" s="22"/>
      <c r="CO12" s="78">
        <v>1.4285714285714287E-2</v>
      </c>
      <c r="CP12" s="22"/>
      <c r="CQ12" s="78">
        <v>1.2244897959183676E-2</v>
      </c>
      <c r="CR12" s="22"/>
      <c r="CS12" s="78">
        <v>6.1224489795918382E-3</v>
      </c>
      <c r="CT12" s="22"/>
      <c r="CU12" s="78" t="e">
        <f t="shared" si="16"/>
        <v>#DIV/0!</v>
      </c>
      <c r="CV12" s="67">
        <f t="shared" si="17"/>
        <v>0</v>
      </c>
    </row>
    <row r="13" spans="1:100" x14ac:dyDescent="0.2">
      <c r="A13" s="3"/>
      <c r="B13" s="35" t="s">
        <v>35</v>
      </c>
      <c r="C13" s="24">
        <f>SUM(C9:C12)</f>
        <v>0</v>
      </c>
      <c r="D13" s="25" t="e">
        <f t="shared" si="5"/>
        <v>#DIV/0!</v>
      </c>
      <c r="E13" s="16">
        <f>SUM(E9:E12)</f>
        <v>0</v>
      </c>
      <c r="F13" s="25" t="e">
        <f t="shared" si="5"/>
        <v>#DIV/0!</v>
      </c>
      <c r="G13" s="16">
        <f>SUM(G9:G12)</f>
        <v>0</v>
      </c>
      <c r="H13" s="25" t="e">
        <f t="shared" si="6"/>
        <v>#DIV/0!</v>
      </c>
      <c r="I13" s="16">
        <f>SUM(I9:I12)</f>
        <v>0</v>
      </c>
      <c r="J13" s="25" t="e">
        <f t="shared" si="7"/>
        <v>#DIV/0!</v>
      </c>
      <c r="K13" s="16">
        <f>SUM(K9:K12)</f>
        <v>0</v>
      </c>
      <c r="L13" s="25" t="e">
        <f t="shared" si="8"/>
        <v>#DIV/0!</v>
      </c>
      <c r="M13" s="69">
        <f t="shared" si="9"/>
        <v>0</v>
      </c>
      <c r="P13" s="35" t="s">
        <v>35</v>
      </c>
      <c r="Q13" s="24"/>
      <c r="R13" s="25"/>
      <c r="S13" s="16"/>
      <c r="T13" s="25"/>
      <c r="U13" s="24"/>
      <c r="V13" s="25"/>
      <c r="W13" s="24"/>
      <c r="X13" s="25"/>
      <c r="Y13" s="24"/>
      <c r="Z13" s="25"/>
      <c r="AA13" s="69"/>
      <c r="AD13" s="35" t="s">
        <v>35</v>
      </c>
      <c r="AE13" s="24"/>
      <c r="AF13" s="25"/>
      <c r="AG13" s="24"/>
      <c r="AH13" s="25"/>
      <c r="AI13" s="24"/>
      <c r="AJ13" s="25"/>
      <c r="AK13" s="24"/>
      <c r="AL13" s="25"/>
      <c r="AM13" s="24"/>
      <c r="AN13" s="25"/>
      <c r="AO13" s="24"/>
      <c r="AP13" s="25"/>
      <c r="AQ13" s="69"/>
      <c r="AS13" s="35" t="s">
        <v>35</v>
      </c>
      <c r="AT13" s="24"/>
      <c r="AU13" s="25"/>
      <c r="AV13" s="24"/>
      <c r="AW13" s="25"/>
      <c r="AX13" s="24"/>
      <c r="AY13" s="25"/>
      <c r="AZ13" s="24"/>
      <c r="BA13" s="25"/>
      <c r="BB13" s="24"/>
      <c r="BC13" s="25"/>
      <c r="BD13" s="24"/>
      <c r="BE13" s="25"/>
      <c r="BF13" s="69"/>
      <c r="BI13" s="35" t="s">
        <v>35</v>
      </c>
      <c r="BJ13" s="24">
        <f>SUM(BJ9:BJ12)</f>
        <v>0</v>
      </c>
      <c r="BK13" s="25" t="e">
        <f t="shared" si="0"/>
        <v>#DIV/0!</v>
      </c>
      <c r="BL13" s="24">
        <f>SUM(BL9:BL12)</f>
        <v>0</v>
      </c>
      <c r="BM13" s="25" t="e">
        <f t="shared" si="1"/>
        <v>#DIV/0!</v>
      </c>
      <c r="BN13" s="24">
        <f>SUM(BN9:BN12)</f>
        <v>0</v>
      </c>
      <c r="BO13" s="25" t="e">
        <f t="shared" si="2"/>
        <v>#DIV/0!</v>
      </c>
      <c r="BP13" s="24">
        <f>SUM(BP9:BP12)</f>
        <v>0</v>
      </c>
      <c r="BQ13" s="25" t="e">
        <f t="shared" si="3"/>
        <v>#DIV/0!</v>
      </c>
      <c r="BR13" s="24">
        <f>SUM(BR9:BR12)</f>
        <v>0</v>
      </c>
      <c r="BS13" s="25" t="e">
        <f t="shared" si="4"/>
        <v>#DIV/0!</v>
      </c>
      <c r="BT13" s="24">
        <f>SUM(BT9:BT12)</f>
        <v>0</v>
      </c>
      <c r="BU13" s="25" t="e">
        <f t="shared" si="10"/>
        <v>#DIV/0!</v>
      </c>
      <c r="BV13" s="24">
        <f>SUM(BV9:BV12)</f>
        <v>0</v>
      </c>
      <c r="BW13" s="25" t="e">
        <f t="shared" si="11"/>
        <v>#DIV/0!</v>
      </c>
      <c r="BX13" s="24">
        <f>SUM(BX9:BX12)</f>
        <v>0</v>
      </c>
      <c r="BY13" s="25" t="e">
        <f t="shared" si="12"/>
        <v>#DIV/0!</v>
      </c>
      <c r="BZ13" s="24">
        <f>SUM(BZ9:BZ12)</f>
        <v>0</v>
      </c>
      <c r="CA13" s="25" t="e">
        <f t="shared" si="13"/>
        <v>#DIV/0!</v>
      </c>
      <c r="CB13" s="24">
        <f>SUM(CB9:CB12)</f>
        <v>0</v>
      </c>
      <c r="CC13" s="25" t="e">
        <f t="shared" si="14"/>
        <v>#DIV/0!</v>
      </c>
      <c r="CD13" s="69">
        <f t="shared" si="15"/>
        <v>0</v>
      </c>
      <c r="CG13" s="35" t="s">
        <v>35</v>
      </c>
      <c r="CH13" s="24">
        <f>SUM(CH9:CH12)</f>
        <v>0</v>
      </c>
      <c r="CI13" s="25">
        <v>0.42615523239076425</v>
      </c>
      <c r="CJ13" s="24">
        <f>SUM(CJ9:CJ12)</f>
        <v>0</v>
      </c>
      <c r="CK13" s="25">
        <v>0.37593063151687783</v>
      </c>
      <c r="CL13" s="24">
        <f>SUM(CL9:CL12)</f>
        <v>0</v>
      </c>
      <c r="CM13" s="25">
        <v>0.10439772938167285</v>
      </c>
      <c r="CN13" s="24">
        <f>SUM(CN9:CN12)</f>
        <v>0</v>
      </c>
      <c r="CO13" s="25">
        <v>4.2858941227332956E-2</v>
      </c>
      <c r="CP13" s="24">
        <f>SUM(CP9:CP12)</f>
        <v>0</v>
      </c>
      <c r="CQ13" s="25">
        <v>2.376533692372286E-2</v>
      </c>
      <c r="CR13" s="24">
        <f>SUM(CR9:CR12)</f>
        <v>0</v>
      </c>
      <c r="CS13" s="25">
        <v>1.2469066119868165E-2</v>
      </c>
      <c r="CT13" s="24">
        <f>SUM(CT9:CT12)</f>
        <v>0</v>
      </c>
      <c r="CU13" s="25" t="e">
        <f t="shared" si="16"/>
        <v>#DIV/0!</v>
      </c>
      <c r="CV13" s="69">
        <f t="shared" si="17"/>
        <v>0</v>
      </c>
    </row>
    <row r="14" spans="1:100" x14ac:dyDescent="0.2">
      <c r="A14" s="1">
        <v>97201</v>
      </c>
      <c r="B14" s="36" t="s">
        <v>32</v>
      </c>
      <c r="C14" s="18"/>
      <c r="D14" s="19" t="e">
        <f t="shared" si="5"/>
        <v>#DIV/0!</v>
      </c>
      <c r="E14" s="13"/>
      <c r="F14" s="19" t="e">
        <f t="shared" si="5"/>
        <v>#DIV/0!</v>
      </c>
      <c r="G14" s="13"/>
      <c r="H14" s="19" t="e">
        <f t="shared" si="6"/>
        <v>#DIV/0!</v>
      </c>
      <c r="I14" s="13"/>
      <c r="J14" s="19" t="e">
        <f t="shared" si="7"/>
        <v>#DIV/0!</v>
      </c>
      <c r="K14" s="13"/>
      <c r="L14" s="19" t="e">
        <f t="shared" si="8"/>
        <v>#DIV/0!</v>
      </c>
      <c r="M14" s="70">
        <f t="shared" si="9"/>
        <v>0</v>
      </c>
      <c r="P14" s="36" t="s">
        <v>32</v>
      </c>
      <c r="Q14" s="18"/>
      <c r="R14" s="19"/>
      <c r="S14" s="13"/>
      <c r="T14" s="19"/>
      <c r="U14" s="18"/>
      <c r="V14" s="19"/>
      <c r="W14" s="18"/>
      <c r="X14" s="19"/>
      <c r="Y14" s="18"/>
      <c r="Z14" s="19"/>
      <c r="AA14" s="70"/>
      <c r="AD14" s="36" t="s">
        <v>32</v>
      </c>
      <c r="AE14" s="18"/>
      <c r="AF14" s="19"/>
      <c r="AG14" s="13"/>
      <c r="AH14" s="19"/>
      <c r="AI14" s="13"/>
      <c r="AJ14" s="19"/>
      <c r="AK14" s="13"/>
      <c r="AL14" s="19"/>
      <c r="AM14" s="13"/>
      <c r="AN14" s="19"/>
      <c r="AO14" s="13"/>
      <c r="AP14" s="19"/>
      <c r="AQ14" s="70"/>
      <c r="AS14" s="36" t="s">
        <v>32</v>
      </c>
      <c r="AT14" s="18"/>
      <c r="AU14" s="19"/>
      <c r="AV14" s="18"/>
      <c r="AW14" s="19"/>
      <c r="AX14" s="18"/>
      <c r="AY14" s="19"/>
      <c r="AZ14" s="18"/>
      <c r="BA14" s="19"/>
      <c r="BB14" s="18"/>
      <c r="BC14" s="19"/>
      <c r="BD14" s="18"/>
      <c r="BE14" s="19"/>
      <c r="BF14" s="70"/>
      <c r="BI14" s="36" t="s">
        <v>32</v>
      </c>
      <c r="BJ14" s="18"/>
      <c r="BK14" s="80" t="e">
        <f t="shared" si="0"/>
        <v>#DIV/0!</v>
      </c>
      <c r="BL14" s="18"/>
      <c r="BM14" s="80" t="e">
        <f t="shared" si="1"/>
        <v>#DIV/0!</v>
      </c>
      <c r="BN14" s="18"/>
      <c r="BO14" s="80" t="e">
        <f t="shared" si="2"/>
        <v>#DIV/0!</v>
      </c>
      <c r="BP14" s="18"/>
      <c r="BQ14" s="80" t="e">
        <f t="shared" si="3"/>
        <v>#DIV/0!</v>
      </c>
      <c r="BR14" s="18"/>
      <c r="BS14" s="80" t="e">
        <f t="shared" si="4"/>
        <v>#DIV/0!</v>
      </c>
      <c r="BT14" s="18"/>
      <c r="BU14" s="80" t="e">
        <f t="shared" si="10"/>
        <v>#DIV/0!</v>
      </c>
      <c r="BV14" s="18"/>
      <c r="BW14" s="80" t="e">
        <f t="shared" si="11"/>
        <v>#DIV/0!</v>
      </c>
      <c r="BX14" s="18"/>
      <c r="BY14" s="80" t="e">
        <f t="shared" si="12"/>
        <v>#DIV/0!</v>
      </c>
      <c r="BZ14" s="18"/>
      <c r="CA14" s="80" t="e">
        <f t="shared" si="13"/>
        <v>#DIV/0!</v>
      </c>
      <c r="CB14" s="18"/>
      <c r="CC14" s="80" t="e">
        <f t="shared" si="14"/>
        <v>#DIV/0!</v>
      </c>
      <c r="CD14" s="70">
        <f t="shared" si="15"/>
        <v>0</v>
      </c>
      <c r="CG14" s="36" t="s">
        <v>32</v>
      </c>
      <c r="CH14" s="18"/>
      <c r="CI14" s="80">
        <v>0.43661971830985918</v>
      </c>
      <c r="CJ14" s="18"/>
      <c r="CK14" s="80">
        <v>0.38028169014084506</v>
      </c>
      <c r="CL14" s="18"/>
      <c r="CM14" s="80">
        <v>9.3896713615023483E-2</v>
      </c>
      <c r="CN14" s="18"/>
      <c r="CO14" s="80">
        <v>3.2863849765258218E-2</v>
      </c>
      <c r="CP14" s="18"/>
      <c r="CQ14" s="80">
        <v>1.8779342723004695E-2</v>
      </c>
      <c r="CR14" s="18"/>
      <c r="CS14" s="80">
        <v>2.8169014084507043E-2</v>
      </c>
      <c r="CT14" s="18"/>
      <c r="CU14" s="80" t="e">
        <f t="shared" si="16"/>
        <v>#DIV/0!</v>
      </c>
      <c r="CV14" s="70">
        <f t="shared" si="17"/>
        <v>0</v>
      </c>
    </row>
    <row r="15" spans="1:100" x14ac:dyDescent="0.2">
      <c r="A15" s="1">
        <v>97203</v>
      </c>
      <c r="B15" s="32" t="s">
        <v>1</v>
      </c>
      <c r="C15" s="20"/>
      <c r="D15" s="21" t="e">
        <f t="shared" si="5"/>
        <v>#DIV/0!</v>
      </c>
      <c r="E15" s="13"/>
      <c r="F15" s="21" t="e">
        <f t="shared" si="5"/>
        <v>#DIV/0!</v>
      </c>
      <c r="G15" s="13"/>
      <c r="H15" s="21" t="e">
        <f t="shared" si="6"/>
        <v>#DIV/0!</v>
      </c>
      <c r="I15" s="13"/>
      <c r="J15" s="21" t="e">
        <f t="shared" si="7"/>
        <v>#DIV/0!</v>
      </c>
      <c r="K15" s="13"/>
      <c r="L15" s="21" t="e">
        <f t="shared" si="8"/>
        <v>#DIV/0!</v>
      </c>
      <c r="M15" s="66">
        <f t="shared" si="9"/>
        <v>0</v>
      </c>
      <c r="P15" s="32" t="s">
        <v>1</v>
      </c>
      <c r="Q15" s="20"/>
      <c r="R15" s="21"/>
      <c r="S15" s="13"/>
      <c r="T15" s="21"/>
      <c r="U15" s="20"/>
      <c r="V15" s="21"/>
      <c r="W15" s="20"/>
      <c r="X15" s="21"/>
      <c r="Y15" s="20"/>
      <c r="Z15" s="21"/>
      <c r="AA15" s="66"/>
      <c r="AD15" s="32" t="s">
        <v>1</v>
      </c>
      <c r="AE15" s="20"/>
      <c r="AF15" s="21"/>
      <c r="AG15" s="13"/>
      <c r="AH15" s="21"/>
      <c r="AI15" s="13"/>
      <c r="AJ15" s="21"/>
      <c r="AK15" s="13"/>
      <c r="AL15" s="21"/>
      <c r="AM15" s="13"/>
      <c r="AN15" s="21"/>
      <c r="AO15" s="13"/>
      <c r="AP15" s="21"/>
      <c r="AQ15" s="66"/>
      <c r="AS15" s="32" t="s">
        <v>1</v>
      </c>
      <c r="AT15" s="20"/>
      <c r="AU15" s="21"/>
      <c r="AV15" s="20"/>
      <c r="AW15" s="21"/>
      <c r="AX15" s="20"/>
      <c r="AY15" s="21"/>
      <c r="AZ15" s="20"/>
      <c r="BA15" s="21"/>
      <c r="BB15" s="20"/>
      <c r="BC15" s="21"/>
      <c r="BD15" s="20"/>
      <c r="BE15" s="21"/>
      <c r="BF15" s="66"/>
      <c r="BI15" s="32" t="s">
        <v>1</v>
      </c>
      <c r="BJ15" s="20"/>
      <c r="BK15" s="77" t="e">
        <f t="shared" si="0"/>
        <v>#DIV/0!</v>
      </c>
      <c r="BL15" s="20"/>
      <c r="BM15" s="77" t="e">
        <f t="shared" si="1"/>
        <v>#DIV/0!</v>
      </c>
      <c r="BN15" s="20"/>
      <c r="BO15" s="77" t="e">
        <f t="shared" si="2"/>
        <v>#DIV/0!</v>
      </c>
      <c r="BP15" s="20"/>
      <c r="BQ15" s="77" t="e">
        <f t="shared" si="3"/>
        <v>#DIV/0!</v>
      </c>
      <c r="BR15" s="20"/>
      <c r="BS15" s="77" t="e">
        <f t="shared" si="4"/>
        <v>#DIV/0!</v>
      </c>
      <c r="BT15" s="20"/>
      <c r="BU15" s="77" t="e">
        <f t="shared" si="10"/>
        <v>#DIV/0!</v>
      </c>
      <c r="BV15" s="20"/>
      <c r="BW15" s="77" t="e">
        <f t="shared" si="11"/>
        <v>#DIV/0!</v>
      </c>
      <c r="BX15" s="20"/>
      <c r="BY15" s="77" t="e">
        <f t="shared" si="12"/>
        <v>#DIV/0!</v>
      </c>
      <c r="BZ15" s="20"/>
      <c r="CA15" s="77" t="e">
        <f t="shared" si="13"/>
        <v>#DIV/0!</v>
      </c>
      <c r="CB15" s="20"/>
      <c r="CC15" s="77" t="e">
        <f t="shared" si="14"/>
        <v>#DIV/0!</v>
      </c>
      <c r="CD15" s="66">
        <f t="shared" si="15"/>
        <v>0</v>
      </c>
      <c r="CG15" s="32" t="s">
        <v>1</v>
      </c>
      <c r="CH15" s="20"/>
      <c r="CI15" s="77">
        <v>0.41188524590163933</v>
      </c>
      <c r="CJ15" s="20"/>
      <c r="CK15" s="77">
        <v>0.36885245901639346</v>
      </c>
      <c r="CL15" s="20"/>
      <c r="CM15" s="77">
        <v>9.6311475409836061E-2</v>
      </c>
      <c r="CN15" s="20"/>
      <c r="CO15" s="77">
        <v>6.9672131147540992E-2</v>
      </c>
      <c r="CP15" s="20"/>
      <c r="CQ15" s="77">
        <v>3.6885245901639344E-2</v>
      </c>
      <c r="CR15" s="20"/>
      <c r="CS15" s="77">
        <v>1.0245901639344262E-2</v>
      </c>
      <c r="CT15" s="20"/>
      <c r="CU15" s="77" t="e">
        <f t="shared" si="16"/>
        <v>#DIV/0!</v>
      </c>
      <c r="CV15" s="66">
        <f t="shared" si="17"/>
        <v>0</v>
      </c>
    </row>
    <row r="16" spans="1:100" x14ac:dyDescent="0.2">
      <c r="A16" s="1">
        <v>97211</v>
      </c>
      <c r="B16" s="32" t="s">
        <v>30</v>
      </c>
      <c r="C16" s="20"/>
      <c r="D16" s="21" t="e">
        <f t="shared" si="5"/>
        <v>#DIV/0!</v>
      </c>
      <c r="E16" s="13"/>
      <c r="F16" s="21" t="e">
        <f t="shared" si="5"/>
        <v>#DIV/0!</v>
      </c>
      <c r="G16" s="13"/>
      <c r="H16" s="21" t="e">
        <f t="shared" si="6"/>
        <v>#DIV/0!</v>
      </c>
      <c r="I16" s="13"/>
      <c r="J16" s="21" t="e">
        <f t="shared" si="7"/>
        <v>#DIV/0!</v>
      </c>
      <c r="K16" s="13"/>
      <c r="L16" s="21" t="e">
        <f t="shared" si="8"/>
        <v>#DIV/0!</v>
      </c>
      <c r="M16" s="66">
        <f t="shared" si="9"/>
        <v>0</v>
      </c>
      <c r="P16" s="32" t="s">
        <v>30</v>
      </c>
      <c r="Q16" s="20"/>
      <c r="R16" s="21"/>
      <c r="S16" s="13"/>
      <c r="T16" s="21"/>
      <c r="U16" s="20"/>
      <c r="V16" s="21"/>
      <c r="W16" s="20"/>
      <c r="X16" s="21"/>
      <c r="Y16" s="20"/>
      <c r="Z16" s="21"/>
      <c r="AA16" s="66"/>
      <c r="AD16" s="32" t="s">
        <v>30</v>
      </c>
      <c r="AE16" s="20"/>
      <c r="AF16" s="21"/>
      <c r="AG16" s="13"/>
      <c r="AH16" s="21"/>
      <c r="AI16" s="13"/>
      <c r="AJ16" s="21"/>
      <c r="AK16" s="13"/>
      <c r="AL16" s="21"/>
      <c r="AM16" s="13"/>
      <c r="AN16" s="21"/>
      <c r="AO16" s="13"/>
      <c r="AP16" s="21"/>
      <c r="AQ16" s="66"/>
      <c r="AS16" s="32" t="s">
        <v>30</v>
      </c>
      <c r="AT16" s="20"/>
      <c r="AU16" s="21"/>
      <c r="AV16" s="20"/>
      <c r="AW16" s="21"/>
      <c r="AX16" s="20"/>
      <c r="AY16" s="21"/>
      <c r="AZ16" s="20"/>
      <c r="BA16" s="21"/>
      <c r="BB16" s="20"/>
      <c r="BC16" s="21"/>
      <c r="BD16" s="20"/>
      <c r="BE16" s="21"/>
      <c r="BF16" s="66"/>
      <c r="BI16" s="32" t="s">
        <v>30</v>
      </c>
      <c r="BJ16" s="20"/>
      <c r="BK16" s="77" t="e">
        <f t="shared" si="0"/>
        <v>#DIV/0!</v>
      </c>
      <c r="BL16" s="20"/>
      <c r="BM16" s="77" t="e">
        <f t="shared" si="1"/>
        <v>#DIV/0!</v>
      </c>
      <c r="BN16" s="20"/>
      <c r="BO16" s="77" t="e">
        <f t="shared" si="2"/>
        <v>#DIV/0!</v>
      </c>
      <c r="BP16" s="20"/>
      <c r="BQ16" s="77" t="e">
        <f t="shared" si="3"/>
        <v>#DIV/0!</v>
      </c>
      <c r="BR16" s="20"/>
      <c r="BS16" s="77" t="e">
        <f t="shared" si="4"/>
        <v>#DIV/0!</v>
      </c>
      <c r="BT16" s="20"/>
      <c r="BU16" s="77" t="e">
        <f t="shared" si="10"/>
        <v>#DIV/0!</v>
      </c>
      <c r="BV16" s="20"/>
      <c r="BW16" s="77" t="e">
        <f t="shared" si="11"/>
        <v>#DIV/0!</v>
      </c>
      <c r="BX16" s="20"/>
      <c r="BY16" s="77" t="e">
        <f t="shared" si="12"/>
        <v>#DIV/0!</v>
      </c>
      <c r="BZ16" s="20"/>
      <c r="CA16" s="77" t="e">
        <f t="shared" si="13"/>
        <v>#DIV/0!</v>
      </c>
      <c r="CB16" s="20"/>
      <c r="CC16" s="77" t="e">
        <f t="shared" si="14"/>
        <v>#DIV/0!</v>
      </c>
      <c r="CD16" s="66">
        <f t="shared" si="15"/>
        <v>0</v>
      </c>
      <c r="CG16" s="32" t="s">
        <v>30</v>
      </c>
      <c r="CH16" s="20"/>
      <c r="CI16" s="77">
        <v>0.47727272727272729</v>
      </c>
      <c r="CJ16" s="20"/>
      <c r="CK16" s="77">
        <v>0.34848484848484851</v>
      </c>
      <c r="CL16" s="20"/>
      <c r="CM16" s="77">
        <v>0.13636363636363635</v>
      </c>
      <c r="CN16" s="20"/>
      <c r="CO16" s="77">
        <v>3.787878787878788E-2</v>
      </c>
      <c r="CP16" s="20"/>
      <c r="CQ16" s="77">
        <v>0</v>
      </c>
      <c r="CR16" s="20"/>
      <c r="CS16" s="77">
        <v>0</v>
      </c>
      <c r="CT16" s="20"/>
      <c r="CU16" s="77" t="e">
        <f t="shared" si="16"/>
        <v>#DIV/0!</v>
      </c>
      <c r="CV16" s="66">
        <f t="shared" si="17"/>
        <v>0</v>
      </c>
    </row>
    <row r="17" spans="1:100" x14ac:dyDescent="0.2">
      <c r="A17" s="1">
        <v>97214</v>
      </c>
      <c r="B17" s="32" t="s">
        <v>11</v>
      </c>
      <c r="C17" s="20"/>
      <c r="D17" s="21" t="e">
        <f t="shared" si="5"/>
        <v>#DIV/0!</v>
      </c>
      <c r="E17" s="13"/>
      <c r="F17" s="21" t="e">
        <f t="shared" si="5"/>
        <v>#DIV/0!</v>
      </c>
      <c r="G17" s="13"/>
      <c r="H17" s="21" t="e">
        <f t="shared" si="6"/>
        <v>#DIV/0!</v>
      </c>
      <c r="I17" s="13"/>
      <c r="J17" s="21" t="e">
        <f t="shared" si="7"/>
        <v>#DIV/0!</v>
      </c>
      <c r="K17" s="13"/>
      <c r="L17" s="21" t="e">
        <f t="shared" si="8"/>
        <v>#DIV/0!</v>
      </c>
      <c r="M17" s="66">
        <f t="shared" si="9"/>
        <v>0</v>
      </c>
      <c r="P17" s="32" t="s">
        <v>11</v>
      </c>
      <c r="Q17" s="20"/>
      <c r="R17" s="21"/>
      <c r="S17" s="13"/>
      <c r="T17" s="21"/>
      <c r="U17" s="20"/>
      <c r="V17" s="21"/>
      <c r="W17" s="20"/>
      <c r="X17" s="21"/>
      <c r="Y17" s="20"/>
      <c r="Z17" s="21"/>
      <c r="AA17" s="66"/>
      <c r="AD17" s="32" t="s">
        <v>11</v>
      </c>
      <c r="AE17" s="20"/>
      <c r="AF17" s="21"/>
      <c r="AG17" s="13"/>
      <c r="AH17" s="21"/>
      <c r="AI17" s="13"/>
      <c r="AJ17" s="21"/>
      <c r="AK17" s="13"/>
      <c r="AL17" s="21"/>
      <c r="AM17" s="13"/>
      <c r="AN17" s="21"/>
      <c r="AO17" s="13"/>
      <c r="AP17" s="21"/>
      <c r="AQ17" s="66"/>
      <c r="AS17" s="32" t="s">
        <v>11</v>
      </c>
      <c r="AT17" s="20"/>
      <c r="AU17" s="21"/>
      <c r="AV17" s="20"/>
      <c r="AW17" s="21"/>
      <c r="AX17" s="20"/>
      <c r="AY17" s="21"/>
      <c r="AZ17" s="20"/>
      <c r="BA17" s="21"/>
      <c r="BB17" s="20"/>
      <c r="BC17" s="21"/>
      <c r="BD17" s="20"/>
      <c r="BE17" s="21"/>
      <c r="BF17" s="66"/>
      <c r="BI17" s="32" t="s">
        <v>11</v>
      </c>
      <c r="BJ17" s="20"/>
      <c r="BK17" s="77" t="e">
        <f t="shared" si="0"/>
        <v>#DIV/0!</v>
      </c>
      <c r="BL17" s="20"/>
      <c r="BM17" s="77" t="e">
        <f t="shared" si="1"/>
        <v>#DIV/0!</v>
      </c>
      <c r="BN17" s="20"/>
      <c r="BO17" s="77" t="e">
        <f t="shared" si="2"/>
        <v>#DIV/0!</v>
      </c>
      <c r="BP17" s="20"/>
      <c r="BQ17" s="77" t="e">
        <f t="shared" si="3"/>
        <v>#DIV/0!</v>
      </c>
      <c r="BR17" s="20"/>
      <c r="BS17" s="77" t="e">
        <f t="shared" si="4"/>
        <v>#DIV/0!</v>
      </c>
      <c r="BT17" s="20"/>
      <c r="BU17" s="77" t="e">
        <f t="shared" si="10"/>
        <v>#DIV/0!</v>
      </c>
      <c r="BV17" s="20"/>
      <c r="BW17" s="77" t="e">
        <f t="shared" si="11"/>
        <v>#DIV/0!</v>
      </c>
      <c r="BX17" s="20"/>
      <c r="BY17" s="77" t="e">
        <f t="shared" si="12"/>
        <v>#DIV/0!</v>
      </c>
      <c r="BZ17" s="20"/>
      <c r="CA17" s="77" t="e">
        <f t="shared" si="13"/>
        <v>#DIV/0!</v>
      </c>
      <c r="CB17" s="20"/>
      <c r="CC17" s="77" t="e">
        <f t="shared" si="14"/>
        <v>#DIV/0!</v>
      </c>
      <c r="CD17" s="66">
        <f t="shared" si="15"/>
        <v>0</v>
      </c>
      <c r="CG17" s="32" t="s">
        <v>11</v>
      </c>
      <c r="CH17" s="20"/>
      <c r="CI17" s="77">
        <v>0.42396777442094663</v>
      </c>
      <c r="CJ17" s="20"/>
      <c r="CK17" s="77">
        <v>0.36555891238670696</v>
      </c>
      <c r="CL17" s="20"/>
      <c r="CM17" s="77">
        <v>0.10372608257804633</v>
      </c>
      <c r="CN17" s="20"/>
      <c r="CO17" s="77">
        <v>5.3373615307150048E-2</v>
      </c>
      <c r="CP17" s="20"/>
      <c r="CQ17" s="77">
        <v>2.4169184290030211E-2</v>
      </c>
      <c r="CR17" s="20"/>
      <c r="CS17" s="77">
        <v>9.0634441087613302E-3</v>
      </c>
      <c r="CT17" s="20"/>
      <c r="CU17" s="77" t="e">
        <f t="shared" si="16"/>
        <v>#DIV/0!</v>
      </c>
      <c r="CV17" s="66">
        <f t="shared" si="17"/>
        <v>0</v>
      </c>
    </row>
    <row r="18" spans="1:100" x14ac:dyDescent="0.2">
      <c r="A18" s="1">
        <v>97215</v>
      </c>
      <c r="B18" s="32" t="s">
        <v>12</v>
      </c>
      <c r="C18" s="20"/>
      <c r="D18" s="21" t="e">
        <f t="shared" si="5"/>
        <v>#DIV/0!</v>
      </c>
      <c r="E18" s="13"/>
      <c r="F18" s="21" t="e">
        <f t="shared" si="5"/>
        <v>#DIV/0!</v>
      </c>
      <c r="G18" s="13"/>
      <c r="H18" s="21" t="e">
        <f t="shared" si="6"/>
        <v>#DIV/0!</v>
      </c>
      <c r="I18" s="13"/>
      <c r="J18" s="21" t="e">
        <f t="shared" si="7"/>
        <v>#DIV/0!</v>
      </c>
      <c r="K18" s="13"/>
      <c r="L18" s="21" t="e">
        <f t="shared" si="8"/>
        <v>#DIV/0!</v>
      </c>
      <c r="M18" s="66">
        <f t="shared" si="9"/>
        <v>0</v>
      </c>
      <c r="P18" s="32" t="s">
        <v>12</v>
      </c>
      <c r="Q18" s="20"/>
      <c r="R18" s="21"/>
      <c r="S18" s="13"/>
      <c r="T18" s="21"/>
      <c r="U18" s="20"/>
      <c r="V18" s="21"/>
      <c r="W18" s="20"/>
      <c r="X18" s="21"/>
      <c r="Y18" s="20"/>
      <c r="Z18" s="21"/>
      <c r="AA18" s="66"/>
      <c r="AD18" s="32" t="s">
        <v>12</v>
      </c>
      <c r="AE18" s="20"/>
      <c r="AF18" s="21"/>
      <c r="AG18" s="13"/>
      <c r="AH18" s="21"/>
      <c r="AI18" s="13"/>
      <c r="AJ18" s="21"/>
      <c r="AK18" s="13"/>
      <c r="AL18" s="21"/>
      <c r="AM18" s="13"/>
      <c r="AN18" s="21"/>
      <c r="AO18" s="13"/>
      <c r="AP18" s="21"/>
      <c r="AQ18" s="66"/>
      <c r="AS18" s="32" t="s">
        <v>12</v>
      </c>
      <c r="AT18" s="20"/>
      <c r="AU18" s="21"/>
      <c r="AV18" s="20"/>
      <c r="AW18" s="21"/>
      <c r="AX18" s="20"/>
      <c r="AY18" s="21"/>
      <c r="AZ18" s="20"/>
      <c r="BA18" s="21"/>
      <c r="BB18" s="20"/>
      <c r="BC18" s="21"/>
      <c r="BD18" s="20"/>
      <c r="BE18" s="21"/>
      <c r="BF18" s="66"/>
      <c r="BI18" s="32" t="s">
        <v>12</v>
      </c>
      <c r="BJ18" s="20"/>
      <c r="BK18" s="77" t="e">
        <f t="shared" si="0"/>
        <v>#DIV/0!</v>
      </c>
      <c r="BL18" s="20"/>
      <c r="BM18" s="77" t="e">
        <f t="shared" si="1"/>
        <v>#DIV/0!</v>
      </c>
      <c r="BN18" s="20"/>
      <c r="BO18" s="77" t="e">
        <f t="shared" si="2"/>
        <v>#DIV/0!</v>
      </c>
      <c r="BP18" s="20"/>
      <c r="BQ18" s="77" t="e">
        <f t="shared" si="3"/>
        <v>#DIV/0!</v>
      </c>
      <c r="BR18" s="20"/>
      <c r="BS18" s="77" t="e">
        <f t="shared" si="4"/>
        <v>#DIV/0!</v>
      </c>
      <c r="BT18" s="20"/>
      <c r="BU18" s="77" t="e">
        <f t="shared" si="10"/>
        <v>#DIV/0!</v>
      </c>
      <c r="BV18" s="20"/>
      <c r="BW18" s="77" t="e">
        <f t="shared" si="11"/>
        <v>#DIV/0!</v>
      </c>
      <c r="BX18" s="20"/>
      <c r="BY18" s="77" t="e">
        <f t="shared" si="12"/>
        <v>#DIV/0!</v>
      </c>
      <c r="BZ18" s="20"/>
      <c r="CA18" s="77" t="e">
        <f t="shared" si="13"/>
        <v>#DIV/0!</v>
      </c>
      <c r="CB18" s="20"/>
      <c r="CC18" s="77" t="e">
        <f t="shared" si="14"/>
        <v>#DIV/0!</v>
      </c>
      <c r="CD18" s="66">
        <f t="shared" si="15"/>
        <v>0</v>
      </c>
      <c r="CG18" s="32" t="s">
        <v>12</v>
      </c>
      <c r="CH18" s="20"/>
      <c r="CI18" s="77">
        <v>0.39735099337748347</v>
      </c>
      <c r="CJ18" s="20"/>
      <c r="CK18" s="77">
        <v>0.37086092715231789</v>
      </c>
      <c r="CL18" s="20"/>
      <c r="CM18" s="77">
        <v>0.10596026490066225</v>
      </c>
      <c r="CN18" s="20"/>
      <c r="CO18" s="77">
        <v>7.2847682119205309E-2</v>
      </c>
      <c r="CP18" s="20"/>
      <c r="CQ18" s="77">
        <v>2.6490066225165563E-2</v>
      </c>
      <c r="CR18" s="20"/>
      <c r="CS18" s="77">
        <v>0</v>
      </c>
      <c r="CT18" s="20"/>
      <c r="CU18" s="77" t="e">
        <f t="shared" si="16"/>
        <v>#DIV/0!</v>
      </c>
      <c r="CV18" s="66">
        <f t="shared" si="17"/>
        <v>0</v>
      </c>
    </row>
    <row r="19" spans="1:100" x14ac:dyDescent="0.2">
      <c r="A19" s="1">
        <v>97216</v>
      </c>
      <c r="B19" s="33" t="s">
        <v>13</v>
      </c>
      <c r="C19" s="22"/>
      <c r="D19" s="23" t="e">
        <f t="shared" si="5"/>
        <v>#DIV/0!</v>
      </c>
      <c r="E19" s="13"/>
      <c r="F19" s="23" t="e">
        <f t="shared" si="5"/>
        <v>#DIV/0!</v>
      </c>
      <c r="G19" s="13"/>
      <c r="H19" s="23" t="e">
        <f t="shared" si="6"/>
        <v>#DIV/0!</v>
      </c>
      <c r="I19" s="13"/>
      <c r="J19" s="23" t="e">
        <f t="shared" si="7"/>
        <v>#DIV/0!</v>
      </c>
      <c r="K19" s="13"/>
      <c r="L19" s="23" t="e">
        <f t="shared" si="8"/>
        <v>#DIV/0!</v>
      </c>
      <c r="M19" s="67">
        <f t="shared" si="9"/>
        <v>0</v>
      </c>
      <c r="P19" s="33" t="s">
        <v>13</v>
      </c>
      <c r="Q19" s="22"/>
      <c r="R19" s="23"/>
      <c r="S19" s="13"/>
      <c r="T19" s="23"/>
      <c r="U19" s="22"/>
      <c r="V19" s="23"/>
      <c r="W19" s="22"/>
      <c r="X19" s="23"/>
      <c r="Y19" s="22"/>
      <c r="Z19" s="23"/>
      <c r="AA19" s="67"/>
      <c r="AD19" s="33" t="s">
        <v>13</v>
      </c>
      <c r="AE19" s="22"/>
      <c r="AF19" s="23"/>
      <c r="AG19" s="13"/>
      <c r="AH19" s="23"/>
      <c r="AI19" s="13"/>
      <c r="AJ19" s="23"/>
      <c r="AK19" s="13"/>
      <c r="AL19" s="23"/>
      <c r="AM19" s="13"/>
      <c r="AN19" s="23"/>
      <c r="AO19" s="13"/>
      <c r="AP19" s="23"/>
      <c r="AQ19" s="67"/>
      <c r="AS19" s="33" t="s">
        <v>13</v>
      </c>
      <c r="AT19" s="22"/>
      <c r="AU19" s="23"/>
      <c r="AV19" s="22"/>
      <c r="AW19" s="23"/>
      <c r="AX19" s="22"/>
      <c r="AY19" s="23"/>
      <c r="AZ19" s="22"/>
      <c r="BA19" s="23"/>
      <c r="BB19" s="22"/>
      <c r="BC19" s="23"/>
      <c r="BD19" s="22"/>
      <c r="BE19" s="23"/>
      <c r="BF19" s="67"/>
      <c r="BI19" s="33" t="s">
        <v>13</v>
      </c>
      <c r="BJ19" s="22"/>
      <c r="BK19" s="78" t="e">
        <f t="shared" si="0"/>
        <v>#DIV/0!</v>
      </c>
      <c r="BL19" s="22"/>
      <c r="BM19" s="78" t="e">
        <f t="shared" si="1"/>
        <v>#DIV/0!</v>
      </c>
      <c r="BN19" s="22"/>
      <c r="BO19" s="78" t="e">
        <f t="shared" si="2"/>
        <v>#DIV/0!</v>
      </c>
      <c r="BP19" s="22"/>
      <c r="BQ19" s="78" t="e">
        <f t="shared" si="3"/>
        <v>#DIV/0!</v>
      </c>
      <c r="BR19" s="22"/>
      <c r="BS19" s="78" t="e">
        <f t="shared" si="4"/>
        <v>#DIV/0!</v>
      </c>
      <c r="BT19" s="22"/>
      <c r="BU19" s="78" t="e">
        <f t="shared" si="10"/>
        <v>#DIV/0!</v>
      </c>
      <c r="BV19" s="22"/>
      <c r="BW19" s="78" t="e">
        <f t="shared" si="11"/>
        <v>#DIV/0!</v>
      </c>
      <c r="BX19" s="22"/>
      <c r="BY19" s="78" t="e">
        <f t="shared" si="12"/>
        <v>#DIV/0!</v>
      </c>
      <c r="BZ19" s="22"/>
      <c r="CA19" s="78" t="e">
        <f t="shared" si="13"/>
        <v>#DIV/0!</v>
      </c>
      <c r="CB19" s="22"/>
      <c r="CC19" s="78" t="e">
        <f t="shared" si="14"/>
        <v>#DIV/0!</v>
      </c>
      <c r="CD19" s="67">
        <f t="shared" si="15"/>
        <v>0</v>
      </c>
      <c r="CG19" s="33" t="s">
        <v>13</v>
      </c>
      <c r="CH19" s="22"/>
      <c r="CI19" s="78">
        <v>0.4175824175824176</v>
      </c>
      <c r="CJ19" s="22"/>
      <c r="CK19" s="78">
        <v>0.39120879120879121</v>
      </c>
      <c r="CL19" s="22"/>
      <c r="CM19" s="78">
        <v>7.6923076923076927E-2</v>
      </c>
      <c r="CN19" s="22"/>
      <c r="CO19" s="78">
        <v>5.2747252747252747E-2</v>
      </c>
      <c r="CP19" s="22"/>
      <c r="CQ19" s="78">
        <v>3.2967032967032968E-2</v>
      </c>
      <c r="CR19" s="22"/>
      <c r="CS19" s="78">
        <v>2.4175824175824177E-2</v>
      </c>
      <c r="CT19" s="22"/>
      <c r="CU19" s="78" t="e">
        <f t="shared" si="16"/>
        <v>#DIV/0!</v>
      </c>
      <c r="CV19" s="67">
        <f t="shared" si="17"/>
        <v>0</v>
      </c>
    </row>
    <row r="20" spans="1:100" x14ac:dyDescent="0.2">
      <c r="A20" s="3"/>
      <c r="B20" s="35" t="s">
        <v>36</v>
      </c>
      <c r="C20" s="24">
        <f>SUM(C14:C19)</f>
        <v>0</v>
      </c>
      <c r="D20" s="25" t="e">
        <f t="shared" si="5"/>
        <v>#DIV/0!</v>
      </c>
      <c r="E20" s="16">
        <f>SUM(E14:E19)</f>
        <v>0</v>
      </c>
      <c r="F20" s="25" t="e">
        <f t="shared" si="5"/>
        <v>#DIV/0!</v>
      </c>
      <c r="G20" s="16">
        <f>SUM(G14:G19)</f>
        <v>0</v>
      </c>
      <c r="H20" s="25" t="e">
        <f t="shared" si="6"/>
        <v>#DIV/0!</v>
      </c>
      <c r="I20" s="16">
        <f>SUM(I14:I19)</f>
        <v>0</v>
      </c>
      <c r="J20" s="25" t="e">
        <f t="shared" si="7"/>
        <v>#DIV/0!</v>
      </c>
      <c r="K20" s="16">
        <f>SUM(K14:K19)</f>
        <v>0</v>
      </c>
      <c r="L20" s="25" t="e">
        <f t="shared" si="8"/>
        <v>#DIV/0!</v>
      </c>
      <c r="M20" s="69">
        <f t="shared" si="9"/>
        <v>0</v>
      </c>
      <c r="P20" s="35" t="s">
        <v>36</v>
      </c>
      <c r="Q20" s="24"/>
      <c r="R20" s="25"/>
      <c r="S20" s="16"/>
      <c r="T20" s="25"/>
      <c r="U20" s="24"/>
      <c r="V20" s="25"/>
      <c r="W20" s="24"/>
      <c r="X20" s="25"/>
      <c r="Y20" s="24"/>
      <c r="Z20" s="25"/>
      <c r="AA20" s="69"/>
      <c r="AD20" s="35" t="s">
        <v>36</v>
      </c>
      <c r="AE20" s="24"/>
      <c r="AF20" s="25"/>
      <c r="AG20" s="24"/>
      <c r="AH20" s="25"/>
      <c r="AI20" s="24"/>
      <c r="AJ20" s="25"/>
      <c r="AK20" s="24"/>
      <c r="AL20" s="25"/>
      <c r="AM20" s="24"/>
      <c r="AN20" s="25"/>
      <c r="AO20" s="24"/>
      <c r="AP20" s="25"/>
      <c r="AQ20" s="69"/>
      <c r="AS20" s="35" t="s">
        <v>36</v>
      </c>
      <c r="AT20" s="24"/>
      <c r="AU20" s="25"/>
      <c r="AV20" s="24"/>
      <c r="AW20" s="25"/>
      <c r="AX20" s="24"/>
      <c r="AY20" s="25"/>
      <c r="AZ20" s="24"/>
      <c r="BA20" s="25"/>
      <c r="BB20" s="24"/>
      <c r="BC20" s="25"/>
      <c r="BD20" s="24"/>
      <c r="BE20" s="25"/>
      <c r="BF20" s="69"/>
      <c r="BI20" s="35" t="s">
        <v>36</v>
      </c>
      <c r="BJ20" s="24">
        <f>SUM(BJ14:BJ19)</f>
        <v>0</v>
      </c>
      <c r="BK20" s="25" t="e">
        <f t="shared" si="0"/>
        <v>#DIV/0!</v>
      </c>
      <c r="BL20" s="24">
        <f>SUM(BL14:BL19)</f>
        <v>0</v>
      </c>
      <c r="BM20" s="25" t="e">
        <f t="shared" si="1"/>
        <v>#DIV/0!</v>
      </c>
      <c r="BN20" s="24">
        <f>SUM(BN14:BN19)</f>
        <v>0</v>
      </c>
      <c r="BO20" s="25" t="e">
        <f t="shared" si="2"/>
        <v>#DIV/0!</v>
      </c>
      <c r="BP20" s="24">
        <f>SUM(BP14:BP19)</f>
        <v>0</v>
      </c>
      <c r="BQ20" s="25" t="e">
        <f t="shared" si="3"/>
        <v>#DIV/0!</v>
      </c>
      <c r="BR20" s="24">
        <f>SUM(BR14:BR19)</f>
        <v>0</v>
      </c>
      <c r="BS20" s="25" t="e">
        <f t="shared" si="4"/>
        <v>#DIV/0!</v>
      </c>
      <c r="BT20" s="24">
        <f>SUM(BT14:BT19)</f>
        <v>0</v>
      </c>
      <c r="BU20" s="25" t="e">
        <f t="shared" si="10"/>
        <v>#DIV/0!</v>
      </c>
      <c r="BV20" s="24">
        <f>SUM(BV14:BV19)</f>
        <v>0</v>
      </c>
      <c r="BW20" s="25" t="e">
        <f t="shared" si="11"/>
        <v>#DIV/0!</v>
      </c>
      <c r="BX20" s="24">
        <f>SUM(BX14:BX19)</f>
        <v>0</v>
      </c>
      <c r="BY20" s="25" t="e">
        <f t="shared" si="12"/>
        <v>#DIV/0!</v>
      </c>
      <c r="BZ20" s="24">
        <f>SUM(BZ14:BZ19)</f>
        <v>0</v>
      </c>
      <c r="CA20" s="25" t="e">
        <f t="shared" si="13"/>
        <v>#DIV/0!</v>
      </c>
      <c r="CB20" s="24">
        <f>SUM(CB14:CB19)</f>
        <v>0</v>
      </c>
      <c r="CC20" s="25" t="e">
        <f t="shared" si="14"/>
        <v>#DIV/0!</v>
      </c>
      <c r="CD20" s="69">
        <f t="shared" si="15"/>
        <v>0</v>
      </c>
      <c r="CG20" s="35" t="s">
        <v>36</v>
      </c>
      <c r="CH20" s="24">
        <f>SUM(CH14:CH19)</f>
        <v>0</v>
      </c>
      <c r="CI20" s="25">
        <v>0.42341489494100082</v>
      </c>
      <c r="CJ20" s="24">
        <f>SUM(CJ14:CJ19)</f>
        <v>0</v>
      </c>
      <c r="CK20" s="25">
        <v>0.37146806708899066</v>
      </c>
      <c r="CL20" s="24">
        <f>SUM(CL14:CL19)</f>
        <v>0</v>
      </c>
      <c r="CM20" s="25">
        <v>9.8697885049012765E-2</v>
      </c>
      <c r="CN20" s="24">
        <f>SUM(CN14:CN19)</f>
        <v>0</v>
      </c>
      <c r="CO20" s="25">
        <v>5.4853499318376089E-2</v>
      </c>
      <c r="CP20" s="24">
        <f>SUM(CP14:CP19)</f>
        <v>0</v>
      </c>
      <c r="CQ20" s="25">
        <v>2.6393191163867669E-2</v>
      </c>
      <c r="CR20" s="24">
        <f>SUM(CR14:CR19)</f>
        <v>0</v>
      </c>
      <c r="CS20" s="25">
        <v>1.2614083340920857E-2</v>
      </c>
      <c r="CT20" s="24">
        <f>SUM(CT14:CT19)</f>
        <v>0</v>
      </c>
      <c r="CU20" s="25" t="e">
        <f t="shared" si="16"/>
        <v>#DIV/0!</v>
      </c>
      <c r="CV20" s="69">
        <f t="shared" si="17"/>
        <v>0</v>
      </c>
    </row>
    <row r="21" spans="1:100" x14ac:dyDescent="0.2">
      <c r="A21" s="1">
        <v>97234</v>
      </c>
      <c r="B21" s="36" t="s">
        <v>2</v>
      </c>
      <c r="C21" s="18"/>
      <c r="D21" s="19" t="e">
        <f t="shared" si="5"/>
        <v>#DIV/0!</v>
      </c>
      <c r="E21" s="13"/>
      <c r="F21" s="19" t="e">
        <f t="shared" si="5"/>
        <v>#DIV/0!</v>
      </c>
      <c r="G21" s="13"/>
      <c r="H21" s="19" t="e">
        <f t="shared" si="6"/>
        <v>#DIV/0!</v>
      </c>
      <c r="I21" s="13"/>
      <c r="J21" s="19" t="e">
        <f t="shared" si="7"/>
        <v>#DIV/0!</v>
      </c>
      <c r="K21" s="13"/>
      <c r="L21" s="19" t="e">
        <f t="shared" si="8"/>
        <v>#DIV/0!</v>
      </c>
      <c r="M21" s="70">
        <f t="shared" si="9"/>
        <v>0</v>
      </c>
      <c r="P21" s="36" t="s">
        <v>2</v>
      </c>
      <c r="Q21" s="18"/>
      <c r="R21" s="19"/>
      <c r="S21" s="13"/>
      <c r="T21" s="19"/>
      <c r="U21" s="18"/>
      <c r="V21" s="19"/>
      <c r="W21" s="18"/>
      <c r="X21" s="19"/>
      <c r="Y21" s="18"/>
      <c r="Z21" s="19"/>
      <c r="AA21" s="70"/>
      <c r="AD21" s="36" t="s">
        <v>2</v>
      </c>
      <c r="AE21" s="18"/>
      <c r="AF21" s="19"/>
      <c r="AG21" s="13"/>
      <c r="AH21" s="19"/>
      <c r="AI21" s="13"/>
      <c r="AJ21" s="19"/>
      <c r="AK21" s="13"/>
      <c r="AL21" s="19"/>
      <c r="AM21" s="13"/>
      <c r="AN21" s="19"/>
      <c r="AO21" s="13"/>
      <c r="AP21" s="19"/>
      <c r="AQ21" s="70"/>
      <c r="AS21" s="36" t="s">
        <v>2</v>
      </c>
      <c r="AT21" s="18"/>
      <c r="AU21" s="19"/>
      <c r="AV21" s="18"/>
      <c r="AW21" s="19"/>
      <c r="AX21" s="18"/>
      <c r="AY21" s="19"/>
      <c r="AZ21" s="18"/>
      <c r="BA21" s="19"/>
      <c r="BB21" s="18"/>
      <c r="BC21" s="19"/>
      <c r="BD21" s="18"/>
      <c r="BE21" s="19"/>
      <c r="BF21" s="70"/>
      <c r="BI21" s="36" t="s">
        <v>2</v>
      </c>
      <c r="BJ21" s="18"/>
      <c r="BK21" s="80" t="e">
        <f t="shared" si="0"/>
        <v>#DIV/0!</v>
      </c>
      <c r="BL21" s="18"/>
      <c r="BM21" s="80" t="e">
        <f t="shared" si="1"/>
        <v>#DIV/0!</v>
      </c>
      <c r="BN21" s="18"/>
      <c r="BO21" s="80" t="e">
        <f t="shared" si="2"/>
        <v>#DIV/0!</v>
      </c>
      <c r="BP21" s="18"/>
      <c r="BQ21" s="80" t="e">
        <f t="shared" si="3"/>
        <v>#DIV/0!</v>
      </c>
      <c r="BR21" s="18"/>
      <c r="BS21" s="80" t="e">
        <f t="shared" si="4"/>
        <v>#DIV/0!</v>
      </c>
      <c r="BT21" s="18"/>
      <c r="BU21" s="80" t="e">
        <f t="shared" si="10"/>
        <v>#DIV/0!</v>
      </c>
      <c r="BV21" s="18"/>
      <c r="BW21" s="80" t="e">
        <f t="shared" si="11"/>
        <v>#DIV/0!</v>
      </c>
      <c r="BX21" s="18"/>
      <c r="BY21" s="80" t="e">
        <f t="shared" si="12"/>
        <v>#DIV/0!</v>
      </c>
      <c r="BZ21" s="18"/>
      <c r="CA21" s="80" t="e">
        <f t="shared" si="13"/>
        <v>#DIV/0!</v>
      </c>
      <c r="CB21" s="18"/>
      <c r="CC21" s="80" t="e">
        <f t="shared" si="14"/>
        <v>#DIV/0!</v>
      </c>
      <c r="CD21" s="70">
        <f t="shared" si="15"/>
        <v>0</v>
      </c>
      <c r="CG21" s="36" t="s">
        <v>2</v>
      </c>
      <c r="CH21" s="18"/>
      <c r="CI21" s="80">
        <v>0.4</v>
      </c>
      <c r="CJ21" s="18"/>
      <c r="CK21" s="80">
        <v>0.43333333333333335</v>
      </c>
      <c r="CL21" s="18"/>
      <c r="CM21" s="80">
        <v>0.08</v>
      </c>
      <c r="CN21" s="18"/>
      <c r="CO21" s="80">
        <v>4.6666666666666669E-2</v>
      </c>
      <c r="CP21" s="18"/>
      <c r="CQ21" s="80">
        <v>2.6666666666666668E-2</v>
      </c>
      <c r="CR21" s="18"/>
      <c r="CS21" s="80">
        <v>6.6666666666666671E-3</v>
      </c>
      <c r="CT21" s="18"/>
      <c r="CU21" s="80" t="e">
        <f t="shared" si="16"/>
        <v>#DIV/0!</v>
      </c>
      <c r="CV21" s="70">
        <f t="shared" si="17"/>
        <v>0</v>
      </c>
    </row>
    <row r="22" spans="1:100" x14ac:dyDescent="0.2">
      <c r="A22" s="1">
        <v>97204</v>
      </c>
      <c r="B22" s="32" t="s">
        <v>3</v>
      </c>
      <c r="C22" s="20"/>
      <c r="D22" s="21" t="e">
        <f t="shared" si="5"/>
        <v>#DIV/0!</v>
      </c>
      <c r="E22" s="13"/>
      <c r="F22" s="21" t="e">
        <f t="shared" si="5"/>
        <v>#DIV/0!</v>
      </c>
      <c r="G22" s="13"/>
      <c r="H22" s="21" t="e">
        <f t="shared" si="6"/>
        <v>#DIV/0!</v>
      </c>
      <c r="I22" s="13"/>
      <c r="J22" s="21" t="e">
        <f t="shared" si="7"/>
        <v>#DIV/0!</v>
      </c>
      <c r="K22" s="13"/>
      <c r="L22" s="21" t="e">
        <f t="shared" si="8"/>
        <v>#DIV/0!</v>
      </c>
      <c r="M22" s="66">
        <f t="shared" si="9"/>
        <v>0</v>
      </c>
      <c r="P22" s="32" t="s">
        <v>3</v>
      </c>
      <c r="Q22" s="20"/>
      <c r="R22" s="21"/>
      <c r="S22" s="13"/>
      <c r="T22" s="21"/>
      <c r="U22" s="20"/>
      <c r="V22" s="21"/>
      <c r="W22" s="20"/>
      <c r="X22" s="21"/>
      <c r="Y22" s="20"/>
      <c r="Z22" s="21"/>
      <c r="AA22" s="66"/>
      <c r="AD22" s="32" t="s">
        <v>3</v>
      </c>
      <c r="AE22" s="20"/>
      <c r="AF22" s="21"/>
      <c r="AG22" s="13"/>
      <c r="AH22" s="21"/>
      <c r="AI22" s="13"/>
      <c r="AJ22" s="21"/>
      <c r="AK22" s="13"/>
      <c r="AL22" s="21"/>
      <c r="AM22" s="13"/>
      <c r="AN22" s="21"/>
      <c r="AO22" s="13"/>
      <c r="AP22" s="21"/>
      <c r="AQ22" s="66"/>
      <c r="AS22" s="32" t="s">
        <v>3</v>
      </c>
      <c r="AT22" s="20"/>
      <c r="AU22" s="21"/>
      <c r="AV22" s="20"/>
      <c r="AW22" s="21"/>
      <c r="AX22" s="20"/>
      <c r="AY22" s="21"/>
      <c r="AZ22" s="20"/>
      <c r="BA22" s="21"/>
      <c r="BB22" s="20"/>
      <c r="BC22" s="21"/>
      <c r="BD22" s="20"/>
      <c r="BE22" s="21"/>
      <c r="BF22" s="66"/>
      <c r="BI22" s="32" t="s">
        <v>3</v>
      </c>
      <c r="BJ22" s="20"/>
      <c r="BK22" s="77" t="e">
        <f t="shared" si="0"/>
        <v>#DIV/0!</v>
      </c>
      <c r="BL22" s="20"/>
      <c r="BM22" s="77" t="e">
        <f t="shared" si="1"/>
        <v>#DIV/0!</v>
      </c>
      <c r="BN22" s="20"/>
      <c r="BO22" s="77" t="e">
        <f t="shared" si="2"/>
        <v>#DIV/0!</v>
      </c>
      <c r="BP22" s="20"/>
      <c r="BQ22" s="77" t="e">
        <f t="shared" si="3"/>
        <v>#DIV/0!</v>
      </c>
      <c r="BR22" s="20"/>
      <c r="BS22" s="77" t="e">
        <f t="shared" si="4"/>
        <v>#DIV/0!</v>
      </c>
      <c r="BT22" s="20"/>
      <c r="BU22" s="77" t="e">
        <f t="shared" si="10"/>
        <v>#DIV/0!</v>
      </c>
      <c r="BV22" s="20"/>
      <c r="BW22" s="77" t="e">
        <f t="shared" si="11"/>
        <v>#DIV/0!</v>
      </c>
      <c r="BX22" s="20"/>
      <c r="BY22" s="77" t="e">
        <f t="shared" si="12"/>
        <v>#DIV/0!</v>
      </c>
      <c r="BZ22" s="20"/>
      <c r="CA22" s="77" t="e">
        <f t="shared" si="13"/>
        <v>#DIV/0!</v>
      </c>
      <c r="CB22" s="20"/>
      <c r="CC22" s="77" t="e">
        <f t="shared" si="14"/>
        <v>#DIV/0!</v>
      </c>
      <c r="CD22" s="66">
        <f t="shared" si="15"/>
        <v>0</v>
      </c>
      <c r="CG22" s="32" t="s">
        <v>3</v>
      </c>
      <c r="CH22" s="20"/>
      <c r="CI22" s="77">
        <v>0.43155452436194891</v>
      </c>
      <c r="CJ22" s="20"/>
      <c r="CK22" s="77">
        <v>0.3758700696055684</v>
      </c>
      <c r="CL22" s="20"/>
      <c r="CM22" s="77">
        <v>0.10904872389791183</v>
      </c>
      <c r="CN22" s="20"/>
      <c r="CO22" s="77">
        <v>3.9443155452436193E-2</v>
      </c>
      <c r="CP22" s="20"/>
      <c r="CQ22" s="77">
        <v>1.6241299303944315E-2</v>
      </c>
      <c r="CR22" s="20"/>
      <c r="CS22" s="77">
        <v>1.1600928074245939E-2</v>
      </c>
      <c r="CT22" s="20"/>
      <c r="CU22" s="77" t="e">
        <f t="shared" si="16"/>
        <v>#DIV/0!</v>
      </c>
      <c r="CV22" s="66">
        <f t="shared" si="17"/>
        <v>0</v>
      </c>
    </row>
    <row r="23" spans="1:100" x14ac:dyDescent="0.2">
      <c r="A23" s="1">
        <v>97205</v>
      </c>
      <c r="B23" s="32" t="s">
        <v>4</v>
      </c>
      <c r="C23" s="20"/>
      <c r="D23" s="21" t="e">
        <f t="shared" si="5"/>
        <v>#DIV/0!</v>
      </c>
      <c r="E23" s="13"/>
      <c r="F23" s="21" t="e">
        <f t="shared" si="5"/>
        <v>#DIV/0!</v>
      </c>
      <c r="G23" s="13"/>
      <c r="H23" s="21" t="e">
        <f t="shared" si="6"/>
        <v>#DIV/0!</v>
      </c>
      <c r="I23" s="13"/>
      <c r="J23" s="21" t="e">
        <f t="shared" si="7"/>
        <v>#DIV/0!</v>
      </c>
      <c r="K23" s="13"/>
      <c r="L23" s="21" t="e">
        <f t="shared" si="8"/>
        <v>#DIV/0!</v>
      </c>
      <c r="M23" s="66">
        <f t="shared" si="9"/>
        <v>0</v>
      </c>
      <c r="P23" s="32" t="s">
        <v>4</v>
      </c>
      <c r="Q23" s="20"/>
      <c r="R23" s="21"/>
      <c r="S23" s="13"/>
      <c r="T23" s="21"/>
      <c r="U23" s="20"/>
      <c r="V23" s="21"/>
      <c r="W23" s="20"/>
      <c r="X23" s="21"/>
      <c r="Y23" s="20"/>
      <c r="Z23" s="21"/>
      <c r="AA23" s="66"/>
      <c r="AD23" s="32" t="s">
        <v>4</v>
      </c>
      <c r="AE23" s="20"/>
      <c r="AF23" s="21"/>
      <c r="AG23" s="13"/>
      <c r="AH23" s="21"/>
      <c r="AI23" s="13"/>
      <c r="AJ23" s="21"/>
      <c r="AK23" s="13"/>
      <c r="AL23" s="21"/>
      <c r="AM23" s="13"/>
      <c r="AN23" s="21"/>
      <c r="AO23" s="13"/>
      <c r="AP23" s="21"/>
      <c r="AQ23" s="66"/>
      <c r="AS23" s="32" t="s">
        <v>4</v>
      </c>
      <c r="AT23" s="20"/>
      <c r="AU23" s="21"/>
      <c r="AV23" s="20"/>
      <c r="AW23" s="21"/>
      <c r="AX23" s="20"/>
      <c r="AY23" s="21"/>
      <c r="AZ23" s="20"/>
      <c r="BA23" s="21"/>
      <c r="BB23" s="20"/>
      <c r="BC23" s="21"/>
      <c r="BD23" s="20"/>
      <c r="BE23" s="21"/>
      <c r="BF23" s="66"/>
      <c r="BI23" s="32" t="s">
        <v>4</v>
      </c>
      <c r="BJ23" s="20"/>
      <c r="BK23" s="77" t="e">
        <f t="shared" si="0"/>
        <v>#DIV/0!</v>
      </c>
      <c r="BL23" s="20"/>
      <c r="BM23" s="77" t="e">
        <f t="shared" si="1"/>
        <v>#DIV/0!</v>
      </c>
      <c r="BN23" s="20"/>
      <c r="BO23" s="77" t="e">
        <f t="shared" si="2"/>
        <v>#DIV/0!</v>
      </c>
      <c r="BP23" s="20"/>
      <c r="BQ23" s="77" t="e">
        <f t="shared" si="3"/>
        <v>#DIV/0!</v>
      </c>
      <c r="BR23" s="20"/>
      <c r="BS23" s="77" t="e">
        <f t="shared" si="4"/>
        <v>#DIV/0!</v>
      </c>
      <c r="BT23" s="20"/>
      <c r="BU23" s="77" t="e">
        <f t="shared" si="10"/>
        <v>#DIV/0!</v>
      </c>
      <c r="BV23" s="20"/>
      <c r="BW23" s="77" t="e">
        <f t="shared" si="11"/>
        <v>#DIV/0!</v>
      </c>
      <c r="BX23" s="20"/>
      <c r="BY23" s="77" t="e">
        <f t="shared" si="12"/>
        <v>#DIV/0!</v>
      </c>
      <c r="BZ23" s="20"/>
      <c r="CA23" s="77" t="e">
        <f t="shared" si="13"/>
        <v>#DIV/0!</v>
      </c>
      <c r="CB23" s="20"/>
      <c r="CC23" s="77" t="e">
        <f t="shared" si="14"/>
        <v>#DIV/0!</v>
      </c>
      <c r="CD23" s="66">
        <f t="shared" si="15"/>
        <v>0</v>
      </c>
      <c r="CG23" s="32" t="s">
        <v>4</v>
      </c>
      <c r="CH23" s="20"/>
      <c r="CI23" s="77">
        <v>0.40404040404040398</v>
      </c>
      <c r="CJ23" s="20"/>
      <c r="CK23" s="77">
        <v>0.36026936026936024</v>
      </c>
      <c r="CL23" s="20"/>
      <c r="CM23" s="77">
        <v>0.1313131313131313</v>
      </c>
      <c r="CN23" s="20"/>
      <c r="CO23" s="77">
        <v>3.7037037037037035E-2</v>
      </c>
      <c r="CP23" s="20"/>
      <c r="CQ23" s="77">
        <v>4.0404040404040394E-2</v>
      </c>
      <c r="CR23" s="20"/>
      <c r="CS23" s="77">
        <v>1.6835016835016835E-2</v>
      </c>
      <c r="CT23" s="20"/>
      <c r="CU23" s="77" t="e">
        <f t="shared" si="16"/>
        <v>#DIV/0!</v>
      </c>
      <c r="CV23" s="66">
        <f t="shared" si="17"/>
        <v>0</v>
      </c>
    </row>
    <row r="24" spans="1:100" x14ac:dyDescent="0.2">
      <c r="A24" s="1">
        <v>97208</v>
      </c>
      <c r="B24" s="32" t="s">
        <v>7</v>
      </c>
      <c r="C24" s="20"/>
      <c r="D24" s="21" t="e">
        <f t="shared" si="5"/>
        <v>#DIV/0!</v>
      </c>
      <c r="E24" s="13"/>
      <c r="F24" s="21" t="e">
        <f t="shared" si="5"/>
        <v>#DIV/0!</v>
      </c>
      <c r="G24" s="13"/>
      <c r="H24" s="21" t="e">
        <f t="shared" si="6"/>
        <v>#DIV/0!</v>
      </c>
      <c r="I24" s="13"/>
      <c r="J24" s="21" t="e">
        <f t="shared" si="7"/>
        <v>#DIV/0!</v>
      </c>
      <c r="K24" s="13"/>
      <c r="L24" s="21" t="e">
        <f t="shared" si="8"/>
        <v>#DIV/0!</v>
      </c>
      <c r="M24" s="66">
        <f t="shared" si="9"/>
        <v>0</v>
      </c>
      <c r="P24" s="32" t="s">
        <v>7</v>
      </c>
      <c r="Q24" s="20"/>
      <c r="R24" s="21"/>
      <c r="S24" s="13"/>
      <c r="T24" s="21"/>
      <c r="U24" s="20"/>
      <c r="V24" s="21"/>
      <c r="W24" s="20"/>
      <c r="X24" s="21"/>
      <c r="Y24" s="20"/>
      <c r="Z24" s="21"/>
      <c r="AA24" s="66"/>
      <c r="AD24" s="32" t="s">
        <v>7</v>
      </c>
      <c r="AE24" s="20"/>
      <c r="AF24" s="21"/>
      <c r="AG24" s="13"/>
      <c r="AH24" s="21"/>
      <c r="AI24" s="13"/>
      <c r="AJ24" s="21"/>
      <c r="AK24" s="13"/>
      <c r="AL24" s="21"/>
      <c r="AM24" s="13"/>
      <c r="AN24" s="21"/>
      <c r="AO24" s="13"/>
      <c r="AP24" s="21"/>
      <c r="AQ24" s="66"/>
      <c r="AS24" s="32" t="s">
        <v>7</v>
      </c>
      <c r="AT24" s="20"/>
      <c r="AU24" s="21"/>
      <c r="AV24" s="20"/>
      <c r="AW24" s="21"/>
      <c r="AX24" s="20"/>
      <c r="AY24" s="21"/>
      <c r="AZ24" s="20"/>
      <c r="BA24" s="21"/>
      <c r="BB24" s="20"/>
      <c r="BC24" s="21"/>
      <c r="BD24" s="20"/>
      <c r="BE24" s="21"/>
      <c r="BF24" s="66"/>
      <c r="BI24" s="32" t="s">
        <v>7</v>
      </c>
      <c r="BJ24" s="20"/>
      <c r="BK24" s="77" t="e">
        <f t="shared" si="0"/>
        <v>#DIV/0!</v>
      </c>
      <c r="BL24" s="20"/>
      <c r="BM24" s="77" t="e">
        <f t="shared" si="1"/>
        <v>#DIV/0!</v>
      </c>
      <c r="BN24" s="20"/>
      <c r="BO24" s="77" t="e">
        <f t="shared" si="2"/>
        <v>#DIV/0!</v>
      </c>
      <c r="BP24" s="20"/>
      <c r="BQ24" s="77" t="e">
        <f t="shared" si="3"/>
        <v>#DIV/0!</v>
      </c>
      <c r="BR24" s="20"/>
      <c r="BS24" s="77" t="e">
        <f t="shared" si="4"/>
        <v>#DIV/0!</v>
      </c>
      <c r="BT24" s="20"/>
      <c r="BU24" s="77" t="e">
        <f t="shared" si="10"/>
        <v>#DIV/0!</v>
      </c>
      <c r="BV24" s="20"/>
      <c r="BW24" s="77" t="e">
        <f t="shared" si="11"/>
        <v>#DIV/0!</v>
      </c>
      <c r="BX24" s="20"/>
      <c r="BY24" s="77" t="e">
        <f t="shared" si="12"/>
        <v>#DIV/0!</v>
      </c>
      <c r="BZ24" s="20"/>
      <c r="CA24" s="77" t="e">
        <f t="shared" si="13"/>
        <v>#DIV/0!</v>
      </c>
      <c r="CB24" s="20"/>
      <c r="CC24" s="77" t="e">
        <f t="shared" si="14"/>
        <v>#DIV/0!</v>
      </c>
      <c r="CD24" s="66">
        <f t="shared" si="15"/>
        <v>0</v>
      </c>
      <c r="CG24" s="32" t="s">
        <v>7</v>
      </c>
      <c r="CH24" s="20"/>
      <c r="CI24" s="77">
        <v>0.47826086956521741</v>
      </c>
      <c r="CJ24" s="20"/>
      <c r="CK24" s="77">
        <v>0.26956521739130435</v>
      </c>
      <c r="CL24" s="20"/>
      <c r="CM24" s="77">
        <v>0.14782608695652175</v>
      </c>
      <c r="CN24" s="20"/>
      <c r="CO24" s="77">
        <v>3.4782608695652174E-2</v>
      </c>
      <c r="CP24" s="20"/>
      <c r="CQ24" s="77">
        <v>8.6956521739130436E-3</v>
      </c>
      <c r="CR24" s="20"/>
      <c r="CS24" s="77">
        <v>1.7391304347826087E-2</v>
      </c>
      <c r="CT24" s="20"/>
      <c r="CU24" s="77" t="e">
        <f t="shared" si="16"/>
        <v>#DIV/0!</v>
      </c>
      <c r="CV24" s="66">
        <f t="shared" si="17"/>
        <v>0</v>
      </c>
    </row>
    <row r="25" spans="1:100" x14ac:dyDescent="0.2">
      <c r="A25" s="1">
        <v>97218</v>
      </c>
      <c r="B25" s="32" t="s">
        <v>15</v>
      </c>
      <c r="C25" s="20"/>
      <c r="D25" s="21" t="e">
        <f t="shared" si="5"/>
        <v>#DIV/0!</v>
      </c>
      <c r="E25" s="13"/>
      <c r="F25" s="21" t="e">
        <f t="shared" si="5"/>
        <v>#DIV/0!</v>
      </c>
      <c r="G25" s="13"/>
      <c r="H25" s="21" t="e">
        <f t="shared" si="6"/>
        <v>#DIV/0!</v>
      </c>
      <c r="I25" s="13"/>
      <c r="J25" s="21" t="e">
        <f t="shared" si="7"/>
        <v>#DIV/0!</v>
      </c>
      <c r="K25" s="13"/>
      <c r="L25" s="21" t="e">
        <f t="shared" si="8"/>
        <v>#DIV/0!</v>
      </c>
      <c r="M25" s="66">
        <f t="shared" si="9"/>
        <v>0</v>
      </c>
      <c r="P25" s="32" t="s">
        <v>15</v>
      </c>
      <c r="Q25" s="20"/>
      <c r="R25" s="21"/>
      <c r="S25" s="13"/>
      <c r="T25" s="21"/>
      <c r="U25" s="20"/>
      <c r="V25" s="21"/>
      <c r="W25" s="20"/>
      <c r="X25" s="21"/>
      <c r="Y25" s="20"/>
      <c r="Z25" s="21"/>
      <c r="AA25" s="66"/>
      <c r="AD25" s="32" t="s">
        <v>15</v>
      </c>
      <c r="AE25" s="20"/>
      <c r="AF25" s="21"/>
      <c r="AG25" s="13"/>
      <c r="AH25" s="21"/>
      <c r="AI25" s="13"/>
      <c r="AJ25" s="21"/>
      <c r="AK25" s="13"/>
      <c r="AL25" s="21"/>
      <c r="AM25" s="13"/>
      <c r="AN25" s="21"/>
      <c r="AO25" s="13"/>
      <c r="AP25" s="21"/>
      <c r="AQ25" s="66"/>
      <c r="AS25" s="32" t="s">
        <v>15</v>
      </c>
      <c r="AT25" s="20"/>
      <c r="AU25" s="21"/>
      <c r="AV25" s="20"/>
      <c r="AW25" s="21"/>
      <c r="AX25" s="20"/>
      <c r="AY25" s="21"/>
      <c r="AZ25" s="20"/>
      <c r="BA25" s="21"/>
      <c r="BB25" s="20"/>
      <c r="BC25" s="21"/>
      <c r="BD25" s="20"/>
      <c r="BE25" s="21"/>
      <c r="BF25" s="66"/>
      <c r="BI25" s="32" t="s">
        <v>15</v>
      </c>
      <c r="BJ25" s="20"/>
      <c r="BK25" s="77" t="e">
        <f t="shared" si="0"/>
        <v>#DIV/0!</v>
      </c>
      <c r="BL25" s="20"/>
      <c r="BM25" s="77" t="e">
        <f t="shared" si="1"/>
        <v>#DIV/0!</v>
      </c>
      <c r="BN25" s="20"/>
      <c r="BO25" s="77" t="e">
        <f t="shared" si="2"/>
        <v>#DIV/0!</v>
      </c>
      <c r="BP25" s="20"/>
      <c r="BQ25" s="77" t="e">
        <f t="shared" si="3"/>
        <v>#DIV/0!</v>
      </c>
      <c r="BR25" s="20"/>
      <c r="BS25" s="77" t="e">
        <f t="shared" si="4"/>
        <v>#DIV/0!</v>
      </c>
      <c r="BT25" s="20"/>
      <c r="BU25" s="77" t="e">
        <f t="shared" si="10"/>
        <v>#DIV/0!</v>
      </c>
      <c r="BV25" s="20"/>
      <c r="BW25" s="77" t="e">
        <f t="shared" si="11"/>
        <v>#DIV/0!</v>
      </c>
      <c r="BX25" s="20"/>
      <c r="BY25" s="77" t="e">
        <f t="shared" si="12"/>
        <v>#DIV/0!</v>
      </c>
      <c r="BZ25" s="20"/>
      <c r="CA25" s="77" t="e">
        <f t="shared" si="13"/>
        <v>#DIV/0!</v>
      </c>
      <c r="CB25" s="20"/>
      <c r="CC25" s="77" t="e">
        <f t="shared" si="14"/>
        <v>#DIV/0!</v>
      </c>
      <c r="CD25" s="66">
        <f t="shared" si="15"/>
        <v>0</v>
      </c>
      <c r="CG25" s="32" t="s">
        <v>15</v>
      </c>
      <c r="CH25" s="20"/>
      <c r="CI25" s="77">
        <v>0.40065681444991791</v>
      </c>
      <c r="CJ25" s="20"/>
      <c r="CK25" s="77">
        <v>0.41871921182266014</v>
      </c>
      <c r="CL25" s="20"/>
      <c r="CM25" s="77">
        <v>0.11165845648604271</v>
      </c>
      <c r="CN25" s="20"/>
      <c r="CO25" s="77">
        <v>3.6124794745484398E-2</v>
      </c>
      <c r="CP25" s="20"/>
      <c r="CQ25" s="77">
        <v>1.3136288998357965E-2</v>
      </c>
      <c r="CR25" s="20"/>
      <c r="CS25" s="77">
        <v>8.2101806239737278E-3</v>
      </c>
      <c r="CT25" s="20"/>
      <c r="CU25" s="77" t="e">
        <f t="shared" si="16"/>
        <v>#DIV/0!</v>
      </c>
      <c r="CV25" s="66">
        <f t="shared" si="17"/>
        <v>0</v>
      </c>
    </row>
    <row r="26" spans="1:100" x14ac:dyDescent="0.2">
      <c r="A26" s="1">
        <v>97233</v>
      </c>
      <c r="B26" s="32" t="s">
        <v>16</v>
      </c>
      <c r="C26" s="20"/>
      <c r="D26" s="21" t="e">
        <f t="shared" si="5"/>
        <v>#DIV/0!</v>
      </c>
      <c r="E26" s="13"/>
      <c r="F26" s="21" t="e">
        <f t="shared" si="5"/>
        <v>#DIV/0!</v>
      </c>
      <c r="G26" s="13"/>
      <c r="H26" s="21" t="e">
        <f t="shared" si="6"/>
        <v>#DIV/0!</v>
      </c>
      <c r="I26" s="13"/>
      <c r="J26" s="21" t="e">
        <f t="shared" si="7"/>
        <v>#DIV/0!</v>
      </c>
      <c r="K26" s="13"/>
      <c r="L26" s="21" t="e">
        <f t="shared" si="8"/>
        <v>#DIV/0!</v>
      </c>
      <c r="M26" s="66">
        <f t="shared" si="9"/>
        <v>0</v>
      </c>
      <c r="P26" s="32" t="s">
        <v>16</v>
      </c>
      <c r="Q26" s="20"/>
      <c r="R26" s="21"/>
      <c r="S26" s="13"/>
      <c r="T26" s="21"/>
      <c r="U26" s="20"/>
      <c r="V26" s="21"/>
      <c r="W26" s="20"/>
      <c r="X26" s="21"/>
      <c r="Y26" s="20"/>
      <c r="Z26" s="21"/>
      <c r="AA26" s="66"/>
      <c r="AD26" s="32" t="s">
        <v>16</v>
      </c>
      <c r="AE26" s="20"/>
      <c r="AF26" s="21"/>
      <c r="AG26" s="13"/>
      <c r="AH26" s="21"/>
      <c r="AI26" s="13"/>
      <c r="AJ26" s="21"/>
      <c r="AK26" s="13"/>
      <c r="AL26" s="21"/>
      <c r="AM26" s="13"/>
      <c r="AN26" s="21"/>
      <c r="AO26" s="13"/>
      <c r="AP26" s="21"/>
      <c r="AQ26" s="66"/>
      <c r="AS26" s="32" t="s">
        <v>16</v>
      </c>
      <c r="AT26" s="20"/>
      <c r="AU26" s="21"/>
      <c r="AV26" s="20"/>
      <c r="AW26" s="21"/>
      <c r="AX26" s="20"/>
      <c r="AY26" s="21"/>
      <c r="AZ26" s="20"/>
      <c r="BA26" s="21"/>
      <c r="BB26" s="20"/>
      <c r="BC26" s="21"/>
      <c r="BD26" s="20"/>
      <c r="BE26" s="21"/>
      <c r="BF26" s="66"/>
      <c r="BI26" s="32" t="s">
        <v>16</v>
      </c>
      <c r="BJ26" s="20"/>
      <c r="BK26" s="77" t="e">
        <f t="shared" si="0"/>
        <v>#DIV/0!</v>
      </c>
      <c r="BL26" s="20"/>
      <c r="BM26" s="77" t="e">
        <f t="shared" si="1"/>
        <v>#DIV/0!</v>
      </c>
      <c r="BN26" s="20"/>
      <c r="BO26" s="77" t="e">
        <f t="shared" si="2"/>
        <v>#DIV/0!</v>
      </c>
      <c r="BP26" s="20"/>
      <c r="BQ26" s="77" t="e">
        <f t="shared" si="3"/>
        <v>#DIV/0!</v>
      </c>
      <c r="BR26" s="20"/>
      <c r="BS26" s="77" t="e">
        <f t="shared" si="4"/>
        <v>#DIV/0!</v>
      </c>
      <c r="BT26" s="20"/>
      <c r="BU26" s="77" t="e">
        <f t="shared" si="10"/>
        <v>#DIV/0!</v>
      </c>
      <c r="BV26" s="20"/>
      <c r="BW26" s="77" t="e">
        <f t="shared" si="11"/>
        <v>#DIV/0!</v>
      </c>
      <c r="BX26" s="20"/>
      <c r="BY26" s="77" t="e">
        <f t="shared" si="12"/>
        <v>#DIV/0!</v>
      </c>
      <c r="BZ26" s="20"/>
      <c r="CA26" s="77" t="e">
        <f t="shared" si="13"/>
        <v>#DIV/0!</v>
      </c>
      <c r="CB26" s="20"/>
      <c r="CC26" s="77" t="e">
        <f t="shared" si="14"/>
        <v>#DIV/0!</v>
      </c>
      <c r="CD26" s="66">
        <f t="shared" si="15"/>
        <v>0</v>
      </c>
      <c r="CG26" s="32" t="s">
        <v>16</v>
      </c>
      <c r="CH26" s="20"/>
      <c r="CI26" s="77">
        <v>0.42499999999999999</v>
      </c>
      <c r="CJ26" s="20"/>
      <c r="CK26" s="77">
        <v>0.41249999999999998</v>
      </c>
      <c r="CL26" s="20"/>
      <c r="CM26" s="77">
        <v>0.11666666666666668</v>
      </c>
      <c r="CN26" s="20"/>
      <c r="CO26" s="77">
        <v>2.0833333333333332E-2</v>
      </c>
      <c r="CP26" s="20"/>
      <c r="CQ26" s="77">
        <v>1.2500000000000001E-2</v>
      </c>
      <c r="CR26" s="20"/>
      <c r="CS26" s="77">
        <v>8.3333333333333332E-3</v>
      </c>
      <c r="CT26" s="20"/>
      <c r="CU26" s="77" t="e">
        <f t="shared" si="16"/>
        <v>#DIV/0!</v>
      </c>
      <c r="CV26" s="66">
        <f t="shared" si="17"/>
        <v>0</v>
      </c>
    </row>
    <row r="27" spans="1:100" x14ac:dyDescent="0.2">
      <c r="A27" s="1">
        <v>97219</v>
      </c>
      <c r="B27" s="32" t="s">
        <v>31</v>
      </c>
      <c r="C27" s="20"/>
      <c r="D27" s="21" t="e">
        <f t="shared" si="5"/>
        <v>#DIV/0!</v>
      </c>
      <c r="E27" s="13"/>
      <c r="F27" s="21" t="e">
        <f t="shared" si="5"/>
        <v>#DIV/0!</v>
      </c>
      <c r="G27" s="13"/>
      <c r="H27" s="21" t="e">
        <f t="shared" si="6"/>
        <v>#DIV/0!</v>
      </c>
      <c r="I27" s="13"/>
      <c r="J27" s="21" t="e">
        <f t="shared" si="7"/>
        <v>#DIV/0!</v>
      </c>
      <c r="K27" s="13"/>
      <c r="L27" s="21" t="e">
        <f t="shared" si="8"/>
        <v>#DIV/0!</v>
      </c>
      <c r="M27" s="66">
        <f t="shared" si="9"/>
        <v>0</v>
      </c>
      <c r="P27" s="32" t="s">
        <v>31</v>
      </c>
      <c r="Q27" s="20"/>
      <c r="R27" s="21"/>
      <c r="S27" s="13"/>
      <c r="T27" s="21"/>
      <c r="U27" s="20"/>
      <c r="V27" s="21"/>
      <c r="W27" s="20"/>
      <c r="X27" s="21"/>
      <c r="Y27" s="20"/>
      <c r="Z27" s="21"/>
      <c r="AA27" s="66"/>
      <c r="AD27" s="32" t="s">
        <v>31</v>
      </c>
      <c r="AE27" s="20"/>
      <c r="AF27" s="21"/>
      <c r="AG27" s="13"/>
      <c r="AH27" s="21"/>
      <c r="AI27" s="13"/>
      <c r="AJ27" s="21"/>
      <c r="AK27" s="13"/>
      <c r="AL27" s="21"/>
      <c r="AM27" s="13"/>
      <c r="AN27" s="21"/>
      <c r="AO27" s="13"/>
      <c r="AP27" s="21"/>
      <c r="AQ27" s="66"/>
      <c r="AS27" s="32" t="s">
        <v>31</v>
      </c>
      <c r="AT27" s="20"/>
      <c r="AU27" s="21"/>
      <c r="AV27" s="20"/>
      <c r="AW27" s="21"/>
      <c r="AX27" s="20"/>
      <c r="AY27" s="21"/>
      <c r="AZ27" s="20"/>
      <c r="BA27" s="21"/>
      <c r="BB27" s="20"/>
      <c r="BC27" s="21"/>
      <c r="BD27" s="20"/>
      <c r="BE27" s="21"/>
      <c r="BF27" s="66"/>
      <c r="BI27" s="32" t="s">
        <v>31</v>
      </c>
      <c r="BJ27" s="20"/>
      <c r="BK27" s="77" t="e">
        <f t="shared" si="0"/>
        <v>#DIV/0!</v>
      </c>
      <c r="BL27" s="20"/>
      <c r="BM27" s="77" t="e">
        <f t="shared" si="1"/>
        <v>#DIV/0!</v>
      </c>
      <c r="BN27" s="20"/>
      <c r="BO27" s="77" t="e">
        <f t="shared" si="2"/>
        <v>#DIV/0!</v>
      </c>
      <c r="BP27" s="20"/>
      <c r="BQ27" s="77" t="e">
        <f t="shared" si="3"/>
        <v>#DIV/0!</v>
      </c>
      <c r="BR27" s="20"/>
      <c r="BS27" s="77" t="e">
        <f t="shared" si="4"/>
        <v>#DIV/0!</v>
      </c>
      <c r="BT27" s="20"/>
      <c r="BU27" s="77" t="e">
        <f t="shared" si="10"/>
        <v>#DIV/0!</v>
      </c>
      <c r="BV27" s="20"/>
      <c r="BW27" s="77" t="e">
        <f t="shared" si="11"/>
        <v>#DIV/0!</v>
      </c>
      <c r="BX27" s="20"/>
      <c r="BY27" s="77" t="e">
        <f t="shared" si="12"/>
        <v>#DIV/0!</v>
      </c>
      <c r="BZ27" s="20"/>
      <c r="CA27" s="77" t="e">
        <f t="shared" si="13"/>
        <v>#DIV/0!</v>
      </c>
      <c r="CB27" s="20"/>
      <c r="CC27" s="77" t="e">
        <f t="shared" si="14"/>
        <v>#DIV/0!</v>
      </c>
      <c r="CD27" s="66">
        <f t="shared" si="15"/>
        <v>0</v>
      </c>
      <c r="CG27" s="32" t="s">
        <v>31</v>
      </c>
      <c r="CH27" s="20"/>
      <c r="CI27" s="77">
        <v>0.49779735682819387</v>
      </c>
      <c r="CJ27" s="20"/>
      <c r="CK27" s="77">
        <v>0.3524229074889868</v>
      </c>
      <c r="CL27" s="20"/>
      <c r="CM27" s="77">
        <v>7.0484581497797363E-2</v>
      </c>
      <c r="CN27" s="20"/>
      <c r="CO27" s="77">
        <v>3.0837004405286347E-2</v>
      </c>
      <c r="CP27" s="20"/>
      <c r="CQ27" s="77">
        <v>1.3215859030837005E-2</v>
      </c>
      <c r="CR27" s="20"/>
      <c r="CS27" s="77">
        <v>1.3215859030837005E-2</v>
      </c>
      <c r="CT27" s="20"/>
      <c r="CU27" s="77" t="e">
        <f t="shared" si="16"/>
        <v>#DIV/0!</v>
      </c>
      <c r="CV27" s="66">
        <f t="shared" si="17"/>
        <v>0</v>
      </c>
    </row>
    <row r="28" spans="1:100" x14ac:dyDescent="0.2">
      <c r="A28" s="1">
        <v>97225</v>
      </c>
      <c r="B28" s="33" t="s">
        <v>20</v>
      </c>
      <c r="C28" s="22"/>
      <c r="D28" s="23" t="e">
        <f t="shared" si="5"/>
        <v>#DIV/0!</v>
      </c>
      <c r="E28" s="13"/>
      <c r="F28" s="23" t="e">
        <f t="shared" si="5"/>
        <v>#DIV/0!</v>
      </c>
      <c r="G28" s="13"/>
      <c r="H28" s="23" t="e">
        <f t="shared" si="6"/>
        <v>#DIV/0!</v>
      </c>
      <c r="I28" s="13"/>
      <c r="J28" s="23" t="e">
        <f t="shared" si="7"/>
        <v>#DIV/0!</v>
      </c>
      <c r="K28" s="13"/>
      <c r="L28" s="23" t="e">
        <f t="shared" si="8"/>
        <v>#DIV/0!</v>
      </c>
      <c r="M28" s="67">
        <f t="shared" si="9"/>
        <v>0</v>
      </c>
      <c r="P28" s="33" t="s">
        <v>20</v>
      </c>
      <c r="Q28" s="22"/>
      <c r="R28" s="23"/>
      <c r="S28" s="13"/>
      <c r="T28" s="23"/>
      <c r="U28" s="22"/>
      <c r="V28" s="23"/>
      <c r="W28" s="22"/>
      <c r="X28" s="23"/>
      <c r="Y28" s="22"/>
      <c r="Z28" s="23"/>
      <c r="AA28" s="67"/>
      <c r="AD28" s="33" t="s">
        <v>20</v>
      </c>
      <c r="AE28" s="22"/>
      <c r="AF28" s="23"/>
      <c r="AG28" s="13"/>
      <c r="AH28" s="23"/>
      <c r="AI28" s="13"/>
      <c r="AJ28" s="23"/>
      <c r="AK28" s="13"/>
      <c r="AL28" s="23"/>
      <c r="AM28" s="13"/>
      <c r="AN28" s="23"/>
      <c r="AO28" s="13"/>
      <c r="AP28" s="23"/>
      <c r="AQ28" s="67"/>
      <c r="AS28" s="33" t="s">
        <v>20</v>
      </c>
      <c r="AT28" s="22"/>
      <c r="AU28" s="23"/>
      <c r="AV28" s="22"/>
      <c r="AW28" s="23"/>
      <c r="AX28" s="22"/>
      <c r="AY28" s="23"/>
      <c r="AZ28" s="22"/>
      <c r="BA28" s="23"/>
      <c r="BB28" s="22"/>
      <c r="BC28" s="23"/>
      <c r="BD28" s="22"/>
      <c r="BE28" s="23"/>
      <c r="BF28" s="67"/>
      <c r="BI28" s="33" t="s">
        <v>20</v>
      </c>
      <c r="BJ28" s="22"/>
      <c r="BK28" s="78" t="e">
        <f t="shared" si="0"/>
        <v>#DIV/0!</v>
      </c>
      <c r="BL28" s="22"/>
      <c r="BM28" s="78" t="e">
        <f t="shared" si="1"/>
        <v>#DIV/0!</v>
      </c>
      <c r="BN28" s="22"/>
      <c r="BO28" s="78" t="e">
        <f t="shared" si="2"/>
        <v>#DIV/0!</v>
      </c>
      <c r="BP28" s="22"/>
      <c r="BQ28" s="78" t="e">
        <f t="shared" si="3"/>
        <v>#DIV/0!</v>
      </c>
      <c r="BR28" s="22"/>
      <c r="BS28" s="78" t="e">
        <f t="shared" si="4"/>
        <v>#DIV/0!</v>
      </c>
      <c r="BT28" s="22"/>
      <c r="BU28" s="78" t="e">
        <f t="shared" si="10"/>
        <v>#DIV/0!</v>
      </c>
      <c r="BV28" s="22"/>
      <c r="BW28" s="78" t="e">
        <f t="shared" si="11"/>
        <v>#DIV/0!</v>
      </c>
      <c r="BX28" s="22"/>
      <c r="BY28" s="78" t="e">
        <f t="shared" si="12"/>
        <v>#DIV/0!</v>
      </c>
      <c r="BZ28" s="22"/>
      <c r="CA28" s="78" t="e">
        <f t="shared" si="13"/>
        <v>#DIV/0!</v>
      </c>
      <c r="CB28" s="22"/>
      <c r="CC28" s="78" t="e">
        <f t="shared" si="14"/>
        <v>#DIV/0!</v>
      </c>
      <c r="CD28" s="67">
        <f t="shared" si="15"/>
        <v>0</v>
      </c>
      <c r="CG28" s="33" t="s">
        <v>20</v>
      </c>
      <c r="CH28" s="22"/>
      <c r="CI28" s="78">
        <v>0.50673400673400681</v>
      </c>
      <c r="CJ28" s="22"/>
      <c r="CK28" s="78">
        <v>0.34848484848484851</v>
      </c>
      <c r="CL28" s="22"/>
      <c r="CM28" s="78">
        <v>8.9225589225589236E-2</v>
      </c>
      <c r="CN28" s="22"/>
      <c r="CO28" s="78">
        <v>2.6936026936026938E-2</v>
      </c>
      <c r="CP28" s="22"/>
      <c r="CQ28" s="78">
        <v>1.5151515151515154E-2</v>
      </c>
      <c r="CR28" s="22"/>
      <c r="CS28" s="78">
        <v>3.3670033670033673E-3</v>
      </c>
      <c r="CT28" s="22"/>
      <c r="CU28" s="78" t="e">
        <f t="shared" si="16"/>
        <v>#DIV/0!</v>
      </c>
      <c r="CV28" s="67">
        <f t="shared" si="17"/>
        <v>0</v>
      </c>
    </row>
    <row r="29" spans="1:100" x14ac:dyDescent="0.2">
      <c r="A29" s="3"/>
      <c r="B29" s="35" t="s">
        <v>37</v>
      </c>
      <c r="C29" s="24">
        <f>SUM(C21:C28)</f>
        <v>0</v>
      </c>
      <c r="D29" s="25" t="e">
        <f t="shared" si="5"/>
        <v>#DIV/0!</v>
      </c>
      <c r="E29" s="16">
        <f>SUM(E21:E28)</f>
        <v>0</v>
      </c>
      <c r="F29" s="25" t="e">
        <f t="shared" si="5"/>
        <v>#DIV/0!</v>
      </c>
      <c r="G29" s="16">
        <f>SUM(G21:G28)</f>
        <v>0</v>
      </c>
      <c r="H29" s="25" t="e">
        <f t="shared" si="6"/>
        <v>#DIV/0!</v>
      </c>
      <c r="I29" s="16">
        <f>SUM(I21:I28)</f>
        <v>0</v>
      </c>
      <c r="J29" s="25" t="e">
        <f t="shared" si="7"/>
        <v>#DIV/0!</v>
      </c>
      <c r="K29" s="16">
        <f>SUM(K21:K28)</f>
        <v>0</v>
      </c>
      <c r="L29" s="25" t="e">
        <f t="shared" si="8"/>
        <v>#DIV/0!</v>
      </c>
      <c r="M29" s="69">
        <f t="shared" si="9"/>
        <v>0</v>
      </c>
      <c r="P29" s="35" t="s">
        <v>37</v>
      </c>
      <c r="Q29" s="24"/>
      <c r="R29" s="25"/>
      <c r="S29" s="16"/>
      <c r="T29" s="25"/>
      <c r="U29" s="24"/>
      <c r="V29" s="25"/>
      <c r="W29" s="24"/>
      <c r="X29" s="25"/>
      <c r="Y29" s="24"/>
      <c r="Z29" s="25"/>
      <c r="AA29" s="69"/>
      <c r="AD29" s="35" t="s">
        <v>37</v>
      </c>
      <c r="AE29" s="24"/>
      <c r="AF29" s="25"/>
      <c r="AG29" s="24"/>
      <c r="AH29" s="25"/>
      <c r="AI29" s="24"/>
      <c r="AJ29" s="25"/>
      <c r="AK29" s="24"/>
      <c r="AL29" s="25"/>
      <c r="AM29" s="24"/>
      <c r="AN29" s="25"/>
      <c r="AO29" s="24"/>
      <c r="AP29" s="25"/>
      <c r="AQ29" s="69"/>
      <c r="AS29" s="35" t="s">
        <v>37</v>
      </c>
      <c r="AT29" s="24"/>
      <c r="AU29" s="25"/>
      <c r="AV29" s="24"/>
      <c r="AW29" s="25"/>
      <c r="AX29" s="24"/>
      <c r="AY29" s="25"/>
      <c r="AZ29" s="24"/>
      <c r="BA29" s="25"/>
      <c r="BB29" s="24"/>
      <c r="BC29" s="25"/>
      <c r="BD29" s="24"/>
      <c r="BE29" s="25"/>
      <c r="BF29" s="69"/>
      <c r="BI29" s="35" t="s">
        <v>37</v>
      </c>
      <c r="BJ29" s="24">
        <f>SUM(BJ21:BJ28)</f>
        <v>0</v>
      </c>
      <c r="BK29" s="25" t="e">
        <f t="shared" si="0"/>
        <v>#DIV/0!</v>
      </c>
      <c r="BL29" s="24">
        <f>SUM(BL21:BL28)</f>
        <v>0</v>
      </c>
      <c r="BM29" s="25" t="e">
        <f t="shared" si="1"/>
        <v>#DIV/0!</v>
      </c>
      <c r="BN29" s="24">
        <f>SUM(BN21:BN28)</f>
        <v>0</v>
      </c>
      <c r="BO29" s="25" t="e">
        <f t="shared" si="2"/>
        <v>#DIV/0!</v>
      </c>
      <c r="BP29" s="24">
        <f>SUM(BP21:BP28)</f>
        <v>0</v>
      </c>
      <c r="BQ29" s="25" t="e">
        <f t="shared" si="3"/>
        <v>#DIV/0!</v>
      </c>
      <c r="BR29" s="24">
        <f>SUM(BR21:BR28)</f>
        <v>0</v>
      </c>
      <c r="BS29" s="25" t="e">
        <f t="shared" si="4"/>
        <v>#DIV/0!</v>
      </c>
      <c r="BT29" s="24">
        <f>SUM(BT21:BT28)</f>
        <v>0</v>
      </c>
      <c r="BU29" s="25" t="e">
        <f t="shared" si="10"/>
        <v>#DIV/0!</v>
      </c>
      <c r="BV29" s="24">
        <f>SUM(BV21:BV28)</f>
        <v>0</v>
      </c>
      <c r="BW29" s="25" t="e">
        <f t="shared" si="11"/>
        <v>#DIV/0!</v>
      </c>
      <c r="BX29" s="24">
        <f>SUM(BX21:BX28)</f>
        <v>0</v>
      </c>
      <c r="BY29" s="25" t="e">
        <f t="shared" si="12"/>
        <v>#DIV/0!</v>
      </c>
      <c r="BZ29" s="24">
        <f>SUM(BZ21:BZ28)</f>
        <v>0</v>
      </c>
      <c r="CA29" s="25" t="e">
        <f t="shared" si="13"/>
        <v>#DIV/0!</v>
      </c>
      <c r="CB29" s="24">
        <f>SUM(CB21:CB28)</f>
        <v>0</v>
      </c>
      <c r="CC29" s="25" t="e">
        <f t="shared" si="14"/>
        <v>#DIV/0!</v>
      </c>
      <c r="CD29" s="69">
        <f t="shared" si="15"/>
        <v>0</v>
      </c>
      <c r="CG29" s="35" t="s">
        <v>37</v>
      </c>
      <c r="CH29" s="24">
        <f>SUM(CH21:CH28)</f>
        <v>0</v>
      </c>
      <c r="CI29" s="25">
        <v>0.44327065408443111</v>
      </c>
      <c r="CJ29" s="24">
        <f>SUM(CJ21:CJ28)</f>
        <v>0</v>
      </c>
      <c r="CK29" s="25">
        <v>0.37784522892782851</v>
      </c>
      <c r="CL29" s="24">
        <f>SUM(CL21:CL28)</f>
        <v>0</v>
      </c>
      <c r="CM29" s="25">
        <v>0.10525789028500046</v>
      </c>
      <c r="CN29" s="24">
        <f>SUM(CN21:CN28)</f>
        <v>0</v>
      </c>
      <c r="CO29" s="25">
        <v>3.344327715993644E-2</v>
      </c>
      <c r="CP29" s="24">
        <f>SUM(CP21:CP28)</f>
        <v>0</v>
      </c>
      <c r="CQ29" s="25">
        <v>1.7689667790963138E-2</v>
      </c>
      <c r="CR29" s="24">
        <f>SUM(CR21:CR28)</f>
        <v>0</v>
      </c>
      <c r="CS29" s="25">
        <v>9.3815945613828101E-3</v>
      </c>
      <c r="CT29" s="24">
        <f>SUM(CT21:CT28)</f>
        <v>0</v>
      </c>
      <c r="CU29" s="25" t="e">
        <f t="shared" si="16"/>
        <v>#DIV/0!</v>
      </c>
      <c r="CV29" s="69">
        <f t="shared" si="17"/>
        <v>0</v>
      </c>
    </row>
    <row r="30" spans="1:100" ht="13.5" thickBot="1" x14ac:dyDescent="0.25">
      <c r="A30" s="3"/>
      <c r="B30" s="34" t="s">
        <v>39</v>
      </c>
      <c r="C30" s="62">
        <f>C20+C29+C13</f>
        <v>0</v>
      </c>
      <c r="D30" s="48" t="e">
        <f t="shared" si="5"/>
        <v>#DIV/0!</v>
      </c>
      <c r="E30" s="15">
        <f>E20+E29+E13</f>
        <v>0</v>
      </c>
      <c r="F30" s="48" t="e">
        <f t="shared" si="5"/>
        <v>#DIV/0!</v>
      </c>
      <c r="G30" s="15">
        <f>G20+G29+G13</f>
        <v>0</v>
      </c>
      <c r="H30" s="48" t="e">
        <f t="shared" si="6"/>
        <v>#DIV/0!</v>
      </c>
      <c r="I30" s="15">
        <f>I20+I29+I13</f>
        <v>0</v>
      </c>
      <c r="J30" s="48" t="e">
        <f t="shared" si="7"/>
        <v>#DIV/0!</v>
      </c>
      <c r="K30" s="15">
        <f>K20+K29+K13</f>
        <v>0</v>
      </c>
      <c r="L30" s="48" t="e">
        <f t="shared" si="8"/>
        <v>#DIV/0!</v>
      </c>
      <c r="M30" s="68">
        <f t="shared" si="9"/>
        <v>0</v>
      </c>
      <c r="P30" s="34" t="s">
        <v>39</v>
      </c>
      <c r="Q30" s="62"/>
      <c r="R30" s="48"/>
      <c r="S30" s="15"/>
      <c r="T30" s="48"/>
      <c r="U30" s="62"/>
      <c r="V30" s="48"/>
      <c r="W30" s="62"/>
      <c r="X30" s="48"/>
      <c r="Y30" s="62"/>
      <c r="Z30" s="48"/>
      <c r="AA30" s="68"/>
      <c r="AD30" s="34" t="s">
        <v>39</v>
      </c>
      <c r="AE30" s="62"/>
      <c r="AF30" s="48"/>
      <c r="AG30" s="62"/>
      <c r="AH30" s="48"/>
      <c r="AI30" s="62"/>
      <c r="AJ30" s="48"/>
      <c r="AK30" s="62"/>
      <c r="AL30" s="48"/>
      <c r="AM30" s="62"/>
      <c r="AN30" s="48"/>
      <c r="AO30" s="62"/>
      <c r="AP30" s="48"/>
      <c r="AQ30" s="68"/>
      <c r="AS30" s="34" t="s">
        <v>39</v>
      </c>
      <c r="AT30" s="62"/>
      <c r="AU30" s="48"/>
      <c r="AV30" s="62"/>
      <c r="AW30" s="48"/>
      <c r="AX30" s="62"/>
      <c r="AY30" s="48"/>
      <c r="AZ30" s="62"/>
      <c r="BA30" s="48"/>
      <c r="BB30" s="62"/>
      <c r="BC30" s="48"/>
      <c r="BD30" s="62"/>
      <c r="BE30" s="48"/>
      <c r="BF30" s="68"/>
      <c r="BI30" s="34" t="s">
        <v>39</v>
      </c>
      <c r="BJ30" s="62">
        <f>BJ20+BJ29+BJ13</f>
        <v>0</v>
      </c>
      <c r="BK30" s="48" t="e">
        <f t="shared" si="0"/>
        <v>#DIV/0!</v>
      </c>
      <c r="BL30" s="62">
        <f>BL20+BL29+BL13</f>
        <v>0</v>
      </c>
      <c r="BM30" s="48" t="e">
        <f t="shared" si="1"/>
        <v>#DIV/0!</v>
      </c>
      <c r="BN30" s="62">
        <f>BN20+BN29+BN13</f>
        <v>0</v>
      </c>
      <c r="BO30" s="48" t="e">
        <f t="shared" si="2"/>
        <v>#DIV/0!</v>
      </c>
      <c r="BP30" s="62">
        <f>BP20+BP29+BP13</f>
        <v>0</v>
      </c>
      <c r="BQ30" s="48" t="e">
        <f t="shared" si="3"/>
        <v>#DIV/0!</v>
      </c>
      <c r="BR30" s="62">
        <f>BR20+BR29+BR13</f>
        <v>0</v>
      </c>
      <c r="BS30" s="48" t="e">
        <f t="shared" si="4"/>
        <v>#DIV/0!</v>
      </c>
      <c r="BT30" s="62">
        <f>BT20+BT29+BT13</f>
        <v>0</v>
      </c>
      <c r="BU30" s="48" t="e">
        <f t="shared" si="10"/>
        <v>#DIV/0!</v>
      </c>
      <c r="BV30" s="62">
        <f>BV20+BV29+BV13</f>
        <v>0</v>
      </c>
      <c r="BW30" s="48" t="e">
        <f t="shared" si="11"/>
        <v>#DIV/0!</v>
      </c>
      <c r="BX30" s="62">
        <f>BX20+BX29+BX13</f>
        <v>0</v>
      </c>
      <c r="BY30" s="48" t="e">
        <f t="shared" si="12"/>
        <v>#DIV/0!</v>
      </c>
      <c r="BZ30" s="62">
        <f>BZ20+BZ29+BZ13</f>
        <v>0</v>
      </c>
      <c r="CA30" s="48" t="e">
        <f t="shared" si="13"/>
        <v>#DIV/0!</v>
      </c>
      <c r="CB30" s="62">
        <f>CB20+CB29+CB13</f>
        <v>0</v>
      </c>
      <c r="CC30" s="48" t="e">
        <f t="shared" si="14"/>
        <v>#DIV/0!</v>
      </c>
      <c r="CD30" s="68">
        <f t="shared" si="15"/>
        <v>0</v>
      </c>
      <c r="CG30" s="34" t="s">
        <v>39</v>
      </c>
      <c r="CH30" s="62">
        <f>CH20+CH29+CH13</f>
        <v>0</v>
      </c>
      <c r="CI30" s="48">
        <v>0.42955576842976328</v>
      </c>
      <c r="CJ30" s="62">
        <f>CJ20+CJ29+CJ13</f>
        <v>0</v>
      </c>
      <c r="CK30" s="48">
        <v>0.37542606719202942</v>
      </c>
      <c r="CL30" s="62">
        <f>CL20+CL29+CL13</f>
        <v>0</v>
      </c>
      <c r="CM30" s="48">
        <v>0.10338425813560655</v>
      </c>
      <c r="CN30" s="62">
        <f>CN20+CN29+CN13</f>
        <v>0</v>
      </c>
      <c r="CO30" s="48">
        <v>4.3221265658495107E-2</v>
      </c>
      <c r="CP30" s="62">
        <f>CP20+CP29+CP13</f>
        <v>0</v>
      </c>
      <c r="CQ30" s="48">
        <v>2.2910632287678836E-2</v>
      </c>
      <c r="CR30" s="62">
        <f>CR20+CR29+CR13</f>
        <v>0</v>
      </c>
      <c r="CS30" s="48">
        <v>1.1781257863915146E-2</v>
      </c>
      <c r="CT30" s="62">
        <f>CT20+CT29+CT13</f>
        <v>0</v>
      </c>
      <c r="CU30" s="48" t="e">
        <f t="shared" si="16"/>
        <v>#DIV/0!</v>
      </c>
      <c r="CV30" s="68">
        <f t="shared" si="17"/>
        <v>0</v>
      </c>
    </row>
    <row r="31" spans="1:100" x14ac:dyDescent="0.2">
      <c r="A31" s="1">
        <v>97210</v>
      </c>
      <c r="B31" s="31" t="s">
        <v>33</v>
      </c>
      <c r="C31" s="63"/>
      <c r="D31" s="47" t="e">
        <f t="shared" si="5"/>
        <v>#DIV/0!</v>
      </c>
      <c r="E31" s="13"/>
      <c r="F31" s="47" t="e">
        <f t="shared" si="5"/>
        <v>#DIV/0!</v>
      </c>
      <c r="G31" s="13"/>
      <c r="H31" s="47" t="e">
        <f t="shared" si="6"/>
        <v>#DIV/0!</v>
      </c>
      <c r="I31" s="13"/>
      <c r="J31" s="47" t="e">
        <f t="shared" si="7"/>
        <v>#DIV/0!</v>
      </c>
      <c r="K31" s="13"/>
      <c r="L31" s="47" t="e">
        <f t="shared" si="8"/>
        <v>#DIV/0!</v>
      </c>
      <c r="M31" s="65">
        <f t="shared" si="9"/>
        <v>0</v>
      </c>
      <c r="P31" s="31" t="s">
        <v>33</v>
      </c>
      <c r="Q31" s="63"/>
      <c r="R31" s="47"/>
      <c r="S31" s="13"/>
      <c r="T31" s="47"/>
      <c r="U31" s="63"/>
      <c r="V31" s="47"/>
      <c r="W31" s="63"/>
      <c r="X31" s="47"/>
      <c r="Y31" s="63"/>
      <c r="Z31" s="47"/>
      <c r="AA31" s="65"/>
      <c r="AD31" s="31" t="s">
        <v>33</v>
      </c>
      <c r="AE31" s="63"/>
      <c r="AF31" s="47"/>
      <c r="AG31" s="13"/>
      <c r="AH31" s="47"/>
      <c r="AI31" s="13"/>
      <c r="AJ31" s="47"/>
      <c r="AK31" s="13"/>
      <c r="AL31" s="47"/>
      <c r="AM31" s="13"/>
      <c r="AN31" s="47"/>
      <c r="AO31" s="13"/>
      <c r="AP31" s="47"/>
      <c r="AQ31" s="65"/>
      <c r="AS31" s="31" t="s">
        <v>33</v>
      </c>
      <c r="AT31" s="63"/>
      <c r="AU31" s="47"/>
      <c r="AV31" s="63"/>
      <c r="AW31" s="47"/>
      <c r="AX31" s="63"/>
      <c r="AY31" s="47"/>
      <c r="AZ31" s="63"/>
      <c r="BA31" s="47"/>
      <c r="BB31" s="63"/>
      <c r="BC31" s="47"/>
      <c r="BD31" s="63"/>
      <c r="BE31" s="47"/>
      <c r="BF31" s="65"/>
      <c r="BI31" s="31" t="s">
        <v>33</v>
      </c>
      <c r="BJ31" s="63"/>
      <c r="BK31" s="79" t="e">
        <f t="shared" si="0"/>
        <v>#DIV/0!</v>
      </c>
      <c r="BL31" s="63"/>
      <c r="BM31" s="79" t="e">
        <f t="shared" si="1"/>
        <v>#DIV/0!</v>
      </c>
      <c r="BN31" s="63"/>
      <c r="BO31" s="79" t="e">
        <f t="shared" si="2"/>
        <v>#DIV/0!</v>
      </c>
      <c r="BP31" s="63"/>
      <c r="BQ31" s="79" t="e">
        <f t="shared" si="3"/>
        <v>#DIV/0!</v>
      </c>
      <c r="BR31" s="63"/>
      <c r="BS31" s="79" t="e">
        <f t="shared" si="4"/>
        <v>#DIV/0!</v>
      </c>
      <c r="BT31" s="63"/>
      <c r="BU31" s="79" t="e">
        <f t="shared" si="10"/>
        <v>#DIV/0!</v>
      </c>
      <c r="BV31" s="63"/>
      <c r="BW31" s="79" t="e">
        <f t="shared" si="11"/>
        <v>#DIV/0!</v>
      </c>
      <c r="BX31" s="63"/>
      <c r="BY31" s="79" t="e">
        <f t="shared" si="12"/>
        <v>#DIV/0!</v>
      </c>
      <c r="BZ31" s="63"/>
      <c r="CA31" s="79" t="e">
        <f t="shared" si="13"/>
        <v>#DIV/0!</v>
      </c>
      <c r="CB31" s="63"/>
      <c r="CC31" s="79" t="e">
        <f t="shared" si="14"/>
        <v>#DIV/0!</v>
      </c>
      <c r="CD31" s="65">
        <f t="shared" si="15"/>
        <v>0</v>
      </c>
      <c r="CG31" s="31" t="s">
        <v>33</v>
      </c>
      <c r="CH31" s="63"/>
      <c r="CI31" s="79">
        <v>0.35859269282814604</v>
      </c>
      <c r="CJ31" s="63"/>
      <c r="CK31" s="79">
        <v>0.40730717185385651</v>
      </c>
      <c r="CL31" s="63"/>
      <c r="CM31" s="79">
        <v>0.11096075778078482</v>
      </c>
      <c r="CN31" s="63"/>
      <c r="CO31" s="79">
        <v>5.2774018944519614E-2</v>
      </c>
      <c r="CP31" s="63"/>
      <c r="CQ31" s="79">
        <v>3.9242219215155603E-2</v>
      </c>
      <c r="CR31" s="63"/>
      <c r="CS31" s="79">
        <v>1.2178619756427603E-2</v>
      </c>
      <c r="CT31" s="63"/>
      <c r="CU31" s="79" t="e">
        <f t="shared" si="16"/>
        <v>#DIV/0!</v>
      </c>
      <c r="CV31" s="65">
        <f t="shared" si="17"/>
        <v>0</v>
      </c>
    </row>
    <row r="32" spans="1:100" x14ac:dyDescent="0.2">
      <c r="A32" s="1">
        <v>97217</v>
      </c>
      <c r="B32" s="32" t="s">
        <v>14</v>
      </c>
      <c r="C32" s="20"/>
      <c r="D32" s="21" t="e">
        <f t="shared" si="5"/>
        <v>#DIV/0!</v>
      </c>
      <c r="E32" s="13"/>
      <c r="F32" s="21" t="e">
        <f t="shared" si="5"/>
        <v>#DIV/0!</v>
      </c>
      <c r="G32" s="13"/>
      <c r="H32" s="21" t="e">
        <f t="shared" si="6"/>
        <v>#DIV/0!</v>
      </c>
      <c r="I32" s="13"/>
      <c r="J32" s="21" t="e">
        <f t="shared" si="7"/>
        <v>#DIV/0!</v>
      </c>
      <c r="K32" s="13"/>
      <c r="L32" s="21" t="e">
        <f t="shared" si="8"/>
        <v>#DIV/0!</v>
      </c>
      <c r="M32" s="66">
        <f t="shared" si="9"/>
        <v>0</v>
      </c>
      <c r="P32" s="32" t="s">
        <v>14</v>
      </c>
      <c r="Q32" s="20"/>
      <c r="R32" s="21"/>
      <c r="S32" s="13"/>
      <c r="T32" s="21"/>
      <c r="U32" s="20"/>
      <c r="V32" s="21"/>
      <c r="W32" s="20"/>
      <c r="X32" s="21"/>
      <c r="Y32" s="20"/>
      <c r="Z32" s="21"/>
      <c r="AA32" s="66"/>
      <c r="AD32" s="32" t="s">
        <v>14</v>
      </c>
      <c r="AE32" s="20"/>
      <c r="AF32" s="21"/>
      <c r="AG32" s="13"/>
      <c r="AH32" s="21"/>
      <c r="AI32" s="13"/>
      <c r="AJ32" s="21"/>
      <c r="AK32" s="13"/>
      <c r="AL32" s="21"/>
      <c r="AM32" s="13"/>
      <c r="AN32" s="21"/>
      <c r="AO32" s="13"/>
      <c r="AP32" s="21"/>
      <c r="AQ32" s="66"/>
      <c r="AS32" s="32" t="s">
        <v>14</v>
      </c>
      <c r="AT32" s="20"/>
      <c r="AU32" s="21"/>
      <c r="AV32" s="20"/>
      <c r="AW32" s="21"/>
      <c r="AX32" s="20"/>
      <c r="AY32" s="21"/>
      <c r="AZ32" s="20"/>
      <c r="BA32" s="21"/>
      <c r="BB32" s="20"/>
      <c r="BC32" s="21"/>
      <c r="BD32" s="20"/>
      <c r="BE32" s="21"/>
      <c r="BF32" s="66"/>
      <c r="BI32" s="32" t="s">
        <v>14</v>
      </c>
      <c r="BJ32" s="20"/>
      <c r="BK32" s="77" t="e">
        <f t="shared" si="0"/>
        <v>#DIV/0!</v>
      </c>
      <c r="BL32" s="20"/>
      <c r="BM32" s="77" t="e">
        <f t="shared" si="1"/>
        <v>#DIV/0!</v>
      </c>
      <c r="BN32" s="20"/>
      <c r="BO32" s="77" t="e">
        <f t="shared" si="2"/>
        <v>#DIV/0!</v>
      </c>
      <c r="BP32" s="20"/>
      <c r="BQ32" s="77" t="e">
        <f t="shared" si="3"/>
        <v>#DIV/0!</v>
      </c>
      <c r="BR32" s="20"/>
      <c r="BS32" s="77" t="e">
        <f t="shared" si="4"/>
        <v>#DIV/0!</v>
      </c>
      <c r="BT32" s="20"/>
      <c r="BU32" s="77" t="e">
        <f t="shared" si="10"/>
        <v>#DIV/0!</v>
      </c>
      <c r="BV32" s="20"/>
      <c r="BW32" s="77" t="e">
        <f t="shared" si="11"/>
        <v>#DIV/0!</v>
      </c>
      <c r="BX32" s="20"/>
      <c r="BY32" s="77" t="e">
        <f t="shared" si="12"/>
        <v>#DIV/0!</v>
      </c>
      <c r="BZ32" s="20"/>
      <c r="CA32" s="77" t="e">
        <f t="shared" si="13"/>
        <v>#DIV/0!</v>
      </c>
      <c r="CB32" s="20"/>
      <c r="CC32" s="77" t="e">
        <f t="shared" si="14"/>
        <v>#DIV/0!</v>
      </c>
      <c r="CD32" s="66">
        <f t="shared" si="15"/>
        <v>0</v>
      </c>
      <c r="CG32" s="32" t="s">
        <v>14</v>
      </c>
      <c r="CH32" s="20"/>
      <c r="CI32" s="77">
        <v>0.38925294888597639</v>
      </c>
      <c r="CJ32" s="20"/>
      <c r="CK32" s="77">
        <v>0.41415465268676277</v>
      </c>
      <c r="CL32" s="20"/>
      <c r="CM32" s="77">
        <v>0.10091743119266054</v>
      </c>
      <c r="CN32" s="20"/>
      <c r="CO32" s="77">
        <v>5.3735255570117949E-2</v>
      </c>
      <c r="CP32" s="20"/>
      <c r="CQ32" s="77">
        <v>1.8348623853211007E-2</v>
      </c>
      <c r="CR32" s="20"/>
      <c r="CS32" s="77">
        <v>1.310615989515072E-2</v>
      </c>
      <c r="CT32" s="20"/>
      <c r="CU32" s="77" t="e">
        <f t="shared" si="16"/>
        <v>#DIV/0!</v>
      </c>
      <c r="CV32" s="66">
        <f t="shared" si="17"/>
        <v>0</v>
      </c>
    </row>
    <row r="33" spans="1:100" x14ac:dyDescent="0.2">
      <c r="A33" s="1">
        <v>97220</v>
      </c>
      <c r="B33" s="32" t="s">
        <v>28</v>
      </c>
      <c r="C33" s="20"/>
      <c r="D33" s="21" t="e">
        <f t="shared" si="5"/>
        <v>#DIV/0!</v>
      </c>
      <c r="E33" s="13"/>
      <c r="F33" s="21" t="e">
        <f t="shared" si="5"/>
        <v>#DIV/0!</v>
      </c>
      <c r="G33" s="13"/>
      <c r="H33" s="21" t="e">
        <f t="shared" si="6"/>
        <v>#DIV/0!</v>
      </c>
      <c r="I33" s="13"/>
      <c r="J33" s="21" t="e">
        <f t="shared" si="7"/>
        <v>#DIV/0!</v>
      </c>
      <c r="K33" s="13"/>
      <c r="L33" s="21" t="e">
        <f t="shared" si="8"/>
        <v>#DIV/0!</v>
      </c>
      <c r="M33" s="66">
        <f t="shared" si="9"/>
        <v>0</v>
      </c>
      <c r="P33" s="32" t="s">
        <v>28</v>
      </c>
      <c r="Q33" s="20"/>
      <c r="R33" s="21"/>
      <c r="S33" s="13"/>
      <c r="T33" s="21"/>
      <c r="U33" s="20"/>
      <c r="V33" s="21"/>
      <c r="W33" s="20"/>
      <c r="X33" s="21"/>
      <c r="Y33" s="20"/>
      <c r="Z33" s="21"/>
      <c r="AA33" s="66"/>
      <c r="AD33" s="32" t="s">
        <v>28</v>
      </c>
      <c r="AE33" s="20"/>
      <c r="AF33" s="21"/>
      <c r="AG33" s="13"/>
      <c r="AH33" s="21"/>
      <c r="AI33" s="13"/>
      <c r="AJ33" s="21"/>
      <c r="AK33" s="13"/>
      <c r="AL33" s="21"/>
      <c r="AM33" s="13"/>
      <c r="AN33" s="21"/>
      <c r="AO33" s="13"/>
      <c r="AP33" s="21"/>
      <c r="AQ33" s="66"/>
      <c r="AS33" s="32" t="s">
        <v>28</v>
      </c>
      <c r="AT33" s="20"/>
      <c r="AU33" s="21"/>
      <c r="AV33" s="20"/>
      <c r="AW33" s="21"/>
      <c r="AX33" s="20"/>
      <c r="AY33" s="21"/>
      <c r="AZ33" s="20"/>
      <c r="BA33" s="21"/>
      <c r="BB33" s="20"/>
      <c r="BC33" s="21"/>
      <c r="BD33" s="20"/>
      <c r="BE33" s="21"/>
      <c r="BF33" s="66"/>
      <c r="BI33" s="32" t="s">
        <v>28</v>
      </c>
      <c r="BJ33" s="20"/>
      <c r="BK33" s="77" t="e">
        <f t="shared" si="0"/>
        <v>#DIV/0!</v>
      </c>
      <c r="BL33" s="20"/>
      <c r="BM33" s="77" t="e">
        <f t="shared" si="1"/>
        <v>#DIV/0!</v>
      </c>
      <c r="BN33" s="20"/>
      <c r="BO33" s="77" t="e">
        <f t="shared" si="2"/>
        <v>#DIV/0!</v>
      </c>
      <c r="BP33" s="20"/>
      <c r="BQ33" s="77" t="e">
        <f t="shared" si="3"/>
        <v>#DIV/0!</v>
      </c>
      <c r="BR33" s="20"/>
      <c r="BS33" s="77" t="e">
        <f t="shared" si="4"/>
        <v>#DIV/0!</v>
      </c>
      <c r="BT33" s="20"/>
      <c r="BU33" s="77" t="e">
        <f t="shared" si="10"/>
        <v>#DIV/0!</v>
      </c>
      <c r="BV33" s="20"/>
      <c r="BW33" s="77" t="e">
        <f t="shared" si="11"/>
        <v>#DIV/0!</v>
      </c>
      <c r="BX33" s="20"/>
      <c r="BY33" s="77" t="e">
        <f t="shared" si="12"/>
        <v>#DIV/0!</v>
      </c>
      <c r="BZ33" s="20"/>
      <c r="CA33" s="77" t="e">
        <f t="shared" si="13"/>
        <v>#DIV/0!</v>
      </c>
      <c r="CB33" s="20"/>
      <c r="CC33" s="77" t="e">
        <f t="shared" si="14"/>
        <v>#DIV/0!</v>
      </c>
      <c r="CD33" s="66">
        <f t="shared" si="15"/>
        <v>0</v>
      </c>
      <c r="CG33" s="32" t="s">
        <v>28</v>
      </c>
      <c r="CH33" s="20"/>
      <c r="CI33" s="77">
        <v>0.42007434944237915</v>
      </c>
      <c r="CJ33" s="20"/>
      <c r="CK33" s="77">
        <v>0.38661710037174718</v>
      </c>
      <c r="CL33" s="20"/>
      <c r="CM33" s="77">
        <v>0.10408921933085502</v>
      </c>
      <c r="CN33" s="20"/>
      <c r="CO33" s="77">
        <v>3.717472118959108E-2</v>
      </c>
      <c r="CP33" s="20"/>
      <c r="CQ33" s="77">
        <v>2.7881040892193308E-2</v>
      </c>
      <c r="CR33" s="20"/>
      <c r="CS33" s="77">
        <v>9.2936802973977699E-3</v>
      </c>
      <c r="CT33" s="20"/>
      <c r="CU33" s="77" t="e">
        <f t="shared" si="16"/>
        <v>#DIV/0!</v>
      </c>
      <c r="CV33" s="66">
        <f t="shared" si="17"/>
        <v>0</v>
      </c>
    </row>
    <row r="34" spans="1:100" x14ac:dyDescent="0.2">
      <c r="A34" s="1">
        <v>97226</v>
      </c>
      <c r="B34" s="32" t="s">
        <v>21</v>
      </c>
      <c r="C34" s="20"/>
      <c r="D34" s="21" t="e">
        <f t="shared" si="5"/>
        <v>#DIV/0!</v>
      </c>
      <c r="E34" s="13"/>
      <c r="F34" s="21" t="e">
        <f t="shared" si="5"/>
        <v>#DIV/0!</v>
      </c>
      <c r="G34" s="13"/>
      <c r="H34" s="21" t="e">
        <f t="shared" si="6"/>
        <v>#DIV/0!</v>
      </c>
      <c r="I34" s="13"/>
      <c r="J34" s="21" t="e">
        <f t="shared" si="7"/>
        <v>#DIV/0!</v>
      </c>
      <c r="K34" s="13"/>
      <c r="L34" s="21" t="e">
        <f t="shared" si="8"/>
        <v>#DIV/0!</v>
      </c>
      <c r="M34" s="66">
        <f t="shared" si="9"/>
        <v>0</v>
      </c>
      <c r="P34" s="32" t="s">
        <v>21</v>
      </c>
      <c r="Q34" s="20"/>
      <c r="R34" s="21"/>
      <c r="S34" s="13"/>
      <c r="T34" s="21"/>
      <c r="U34" s="20"/>
      <c r="V34" s="21"/>
      <c r="W34" s="20"/>
      <c r="X34" s="21"/>
      <c r="Y34" s="20"/>
      <c r="Z34" s="21"/>
      <c r="AA34" s="66"/>
      <c r="AD34" s="32" t="s">
        <v>21</v>
      </c>
      <c r="AE34" s="20"/>
      <c r="AF34" s="21"/>
      <c r="AG34" s="13"/>
      <c r="AH34" s="21"/>
      <c r="AI34" s="13"/>
      <c r="AJ34" s="21"/>
      <c r="AK34" s="13"/>
      <c r="AL34" s="21"/>
      <c r="AM34" s="13"/>
      <c r="AN34" s="21"/>
      <c r="AO34" s="13"/>
      <c r="AP34" s="21"/>
      <c r="AQ34" s="66"/>
      <c r="AS34" s="32" t="s">
        <v>21</v>
      </c>
      <c r="AT34" s="20"/>
      <c r="AU34" s="21"/>
      <c r="AV34" s="20"/>
      <c r="AW34" s="21"/>
      <c r="AX34" s="20"/>
      <c r="AY34" s="21"/>
      <c r="AZ34" s="20"/>
      <c r="BA34" s="21"/>
      <c r="BB34" s="20"/>
      <c r="BC34" s="21"/>
      <c r="BD34" s="20"/>
      <c r="BE34" s="21"/>
      <c r="BF34" s="66"/>
      <c r="BI34" s="32" t="s">
        <v>21</v>
      </c>
      <c r="BJ34" s="20"/>
      <c r="BK34" s="77" t="e">
        <f t="shared" si="0"/>
        <v>#DIV/0!</v>
      </c>
      <c r="BL34" s="20"/>
      <c r="BM34" s="77" t="e">
        <f t="shared" si="1"/>
        <v>#DIV/0!</v>
      </c>
      <c r="BN34" s="20"/>
      <c r="BO34" s="77" t="e">
        <f t="shared" si="2"/>
        <v>#DIV/0!</v>
      </c>
      <c r="BP34" s="20"/>
      <c r="BQ34" s="77" t="e">
        <f t="shared" si="3"/>
        <v>#DIV/0!</v>
      </c>
      <c r="BR34" s="20"/>
      <c r="BS34" s="77" t="e">
        <f t="shared" si="4"/>
        <v>#DIV/0!</v>
      </c>
      <c r="BT34" s="20"/>
      <c r="BU34" s="77" t="e">
        <f t="shared" si="10"/>
        <v>#DIV/0!</v>
      </c>
      <c r="BV34" s="20"/>
      <c r="BW34" s="77" t="e">
        <f t="shared" si="11"/>
        <v>#DIV/0!</v>
      </c>
      <c r="BX34" s="20"/>
      <c r="BY34" s="77" t="e">
        <f t="shared" si="12"/>
        <v>#DIV/0!</v>
      </c>
      <c r="BZ34" s="20"/>
      <c r="CA34" s="77" t="e">
        <f t="shared" si="13"/>
        <v>#DIV/0!</v>
      </c>
      <c r="CB34" s="20"/>
      <c r="CC34" s="77" t="e">
        <f t="shared" si="14"/>
        <v>#DIV/0!</v>
      </c>
      <c r="CD34" s="66">
        <f t="shared" si="15"/>
        <v>0</v>
      </c>
      <c r="CG34" s="32" t="s">
        <v>21</v>
      </c>
      <c r="CH34" s="20"/>
      <c r="CI34" s="77">
        <v>0.35698447893569846</v>
      </c>
      <c r="CJ34" s="20"/>
      <c r="CK34" s="77">
        <v>0.43237250554323731</v>
      </c>
      <c r="CL34" s="20"/>
      <c r="CM34" s="77">
        <v>7.9822616407982258E-2</v>
      </c>
      <c r="CN34" s="20"/>
      <c r="CO34" s="77">
        <v>7.5388026607538808E-2</v>
      </c>
      <c r="CP34" s="20"/>
      <c r="CQ34" s="77">
        <v>2.6607538802660754E-2</v>
      </c>
      <c r="CR34" s="20"/>
      <c r="CS34" s="77">
        <v>8.869179600886918E-3</v>
      </c>
      <c r="CT34" s="20"/>
      <c r="CU34" s="77" t="e">
        <f t="shared" si="16"/>
        <v>#DIV/0!</v>
      </c>
      <c r="CV34" s="66">
        <f t="shared" si="17"/>
        <v>0</v>
      </c>
    </row>
    <row r="35" spans="1:100" x14ac:dyDescent="0.2">
      <c r="A35" s="1">
        <v>97232</v>
      </c>
      <c r="B35" s="33" t="s">
        <v>26</v>
      </c>
      <c r="C35" s="22"/>
      <c r="D35" s="23" t="e">
        <f t="shared" si="5"/>
        <v>#DIV/0!</v>
      </c>
      <c r="E35" s="13"/>
      <c r="F35" s="23" t="e">
        <f t="shared" si="5"/>
        <v>#DIV/0!</v>
      </c>
      <c r="G35" s="13"/>
      <c r="H35" s="23" t="e">
        <f t="shared" si="6"/>
        <v>#DIV/0!</v>
      </c>
      <c r="I35" s="13"/>
      <c r="J35" s="23" t="e">
        <f t="shared" si="7"/>
        <v>#DIV/0!</v>
      </c>
      <c r="K35" s="13"/>
      <c r="L35" s="23" t="e">
        <f t="shared" si="8"/>
        <v>#DIV/0!</v>
      </c>
      <c r="M35" s="67">
        <f t="shared" si="9"/>
        <v>0</v>
      </c>
      <c r="P35" s="33" t="s">
        <v>26</v>
      </c>
      <c r="Q35" s="22"/>
      <c r="R35" s="23"/>
      <c r="S35" s="13"/>
      <c r="T35" s="23"/>
      <c r="U35" s="22"/>
      <c r="V35" s="23"/>
      <c r="W35" s="22"/>
      <c r="X35" s="23"/>
      <c r="Y35" s="22"/>
      <c r="Z35" s="23"/>
      <c r="AA35" s="67"/>
      <c r="AD35" s="33" t="s">
        <v>26</v>
      </c>
      <c r="AE35" s="22"/>
      <c r="AF35" s="23"/>
      <c r="AG35" s="13"/>
      <c r="AH35" s="23"/>
      <c r="AI35" s="13"/>
      <c r="AJ35" s="23"/>
      <c r="AK35" s="13"/>
      <c r="AL35" s="23"/>
      <c r="AM35" s="13"/>
      <c r="AN35" s="23"/>
      <c r="AO35" s="13"/>
      <c r="AP35" s="23"/>
      <c r="AQ35" s="67"/>
      <c r="AS35" s="33" t="s">
        <v>26</v>
      </c>
      <c r="AT35" s="22"/>
      <c r="AU35" s="23"/>
      <c r="AV35" s="22"/>
      <c r="AW35" s="23"/>
      <c r="AX35" s="22"/>
      <c r="AY35" s="23"/>
      <c r="AZ35" s="22"/>
      <c r="BA35" s="23"/>
      <c r="BB35" s="22"/>
      <c r="BC35" s="23"/>
      <c r="BD35" s="22"/>
      <c r="BE35" s="23"/>
      <c r="BF35" s="67"/>
      <c r="BI35" s="33" t="s">
        <v>26</v>
      </c>
      <c r="BJ35" s="22"/>
      <c r="BK35" s="78" t="e">
        <f t="shared" si="0"/>
        <v>#DIV/0!</v>
      </c>
      <c r="BL35" s="22"/>
      <c r="BM35" s="78" t="e">
        <f t="shared" si="1"/>
        <v>#DIV/0!</v>
      </c>
      <c r="BN35" s="22"/>
      <c r="BO35" s="78" t="e">
        <f t="shared" si="2"/>
        <v>#DIV/0!</v>
      </c>
      <c r="BP35" s="22"/>
      <c r="BQ35" s="78" t="e">
        <f t="shared" si="3"/>
        <v>#DIV/0!</v>
      </c>
      <c r="BR35" s="22"/>
      <c r="BS35" s="78" t="e">
        <f t="shared" si="4"/>
        <v>#DIV/0!</v>
      </c>
      <c r="BT35" s="22"/>
      <c r="BU35" s="78" t="e">
        <f t="shared" si="10"/>
        <v>#DIV/0!</v>
      </c>
      <c r="BV35" s="22"/>
      <c r="BW35" s="78" t="e">
        <f t="shared" si="11"/>
        <v>#DIV/0!</v>
      </c>
      <c r="BX35" s="22"/>
      <c r="BY35" s="78" t="e">
        <f t="shared" si="12"/>
        <v>#DIV/0!</v>
      </c>
      <c r="BZ35" s="22"/>
      <c r="CA35" s="78" t="e">
        <f t="shared" si="13"/>
        <v>#DIV/0!</v>
      </c>
      <c r="CB35" s="22"/>
      <c r="CC35" s="78" t="e">
        <f t="shared" si="14"/>
        <v>#DIV/0!</v>
      </c>
      <c r="CD35" s="67">
        <f t="shared" si="15"/>
        <v>0</v>
      </c>
      <c r="CG35" s="33" t="s">
        <v>26</v>
      </c>
      <c r="CH35" s="22"/>
      <c r="CI35" s="78">
        <v>0.41980198019801979</v>
      </c>
      <c r="CJ35" s="22"/>
      <c r="CK35" s="78">
        <v>0.401980198019802</v>
      </c>
      <c r="CL35" s="22"/>
      <c r="CM35" s="78">
        <v>0.10495049504950495</v>
      </c>
      <c r="CN35" s="22"/>
      <c r="CO35" s="78">
        <v>3.5643564356435641E-2</v>
      </c>
      <c r="CP35" s="22"/>
      <c r="CQ35" s="78">
        <v>2.4752475247524754E-2</v>
      </c>
      <c r="CR35" s="22"/>
      <c r="CS35" s="78">
        <v>5.9405940594059407E-3</v>
      </c>
      <c r="CT35" s="22"/>
      <c r="CU35" s="78" t="e">
        <f t="shared" si="16"/>
        <v>#DIV/0!</v>
      </c>
      <c r="CV35" s="67">
        <f t="shared" si="17"/>
        <v>0</v>
      </c>
    </row>
    <row r="36" spans="1:100" x14ac:dyDescent="0.2">
      <c r="A36" s="3"/>
      <c r="B36" s="35" t="s">
        <v>38</v>
      </c>
      <c r="C36" s="16">
        <f>SUM(C31:C35)</f>
        <v>0</v>
      </c>
      <c r="D36" s="25" t="e">
        <f t="shared" si="5"/>
        <v>#DIV/0!</v>
      </c>
      <c r="E36" s="16">
        <f>SUM(E31:E35)</f>
        <v>0</v>
      </c>
      <c r="F36" s="25" t="e">
        <f t="shared" si="5"/>
        <v>#DIV/0!</v>
      </c>
      <c r="G36" s="16">
        <f>SUM(G31:G35)</f>
        <v>0</v>
      </c>
      <c r="H36" s="25" t="e">
        <f t="shared" si="6"/>
        <v>#DIV/0!</v>
      </c>
      <c r="I36" s="16">
        <f>SUM(I31:I35)</f>
        <v>0</v>
      </c>
      <c r="J36" s="25" t="e">
        <f t="shared" si="7"/>
        <v>#DIV/0!</v>
      </c>
      <c r="K36" s="16">
        <f>SUM(K31:K35)</f>
        <v>0</v>
      </c>
      <c r="L36" s="25" t="e">
        <f t="shared" si="8"/>
        <v>#DIV/0!</v>
      </c>
      <c r="M36" s="69">
        <f t="shared" si="9"/>
        <v>0</v>
      </c>
      <c r="P36" s="35" t="s">
        <v>38</v>
      </c>
      <c r="Q36" s="24"/>
      <c r="R36" s="25"/>
      <c r="S36" s="16"/>
      <c r="T36" s="25"/>
      <c r="U36" s="24"/>
      <c r="V36" s="25"/>
      <c r="W36" s="24"/>
      <c r="X36" s="25"/>
      <c r="Y36" s="24"/>
      <c r="Z36" s="25"/>
      <c r="AA36" s="69"/>
      <c r="AD36" s="35" t="s">
        <v>38</v>
      </c>
      <c r="AE36" s="24"/>
      <c r="AF36" s="25"/>
      <c r="AG36" s="24"/>
      <c r="AH36" s="25"/>
      <c r="AI36" s="24"/>
      <c r="AJ36" s="25"/>
      <c r="AK36" s="24"/>
      <c r="AL36" s="25"/>
      <c r="AM36" s="24"/>
      <c r="AN36" s="25"/>
      <c r="AO36" s="24"/>
      <c r="AP36" s="25"/>
      <c r="AQ36" s="69"/>
      <c r="AS36" s="35" t="s">
        <v>38</v>
      </c>
      <c r="AT36" s="24"/>
      <c r="AU36" s="25"/>
      <c r="AV36" s="24"/>
      <c r="AW36" s="25"/>
      <c r="AX36" s="24"/>
      <c r="AY36" s="25"/>
      <c r="AZ36" s="24"/>
      <c r="BA36" s="25"/>
      <c r="BB36" s="24"/>
      <c r="BC36" s="25"/>
      <c r="BD36" s="24"/>
      <c r="BE36" s="25"/>
      <c r="BF36" s="69"/>
      <c r="BI36" s="35" t="s">
        <v>38</v>
      </c>
      <c r="BJ36" s="24">
        <f>SUM(BJ31:BJ35)</f>
        <v>0</v>
      </c>
      <c r="BK36" s="25" t="e">
        <f t="shared" si="0"/>
        <v>#DIV/0!</v>
      </c>
      <c r="BL36" s="24">
        <f>SUM(BL31:BL35)</f>
        <v>0</v>
      </c>
      <c r="BM36" s="25" t="e">
        <f t="shared" si="1"/>
        <v>#DIV/0!</v>
      </c>
      <c r="BN36" s="24">
        <f>SUM(BN31:BN35)</f>
        <v>0</v>
      </c>
      <c r="BO36" s="25" t="e">
        <f t="shared" si="2"/>
        <v>#DIV/0!</v>
      </c>
      <c r="BP36" s="24">
        <f>SUM(BP31:BP35)</f>
        <v>0</v>
      </c>
      <c r="BQ36" s="25" t="e">
        <f t="shared" si="3"/>
        <v>#DIV/0!</v>
      </c>
      <c r="BR36" s="24">
        <f>SUM(BR31:BR35)</f>
        <v>0</v>
      </c>
      <c r="BS36" s="25" t="e">
        <f t="shared" si="4"/>
        <v>#DIV/0!</v>
      </c>
      <c r="BT36" s="24">
        <f>SUM(BT31:BT35)</f>
        <v>0</v>
      </c>
      <c r="BU36" s="25" t="e">
        <f t="shared" si="10"/>
        <v>#DIV/0!</v>
      </c>
      <c r="BV36" s="24">
        <f>SUM(BV31:BV35)</f>
        <v>0</v>
      </c>
      <c r="BW36" s="25" t="e">
        <f t="shared" si="11"/>
        <v>#DIV/0!</v>
      </c>
      <c r="BX36" s="24">
        <f>SUM(BX31:BX35)</f>
        <v>0</v>
      </c>
      <c r="BY36" s="25" t="e">
        <f t="shared" si="12"/>
        <v>#DIV/0!</v>
      </c>
      <c r="BZ36" s="24">
        <f>SUM(BZ31:BZ35)</f>
        <v>0</v>
      </c>
      <c r="CA36" s="25" t="e">
        <f t="shared" si="13"/>
        <v>#DIV/0!</v>
      </c>
      <c r="CB36" s="24">
        <f>SUM(CB31:CB35)</f>
        <v>0</v>
      </c>
      <c r="CC36" s="25" t="e">
        <f t="shared" si="14"/>
        <v>#DIV/0!</v>
      </c>
      <c r="CD36" s="69">
        <f t="shared" si="15"/>
        <v>0</v>
      </c>
      <c r="CG36" s="35" t="s">
        <v>38</v>
      </c>
      <c r="CH36" s="24">
        <f>SUM(CH31:CH35)</f>
        <v>0</v>
      </c>
      <c r="CI36" s="25">
        <v>0.3893806622810948</v>
      </c>
      <c r="CJ36" s="24">
        <f>SUM(CJ31:CJ35)</f>
        <v>0</v>
      </c>
      <c r="CK36" s="25">
        <v>0.40435931658099061</v>
      </c>
      <c r="CL36" s="24">
        <f>SUM(CL31:CL35)</f>
        <v>0</v>
      </c>
      <c r="CM36" s="25">
        <v>0.10404871874970061</v>
      </c>
      <c r="CN36" s="24">
        <f>SUM(CN31:CN35)</f>
        <v>0</v>
      </c>
      <c r="CO36" s="25">
        <v>4.7827276242654426E-2</v>
      </c>
      <c r="CP36" s="24">
        <f>SUM(CP31:CP35)</f>
        <v>0</v>
      </c>
      <c r="CQ36" s="25">
        <v>2.9644491536490961E-2</v>
      </c>
      <c r="CR36" s="24">
        <f>SUM(CR31:CR35)</f>
        <v>0</v>
      </c>
      <c r="CS36" s="25">
        <v>1.0169009345238013E-2</v>
      </c>
      <c r="CT36" s="24">
        <f>SUM(CT31:CT35)</f>
        <v>0</v>
      </c>
      <c r="CU36" s="25" t="e">
        <f t="shared" si="16"/>
        <v>#DIV/0!</v>
      </c>
      <c r="CV36" s="69">
        <f t="shared" si="17"/>
        <v>0</v>
      </c>
    </row>
    <row r="37" spans="1:100" x14ac:dyDescent="0.2">
      <c r="A37" s="1">
        <v>97202</v>
      </c>
      <c r="B37" s="36" t="s">
        <v>0</v>
      </c>
      <c r="C37" s="18"/>
      <c r="D37" s="19" t="e">
        <f t="shared" si="5"/>
        <v>#DIV/0!</v>
      </c>
      <c r="E37" s="13"/>
      <c r="F37" s="19" t="e">
        <f t="shared" si="5"/>
        <v>#DIV/0!</v>
      </c>
      <c r="G37" s="13"/>
      <c r="H37" s="19" t="e">
        <f t="shared" si="6"/>
        <v>#DIV/0!</v>
      </c>
      <c r="I37" s="13"/>
      <c r="J37" s="19" t="e">
        <f t="shared" si="7"/>
        <v>#DIV/0!</v>
      </c>
      <c r="K37" s="13"/>
      <c r="L37" s="19" t="e">
        <f t="shared" si="8"/>
        <v>#DIV/0!</v>
      </c>
      <c r="M37" s="70">
        <f t="shared" si="9"/>
        <v>0</v>
      </c>
      <c r="P37" s="36" t="s">
        <v>0</v>
      </c>
      <c r="Q37" s="18"/>
      <c r="R37" s="19"/>
      <c r="S37" s="13"/>
      <c r="T37" s="19"/>
      <c r="U37" s="18"/>
      <c r="V37" s="19"/>
      <c r="W37" s="18"/>
      <c r="X37" s="19"/>
      <c r="Y37" s="18"/>
      <c r="Z37" s="19"/>
      <c r="AA37" s="70"/>
      <c r="AD37" s="36" t="s">
        <v>0</v>
      </c>
      <c r="AE37" s="18"/>
      <c r="AF37" s="19"/>
      <c r="AG37" s="13"/>
      <c r="AH37" s="19"/>
      <c r="AI37" s="13"/>
      <c r="AJ37" s="19"/>
      <c r="AK37" s="13"/>
      <c r="AL37" s="19"/>
      <c r="AM37" s="13"/>
      <c r="AN37" s="19"/>
      <c r="AO37" s="13"/>
      <c r="AP37" s="19"/>
      <c r="AQ37" s="70"/>
      <c r="AS37" s="36" t="s">
        <v>0</v>
      </c>
      <c r="AT37" s="18"/>
      <c r="AU37" s="19"/>
      <c r="AV37" s="18"/>
      <c r="AW37" s="19"/>
      <c r="AX37" s="18"/>
      <c r="AY37" s="19"/>
      <c r="AZ37" s="18"/>
      <c r="BA37" s="19"/>
      <c r="BB37" s="18"/>
      <c r="BC37" s="19"/>
      <c r="BD37" s="18"/>
      <c r="BE37" s="19"/>
      <c r="BF37" s="70"/>
      <c r="BI37" s="36" t="s">
        <v>0</v>
      </c>
      <c r="BJ37" s="18"/>
      <c r="BK37" s="80" t="e">
        <f t="shared" si="0"/>
        <v>#DIV/0!</v>
      </c>
      <c r="BL37" s="18"/>
      <c r="BM37" s="80" t="e">
        <f t="shared" si="1"/>
        <v>#DIV/0!</v>
      </c>
      <c r="BN37" s="18"/>
      <c r="BO37" s="80" t="e">
        <f t="shared" si="2"/>
        <v>#DIV/0!</v>
      </c>
      <c r="BP37" s="18"/>
      <c r="BQ37" s="80" t="e">
        <f t="shared" si="3"/>
        <v>#DIV/0!</v>
      </c>
      <c r="BR37" s="18"/>
      <c r="BS37" s="80" t="e">
        <f t="shared" si="4"/>
        <v>#DIV/0!</v>
      </c>
      <c r="BT37" s="18"/>
      <c r="BU37" s="80" t="e">
        <f t="shared" si="10"/>
        <v>#DIV/0!</v>
      </c>
      <c r="BV37" s="18"/>
      <c r="BW37" s="80" t="e">
        <f t="shared" si="11"/>
        <v>#DIV/0!</v>
      </c>
      <c r="BX37" s="18"/>
      <c r="BY37" s="80" t="e">
        <f t="shared" si="12"/>
        <v>#DIV/0!</v>
      </c>
      <c r="BZ37" s="18"/>
      <c r="CA37" s="80" t="e">
        <f t="shared" si="13"/>
        <v>#DIV/0!</v>
      </c>
      <c r="CB37" s="18"/>
      <c r="CC37" s="80" t="e">
        <f t="shared" si="14"/>
        <v>#DIV/0!</v>
      </c>
      <c r="CD37" s="70">
        <f t="shared" si="15"/>
        <v>0</v>
      </c>
      <c r="CG37" s="36" t="s">
        <v>0</v>
      </c>
      <c r="CH37" s="18"/>
      <c r="CI37" s="80">
        <v>0.34393063583815031</v>
      </c>
      <c r="CJ37" s="18"/>
      <c r="CK37" s="80">
        <v>0.36705202312138729</v>
      </c>
      <c r="CL37" s="18"/>
      <c r="CM37" s="80">
        <v>0.14450867052023122</v>
      </c>
      <c r="CN37" s="18"/>
      <c r="CO37" s="80">
        <v>6.6473988439306367E-2</v>
      </c>
      <c r="CP37" s="18"/>
      <c r="CQ37" s="80">
        <v>3.1791907514450865E-2</v>
      </c>
      <c r="CR37" s="18"/>
      <c r="CS37" s="80">
        <v>2.3121387283236997E-2</v>
      </c>
      <c r="CT37" s="18"/>
      <c r="CU37" s="80" t="e">
        <f t="shared" si="16"/>
        <v>#DIV/0!</v>
      </c>
      <c r="CV37" s="70">
        <f t="shared" si="17"/>
        <v>0</v>
      </c>
    </row>
    <row r="38" spans="1:100" x14ac:dyDescent="0.2">
      <c r="A38" s="1">
        <v>97206</v>
      </c>
      <c r="B38" s="32" t="s">
        <v>5</v>
      </c>
      <c r="C38" s="20"/>
      <c r="D38" s="21" t="e">
        <f t="shared" si="5"/>
        <v>#DIV/0!</v>
      </c>
      <c r="E38" s="13"/>
      <c r="F38" s="21" t="e">
        <f t="shared" si="5"/>
        <v>#DIV/0!</v>
      </c>
      <c r="G38" s="13"/>
      <c r="H38" s="21" t="e">
        <f t="shared" si="6"/>
        <v>#DIV/0!</v>
      </c>
      <c r="I38" s="13"/>
      <c r="J38" s="21" t="e">
        <f t="shared" si="7"/>
        <v>#DIV/0!</v>
      </c>
      <c r="K38" s="13"/>
      <c r="L38" s="21" t="e">
        <f t="shared" si="8"/>
        <v>#DIV/0!</v>
      </c>
      <c r="M38" s="66">
        <f t="shared" si="9"/>
        <v>0</v>
      </c>
      <c r="P38" s="32" t="s">
        <v>5</v>
      </c>
      <c r="Q38" s="20"/>
      <c r="R38" s="21"/>
      <c r="S38" s="13"/>
      <c r="T38" s="21"/>
      <c r="U38" s="20"/>
      <c r="V38" s="21"/>
      <c r="W38" s="20"/>
      <c r="X38" s="21"/>
      <c r="Y38" s="20"/>
      <c r="Z38" s="21"/>
      <c r="AA38" s="66"/>
      <c r="AD38" s="32" t="s">
        <v>5</v>
      </c>
      <c r="AE38" s="20"/>
      <c r="AF38" s="21"/>
      <c r="AG38" s="13"/>
      <c r="AH38" s="21"/>
      <c r="AI38" s="13"/>
      <c r="AJ38" s="21"/>
      <c r="AK38" s="13"/>
      <c r="AL38" s="21"/>
      <c r="AM38" s="13"/>
      <c r="AN38" s="21"/>
      <c r="AO38" s="13"/>
      <c r="AP38" s="21"/>
      <c r="AQ38" s="66"/>
      <c r="AS38" s="32" t="s">
        <v>5</v>
      </c>
      <c r="AT38" s="20"/>
      <c r="AU38" s="21"/>
      <c r="AV38" s="20"/>
      <c r="AW38" s="21"/>
      <c r="AX38" s="20"/>
      <c r="AY38" s="21"/>
      <c r="AZ38" s="20"/>
      <c r="BA38" s="21"/>
      <c r="BB38" s="20"/>
      <c r="BC38" s="21"/>
      <c r="BD38" s="20"/>
      <c r="BE38" s="21"/>
      <c r="BF38" s="66"/>
      <c r="BI38" s="32" t="s">
        <v>5</v>
      </c>
      <c r="BJ38" s="20"/>
      <c r="BK38" s="77" t="e">
        <f t="shared" si="0"/>
        <v>#DIV/0!</v>
      </c>
      <c r="BL38" s="20"/>
      <c r="BM38" s="77" t="e">
        <f t="shared" si="1"/>
        <v>#DIV/0!</v>
      </c>
      <c r="BN38" s="20"/>
      <c r="BO38" s="77" t="e">
        <f t="shared" si="2"/>
        <v>#DIV/0!</v>
      </c>
      <c r="BP38" s="20"/>
      <c r="BQ38" s="77" t="e">
        <f t="shared" si="3"/>
        <v>#DIV/0!</v>
      </c>
      <c r="BR38" s="20"/>
      <c r="BS38" s="77" t="e">
        <f t="shared" si="4"/>
        <v>#DIV/0!</v>
      </c>
      <c r="BT38" s="20"/>
      <c r="BU38" s="77" t="e">
        <f t="shared" si="10"/>
        <v>#DIV/0!</v>
      </c>
      <c r="BV38" s="20"/>
      <c r="BW38" s="77" t="e">
        <f t="shared" si="11"/>
        <v>#DIV/0!</v>
      </c>
      <c r="BX38" s="20"/>
      <c r="BY38" s="77" t="e">
        <f t="shared" si="12"/>
        <v>#DIV/0!</v>
      </c>
      <c r="BZ38" s="20"/>
      <c r="CA38" s="77" t="e">
        <f t="shared" si="13"/>
        <v>#DIV/0!</v>
      </c>
      <c r="CB38" s="20"/>
      <c r="CC38" s="77" t="e">
        <f t="shared" si="14"/>
        <v>#DIV/0!</v>
      </c>
      <c r="CD38" s="66">
        <f t="shared" si="15"/>
        <v>0</v>
      </c>
      <c r="CG38" s="32" t="s">
        <v>5</v>
      </c>
      <c r="CH38" s="20"/>
      <c r="CI38" s="77">
        <v>0.40779220779220782</v>
      </c>
      <c r="CJ38" s="20"/>
      <c r="CK38" s="77">
        <v>0.4</v>
      </c>
      <c r="CL38" s="20"/>
      <c r="CM38" s="77">
        <v>0.1090909090909091</v>
      </c>
      <c r="CN38" s="20"/>
      <c r="CO38" s="77">
        <v>4.4155844155844157E-2</v>
      </c>
      <c r="CP38" s="20"/>
      <c r="CQ38" s="77">
        <v>1.2987012987012988E-2</v>
      </c>
      <c r="CR38" s="20"/>
      <c r="CS38" s="77">
        <v>1.2987012987012988E-2</v>
      </c>
      <c r="CT38" s="20"/>
      <c r="CU38" s="77" t="e">
        <f t="shared" si="16"/>
        <v>#DIV/0!</v>
      </c>
      <c r="CV38" s="66">
        <f t="shared" si="17"/>
        <v>0</v>
      </c>
    </row>
    <row r="39" spans="1:100" x14ac:dyDescent="0.2">
      <c r="A39" s="1">
        <v>97207</v>
      </c>
      <c r="B39" s="32" t="s">
        <v>6</v>
      </c>
      <c r="C39" s="20"/>
      <c r="D39" s="21" t="e">
        <f t="shared" si="5"/>
        <v>#DIV/0!</v>
      </c>
      <c r="E39" s="13"/>
      <c r="F39" s="21" t="e">
        <f t="shared" si="5"/>
        <v>#DIV/0!</v>
      </c>
      <c r="G39" s="13"/>
      <c r="H39" s="21" t="e">
        <f t="shared" si="6"/>
        <v>#DIV/0!</v>
      </c>
      <c r="I39" s="13"/>
      <c r="J39" s="21" t="e">
        <f t="shared" si="7"/>
        <v>#DIV/0!</v>
      </c>
      <c r="K39" s="13"/>
      <c r="L39" s="21" t="e">
        <f t="shared" si="8"/>
        <v>#DIV/0!</v>
      </c>
      <c r="M39" s="66">
        <f t="shared" si="9"/>
        <v>0</v>
      </c>
      <c r="P39" s="32" t="s">
        <v>6</v>
      </c>
      <c r="Q39" s="20"/>
      <c r="R39" s="21"/>
      <c r="S39" s="13"/>
      <c r="T39" s="21"/>
      <c r="U39" s="20"/>
      <c r="V39" s="21"/>
      <c r="W39" s="20"/>
      <c r="X39" s="21"/>
      <c r="Y39" s="20"/>
      <c r="Z39" s="21"/>
      <c r="AA39" s="66"/>
      <c r="AD39" s="32" t="s">
        <v>6</v>
      </c>
      <c r="AE39" s="20"/>
      <c r="AF39" s="21"/>
      <c r="AG39" s="13"/>
      <c r="AH39" s="21"/>
      <c r="AI39" s="13"/>
      <c r="AJ39" s="21"/>
      <c r="AK39" s="13"/>
      <c r="AL39" s="21"/>
      <c r="AM39" s="13"/>
      <c r="AN39" s="21"/>
      <c r="AO39" s="13"/>
      <c r="AP39" s="21"/>
      <c r="AQ39" s="66"/>
      <c r="AS39" s="32" t="s">
        <v>6</v>
      </c>
      <c r="AT39" s="20"/>
      <c r="AU39" s="21"/>
      <c r="AV39" s="20"/>
      <c r="AW39" s="21"/>
      <c r="AX39" s="20"/>
      <c r="AY39" s="21"/>
      <c r="AZ39" s="20"/>
      <c r="BA39" s="21"/>
      <c r="BB39" s="20"/>
      <c r="BC39" s="21"/>
      <c r="BD39" s="20"/>
      <c r="BE39" s="21"/>
      <c r="BF39" s="66"/>
      <c r="BI39" s="32" t="s">
        <v>6</v>
      </c>
      <c r="BJ39" s="20"/>
      <c r="BK39" s="77" t="e">
        <f t="shared" si="0"/>
        <v>#DIV/0!</v>
      </c>
      <c r="BL39" s="20"/>
      <c r="BM39" s="77" t="e">
        <f t="shared" si="1"/>
        <v>#DIV/0!</v>
      </c>
      <c r="BN39" s="20"/>
      <c r="BO39" s="77" t="e">
        <f t="shared" si="2"/>
        <v>#DIV/0!</v>
      </c>
      <c r="BP39" s="20"/>
      <c r="BQ39" s="77" t="e">
        <f t="shared" si="3"/>
        <v>#DIV/0!</v>
      </c>
      <c r="BR39" s="20"/>
      <c r="BS39" s="77" t="e">
        <f t="shared" si="4"/>
        <v>#DIV/0!</v>
      </c>
      <c r="BT39" s="20"/>
      <c r="BU39" s="77" t="e">
        <f t="shared" si="10"/>
        <v>#DIV/0!</v>
      </c>
      <c r="BV39" s="20"/>
      <c r="BW39" s="77" t="e">
        <f t="shared" si="11"/>
        <v>#DIV/0!</v>
      </c>
      <c r="BX39" s="20"/>
      <c r="BY39" s="77" t="e">
        <f t="shared" si="12"/>
        <v>#DIV/0!</v>
      </c>
      <c r="BZ39" s="20"/>
      <c r="CA39" s="77" t="e">
        <f t="shared" si="13"/>
        <v>#DIV/0!</v>
      </c>
      <c r="CB39" s="20"/>
      <c r="CC39" s="77" t="e">
        <f t="shared" si="14"/>
        <v>#DIV/0!</v>
      </c>
      <c r="CD39" s="66">
        <f t="shared" si="15"/>
        <v>0</v>
      </c>
      <c r="CG39" s="32" t="s">
        <v>6</v>
      </c>
      <c r="CH39" s="20"/>
      <c r="CI39" s="77">
        <v>0.43675889328063244</v>
      </c>
      <c r="CJ39" s="20"/>
      <c r="CK39" s="77">
        <v>0.36561264822134387</v>
      </c>
      <c r="CL39" s="20"/>
      <c r="CM39" s="77">
        <v>0.11067193675889329</v>
      </c>
      <c r="CN39" s="20"/>
      <c r="CO39" s="77">
        <v>4.3478260869565216E-2</v>
      </c>
      <c r="CP39" s="20"/>
      <c r="CQ39" s="77">
        <v>1.7786561264822136E-2</v>
      </c>
      <c r="CR39" s="20"/>
      <c r="CS39" s="77">
        <v>1.58102766798419E-2</v>
      </c>
      <c r="CT39" s="20"/>
      <c r="CU39" s="77" t="e">
        <f t="shared" si="16"/>
        <v>#DIV/0!</v>
      </c>
      <c r="CV39" s="66">
        <f t="shared" si="17"/>
        <v>0</v>
      </c>
    </row>
    <row r="40" spans="1:100" x14ac:dyDescent="0.2">
      <c r="A40" s="1">
        <v>97221</v>
      </c>
      <c r="B40" s="32" t="s">
        <v>27</v>
      </c>
      <c r="C40" s="20"/>
      <c r="D40" s="21" t="e">
        <f t="shared" si="5"/>
        <v>#DIV/0!</v>
      </c>
      <c r="E40" s="13"/>
      <c r="F40" s="21" t="e">
        <f t="shared" si="5"/>
        <v>#DIV/0!</v>
      </c>
      <c r="G40" s="13"/>
      <c r="H40" s="21" t="e">
        <f t="shared" si="6"/>
        <v>#DIV/0!</v>
      </c>
      <c r="I40" s="13"/>
      <c r="J40" s="21" t="e">
        <f t="shared" si="7"/>
        <v>#DIV/0!</v>
      </c>
      <c r="K40" s="13"/>
      <c r="L40" s="21" t="e">
        <f t="shared" si="8"/>
        <v>#DIV/0!</v>
      </c>
      <c r="M40" s="66">
        <f t="shared" si="9"/>
        <v>0</v>
      </c>
      <c r="P40" s="32" t="s">
        <v>27</v>
      </c>
      <c r="Q40" s="20"/>
      <c r="R40" s="21"/>
      <c r="S40" s="13"/>
      <c r="T40" s="21"/>
      <c r="U40" s="20"/>
      <c r="V40" s="21"/>
      <c r="W40" s="20"/>
      <c r="X40" s="21"/>
      <c r="Y40" s="20"/>
      <c r="Z40" s="21"/>
      <c r="AA40" s="66"/>
      <c r="AD40" s="32" t="s">
        <v>27</v>
      </c>
      <c r="AE40" s="20"/>
      <c r="AF40" s="21"/>
      <c r="AG40" s="13"/>
      <c r="AH40" s="21"/>
      <c r="AI40" s="13"/>
      <c r="AJ40" s="21"/>
      <c r="AK40" s="13"/>
      <c r="AL40" s="21"/>
      <c r="AM40" s="13"/>
      <c r="AN40" s="21"/>
      <c r="AO40" s="13"/>
      <c r="AP40" s="21"/>
      <c r="AQ40" s="66"/>
      <c r="AS40" s="32" t="s">
        <v>27</v>
      </c>
      <c r="AT40" s="20"/>
      <c r="AU40" s="21"/>
      <c r="AV40" s="20"/>
      <c r="AW40" s="21"/>
      <c r="AX40" s="20"/>
      <c r="AY40" s="21"/>
      <c r="AZ40" s="20"/>
      <c r="BA40" s="21"/>
      <c r="BB40" s="20"/>
      <c r="BC40" s="21"/>
      <c r="BD40" s="20"/>
      <c r="BE40" s="21"/>
      <c r="BF40" s="66"/>
      <c r="BI40" s="32" t="s">
        <v>27</v>
      </c>
      <c r="BJ40" s="20"/>
      <c r="BK40" s="77" t="e">
        <f t="shared" si="0"/>
        <v>#DIV/0!</v>
      </c>
      <c r="BL40" s="20"/>
      <c r="BM40" s="77" t="e">
        <f t="shared" si="1"/>
        <v>#DIV/0!</v>
      </c>
      <c r="BN40" s="20"/>
      <c r="BO40" s="77" t="e">
        <f t="shared" si="2"/>
        <v>#DIV/0!</v>
      </c>
      <c r="BP40" s="20"/>
      <c r="BQ40" s="77" t="e">
        <f t="shared" si="3"/>
        <v>#DIV/0!</v>
      </c>
      <c r="BR40" s="20"/>
      <c r="BS40" s="77" t="e">
        <f t="shared" si="4"/>
        <v>#DIV/0!</v>
      </c>
      <c r="BT40" s="20"/>
      <c r="BU40" s="77" t="e">
        <f t="shared" si="10"/>
        <v>#DIV/0!</v>
      </c>
      <c r="BV40" s="20"/>
      <c r="BW40" s="77" t="e">
        <f t="shared" si="11"/>
        <v>#DIV/0!</v>
      </c>
      <c r="BX40" s="20"/>
      <c r="BY40" s="77" t="e">
        <f t="shared" si="12"/>
        <v>#DIV/0!</v>
      </c>
      <c r="BZ40" s="20"/>
      <c r="CA40" s="77" t="e">
        <f t="shared" si="13"/>
        <v>#DIV/0!</v>
      </c>
      <c r="CB40" s="20"/>
      <c r="CC40" s="77" t="e">
        <f t="shared" si="14"/>
        <v>#DIV/0!</v>
      </c>
      <c r="CD40" s="66">
        <f t="shared" si="15"/>
        <v>0</v>
      </c>
      <c r="CG40" s="32" t="s">
        <v>27</v>
      </c>
      <c r="CH40" s="20"/>
      <c r="CI40" s="77">
        <v>0.42134831460674155</v>
      </c>
      <c r="CJ40" s="20"/>
      <c r="CK40" s="77">
        <v>0.4157303370786517</v>
      </c>
      <c r="CL40" s="20"/>
      <c r="CM40" s="77">
        <v>0.10112359550561797</v>
      </c>
      <c r="CN40" s="20"/>
      <c r="CO40" s="77">
        <v>2.8089887640449441E-2</v>
      </c>
      <c r="CP40" s="20"/>
      <c r="CQ40" s="77">
        <v>1.1235955056179775E-2</v>
      </c>
      <c r="CR40" s="20"/>
      <c r="CS40" s="77">
        <v>1.9662921348314606E-2</v>
      </c>
      <c r="CT40" s="20"/>
      <c r="CU40" s="77" t="e">
        <f t="shared" si="16"/>
        <v>#DIV/0!</v>
      </c>
      <c r="CV40" s="66">
        <f t="shared" si="17"/>
        <v>0</v>
      </c>
    </row>
    <row r="41" spans="1:100" x14ac:dyDescent="0.2">
      <c r="A41" s="1">
        <v>97227</v>
      </c>
      <c r="B41" s="32" t="s">
        <v>22</v>
      </c>
      <c r="C41" s="20"/>
      <c r="D41" s="21" t="e">
        <f t="shared" si="5"/>
        <v>#DIV/0!</v>
      </c>
      <c r="E41" s="13"/>
      <c r="F41" s="21" t="e">
        <f t="shared" si="5"/>
        <v>#DIV/0!</v>
      </c>
      <c r="G41" s="13"/>
      <c r="H41" s="21" t="e">
        <f t="shared" si="6"/>
        <v>#DIV/0!</v>
      </c>
      <c r="I41" s="13"/>
      <c r="J41" s="21" t="e">
        <f t="shared" si="7"/>
        <v>#DIV/0!</v>
      </c>
      <c r="K41" s="13"/>
      <c r="L41" s="21" t="e">
        <f t="shared" si="8"/>
        <v>#DIV/0!</v>
      </c>
      <c r="M41" s="66">
        <f t="shared" si="9"/>
        <v>0</v>
      </c>
      <c r="P41" s="32" t="s">
        <v>22</v>
      </c>
      <c r="Q41" s="20"/>
      <c r="R41" s="21"/>
      <c r="S41" s="13"/>
      <c r="T41" s="21"/>
      <c r="U41" s="20"/>
      <c r="V41" s="21"/>
      <c r="W41" s="20"/>
      <c r="X41" s="21"/>
      <c r="Y41" s="20"/>
      <c r="Z41" s="21"/>
      <c r="AA41" s="66"/>
      <c r="AD41" s="32" t="s">
        <v>22</v>
      </c>
      <c r="AE41" s="20"/>
      <c r="AF41" s="21"/>
      <c r="AG41" s="13"/>
      <c r="AH41" s="21"/>
      <c r="AI41" s="13"/>
      <c r="AJ41" s="21"/>
      <c r="AK41" s="13"/>
      <c r="AL41" s="21"/>
      <c r="AM41" s="13"/>
      <c r="AN41" s="21"/>
      <c r="AO41" s="13"/>
      <c r="AP41" s="21"/>
      <c r="AQ41" s="66"/>
      <c r="AS41" s="32" t="s">
        <v>22</v>
      </c>
      <c r="AT41" s="20"/>
      <c r="AU41" s="21"/>
      <c r="AV41" s="20"/>
      <c r="AW41" s="21"/>
      <c r="AX41" s="20"/>
      <c r="AY41" s="21"/>
      <c r="AZ41" s="20"/>
      <c r="BA41" s="21"/>
      <c r="BB41" s="20"/>
      <c r="BC41" s="21"/>
      <c r="BD41" s="20"/>
      <c r="BE41" s="21"/>
      <c r="BF41" s="66"/>
      <c r="BI41" s="32" t="s">
        <v>22</v>
      </c>
      <c r="BJ41" s="20"/>
      <c r="BK41" s="77" t="e">
        <f t="shared" si="0"/>
        <v>#DIV/0!</v>
      </c>
      <c r="BL41" s="20"/>
      <c r="BM41" s="77" t="e">
        <f t="shared" si="1"/>
        <v>#DIV/0!</v>
      </c>
      <c r="BN41" s="20"/>
      <c r="BO41" s="77" t="e">
        <f t="shared" si="2"/>
        <v>#DIV/0!</v>
      </c>
      <c r="BP41" s="20"/>
      <c r="BQ41" s="77" t="e">
        <f t="shared" si="3"/>
        <v>#DIV/0!</v>
      </c>
      <c r="BR41" s="20"/>
      <c r="BS41" s="77" t="e">
        <f t="shared" si="4"/>
        <v>#DIV/0!</v>
      </c>
      <c r="BT41" s="20"/>
      <c r="BU41" s="77" t="e">
        <f t="shared" si="10"/>
        <v>#DIV/0!</v>
      </c>
      <c r="BV41" s="20"/>
      <c r="BW41" s="77" t="e">
        <f t="shared" si="11"/>
        <v>#DIV/0!</v>
      </c>
      <c r="BX41" s="20"/>
      <c r="BY41" s="77" t="e">
        <f t="shared" si="12"/>
        <v>#DIV/0!</v>
      </c>
      <c r="BZ41" s="20"/>
      <c r="CA41" s="77" t="e">
        <f t="shared" si="13"/>
        <v>#DIV/0!</v>
      </c>
      <c r="CB41" s="20"/>
      <c r="CC41" s="77" t="e">
        <f t="shared" si="14"/>
        <v>#DIV/0!</v>
      </c>
      <c r="CD41" s="66">
        <f t="shared" si="15"/>
        <v>0</v>
      </c>
      <c r="CG41" s="32" t="s">
        <v>22</v>
      </c>
      <c r="CH41" s="20"/>
      <c r="CI41" s="77">
        <v>0.43483870967741928</v>
      </c>
      <c r="CJ41" s="20"/>
      <c r="CK41" s="77">
        <v>0.42451612903225799</v>
      </c>
      <c r="CL41" s="20"/>
      <c r="CM41" s="77">
        <v>8.3870967741935476E-2</v>
      </c>
      <c r="CN41" s="20"/>
      <c r="CO41" s="77">
        <v>3.7419354838709673E-2</v>
      </c>
      <c r="CP41" s="20"/>
      <c r="CQ41" s="77">
        <v>9.0322580645161282E-3</v>
      </c>
      <c r="CR41" s="20"/>
      <c r="CS41" s="77">
        <v>3.8709677419354834E-3</v>
      </c>
      <c r="CT41" s="20"/>
      <c r="CU41" s="77" t="e">
        <f t="shared" si="16"/>
        <v>#DIV/0!</v>
      </c>
      <c r="CV41" s="66">
        <f t="shared" si="17"/>
        <v>0</v>
      </c>
    </row>
    <row r="42" spans="1:100" x14ac:dyDescent="0.2">
      <c r="A42" s="1">
        <v>97223</v>
      </c>
      <c r="B42" s="32" t="s">
        <v>18</v>
      </c>
      <c r="C42" s="20"/>
      <c r="D42" s="21" t="e">
        <f t="shared" si="5"/>
        <v>#DIV/0!</v>
      </c>
      <c r="E42" s="13"/>
      <c r="F42" s="21" t="e">
        <f t="shared" si="5"/>
        <v>#DIV/0!</v>
      </c>
      <c r="G42" s="13"/>
      <c r="H42" s="21" t="e">
        <f t="shared" si="6"/>
        <v>#DIV/0!</v>
      </c>
      <c r="I42" s="13"/>
      <c r="J42" s="21" t="e">
        <f t="shared" si="7"/>
        <v>#DIV/0!</v>
      </c>
      <c r="K42" s="13"/>
      <c r="L42" s="21" t="e">
        <f t="shared" si="8"/>
        <v>#DIV/0!</v>
      </c>
      <c r="M42" s="66">
        <f t="shared" si="9"/>
        <v>0</v>
      </c>
      <c r="P42" s="32" t="s">
        <v>18</v>
      </c>
      <c r="Q42" s="20"/>
      <c r="R42" s="21"/>
      <c r="S42" s="13"/>
      <c r="T42" s="21"/>
      <c r="U42" s="20"/>
      <c r="V42" s="21"/>
      <c r="W42" s="20"/>
      <c r="X42" s="21"/>
      <c r="Y42" s="20"/>
      <c r="Z42" s="21"/>
      <c r="AA42" s="66"/>
      <c r="AD42" s="32" t="s">
        <v>18</v>
      </c>
      <c r="AE42" s="20"/>
      <c r="AF42" s="21"/>
      <c r="AG42" s="13"/>
      <c r="AH42" s="21"/>
      <c r="AI42" s="13"/>
      <c r="AJ42" s="21"/>
      <c r="AK42" s="13"/>
      <c r="AL42" s="21"/>
      <c r="AM42" s="13"/>
      <c r="AN42" s="21"/>
      <c r="AO42" s="13"/>
      <c r="AP42" s="21"/>
      <c r="AQ42" s="66"/>
      <c r="AS42" s="32" t="s">
        <v>18</v>
      </c>
      <c r="AT42" s="20"/>
      <c r="AU42" s="21"/>
      <c r="AV42" s="20"/>
      <c r="AW42" s="21"/>
      <c r="AX42" s="20"/>
      <c r="AY42" s="21"/>
      <c r="AZ42" s="20"/>
      <c r="BA42" s="21"/>
      <c r="BB42" s="20"/>
      <c r="BC42" s="21"/>
      <c r="BD42" s="20"/>
      <c r="BE42" s="21"/>
      <c r="BF42" s="66"/>
      <c r="BI42" s="32" t="s">
        <v>18</v>
      </c>
      <c r="BJ42" s="20"/>
      <c r="BK42" s="77" t="e">
        <f t="shared" si="0"/>
        <v>#DIV/0!</v>
      </c>
      <c r="BL42" s="20"/>
      <c r="BM42" s="77" t="e">
        <f t="shared" si="1"/>
        <v>#DIV/0!</v>
      </c>
      <c r="BN42" s="20"/>
      <c r="BO42" s="77" t="e">
        <f t="shared" si="2"/>
        <v>#DIV/0!</v>
      </c>
      <c r="BP42" s="20"/>
      <c r="BQ42" s="77" t="e">
        <f t="shared" si="3"/>
        <v>#DIV/0!</v>
      </c>
      <c r="BR42" s="20"/>
      <c r="BS42" s="77" t="e">
        <f t="shared" si="4"/>
        <v>#DIV/0!</v>
      </c>
      <c r="BT42" s="20"/>
      <c r="BU42" s="77" t="e">
        <f t="shared" si="10"/>
        <v>#DIV/0!</v>
      </c>
      <c r="BV42" s="20"/>
      <c r="BW42" s="77" t="e">
        <f t="shared" si="11"/>
        <v>#DIV/0!</v>
      </c>
      <c r="BX42" s="20"/>
      <c r="BY42" s="77" t="e">
        <f t="shared" si="12"/>
        <v>#DIV/0!</v>
      </c>
      <c r="BZ42" s="20"/>
      <c r="CA42" s="77" t="e">
        <f t="shared" si="13"/>
        <v>#DIV/0!</v>
      </c>
      <c r="CB42" s="20"/>
      <c r="CC42" s="77" t="e">
        <f t="shared" si="14"/>
        <v>#DIV/0!</v>
      </c>
      <c r="CD42" s="66">
        <f t="shared" si="15"/>
        <v>0</v>
      </c>
      <c r="CG42" s="32" t="s">
        <v>18</v>
      </c>
      <c r="CH42" s="20"/>
      <c r="CI42" s="77">
        <v>0.36528221512247072</v>
      </c>
      <c r="CJ42" s="20"/>
      <c r="CK42" s="77">
        <v>0.37912673056443025</v>
      </c>
      <c r="CL42" s="20"/>
      <c r="CM42" s="77">
        <v>0.12992545260915869</v>
      </c>
      <c r="CN42" s="20"/>
      <c r="CO42" s="77">
        <v>7.6677316293929709E-2</v>
      </c>
      <c r="CP42" s="20"/>
      <c r="CQ42" s="77">
        <v>2.6624068157614485E-2</v>
      </c>
      <c r="CR42" s="20"/>
      <c r="CS42" s="77">
        <v>1.2779552715654952E-2</v>
      </c>
      <c r="CT42" s="20"/>
      <c r="CU42" s="77" t="e">
        <f t="shared" si="16"/>
        <v>#DIV/0!</v>
      </c>
      <c r="CV42" s="66">
        <f t="shared" si="17"/>
        <v>0</v>
      </c>
    </row>
    <row r="43" spans="1:100" x14ac:dyDescent="0.2">
      <c r="A43" s="1">
        <v>97231</v>
      </c>
      <c r="B43" s="33" t="s">
        <v>29</v>
      </c>
      <c r="C43" s="22"/>
      <c r="D43" s="23" t="e">
        <f t="shared" si="5"/>
        <v>#DIV/0!</v>
      </c>
      <c r="E43" s="13"/>
      <c r="F43" s="23" t="e">
        <f t="shared" si="5"/>
        <v>#DIV/0!</v>
      </c>
      <c r="G43" s="13"/>
      <c r="H43" s="23" t="e">
        <f t="shared" si="6"/>
        <v>#DIV/0!</v>
      </c>
      <c r="I43" s="13"/>
      <c r="J43" s="23" t="e">
        <f t="shared" si="7"/>
        <v>#DIV/0!</v>
      </c>
      <c r="K43" s="13"/>
      <c r="L43" s="23" t="e">
        <f t="shared" si="8"/>
        <v>#DIV/0!</v>
      </c>
      <c r="M43" s="67">
        <f t="shared" si="9"/>
        <v>0</v>
      </c>
      <c r="P43" s="33" t="s">
        <v>29</v>
      </c>
      <c r="Q43" s="22"/>
      <c r="R43" s="23"/>
      <c r="S43" s="13"/>
      <c r="T43" s="23"/>
      <c r="U43" s="22"/>
      <c r="V43" s="23"/>
      <c r="W43" s="22"/>
      <c r="X43" s="23"/>
      <c r="Y43" s="22"/>
      <c r="Z43" s="23"/>
      <c r="AA43" s="67"/>
      <c r="AD43" s="33" t="s">
        <v>29</v>
      </c>
      <c r="AE43" s="22"/>
      <c r="AF43" s="23"/>
      <c r="AG43" s="13"/>
      <c r="AH43" s="23"/>
      <c r="AI43" s="13"/>
      <c r="AJ43" s="23"/>
      <c r="AK43" s="13"/>
      <c r="AL43" s="23"/>
      <c r="AM43" s="13"/>
      <c r="AN43" s="23"/>
      <c r="AO43" s="13"/>
      <c r="AP43" s="23"/>
      <c r="AQ43" s="67"/>
      <c r="AS43" s="33" t="s">
        <v>29</v>
      </c>
      <c r="AT43" s="22"/>
      <c r="AU43" s="23"/>
      <c r="AV43" s="22"/>
      <c r="AW43" s="23"/>
      <c r="AX43" s="22"/>
      <c r="AY43" s="23"/>
      <c r="AZ43" s="22"/>
      <c r="BA43" s="23"/>
      <c r="BB43" s="22"/>
      <c r="BC43" s="23"/>
      <c r="BD43" s="22"/>
      <c r="BE43" s="23"/>
      <c r="BF43" s="67"/>
      <c r="BI43" s="33" t="s">
        <v>29</v>
      </c>
      <c r="BJ43" s="22"/>
      <c r="BK43" s="78" t="e">
        <f t="shared" si="0"/>
        <v>#DIV/0!</v>
      </c>
      <c r="BL43" s="22"/>
      <c r="BM43" s="78" t="e">
        <f t="shared" si="1"/>
        <v>#DIV/0!</v>
      </c>
      <c r="BN43" s="22"/>
      <c r="BO43" s="78" t="e">
        <f t="shared" si="2"/>
        <v>#DIV/0!</v>
      </c>
      <c r="BP43" s="22"/>
      <c r="BQ43" s="78" t="e">
        <f t="shared" si="3"/>
        <v>#DIV/0!</v>
      </c>
      <c r="BR43" s="22"/>
      <c r="BS43" s="78" t="e">
        <f t="shared" si="4"/>
        <v>#DIV/0!</v>
      </c>
      <c r="BT43" s="22"/>
      <c r="BU43" s="78" t="e">
        <f t="shared" si="10"/>
        <v>#DIV/0!</v>
      </c>
      <c r="BV43" s="22"/>
      <c r="BW43" s="78" t="e">
        <f t="shared" si="11"/>
        <v>#DIV/0!</v>
      </c>
      <c r="BX43" s="22"/>
      <c r="BY43" s="78" t="e">
        <f t="shared" si="12"/>
        <v>#DIV/0!</v>
      </c>
      <c r="BZ43" s="22"/>
      <c r="CA43" s="78" t="e">
        <f t="shared" si="13"/>
        <v>#DIV/0!</v>
      </c>
      <c r="CB43" s="22"/>
      <c r="CC43" s="78" t="e">
        <f t="shared" si="14"/>
        <v>#DIV/0!</v>
      </c>
      <c r="CD43" s="67">
        <f t="shared" si="15"/>
        <v>0</v>
      </c>
      <c r="CG43" s="33" t="s">
        <v>29</v>
      </c>
      <c r="CH43" s="22"/>
      <c r="CI43" s="78">
        <v>0.41650671785028787</v>
      </c>
      <c r="CJ43" s="22"/>
      <c r="CK43" s="78">
        <v>0.437619961612284</v>
      </c>
      <c r="CL43" s="22"/>
      <c r="CM43" s="78">
        <v>7.4856046065259113E-2</v>
      </c>
      <c r="CN43" s="22"/>
      <c r="CO43" s="78">
        <v>2.3032629558541268E-2</v>
      </c>
      <c r="CP43" s="22"/>
      <c r="CQ43" s="78">
        <v>3.4548944337811895E-2</v>
      </c>
      <c r="CR43" s="22"/>
      <c r="CS43" s="78">
        <v>9.5969289827255271E-3</v>
      </c>
      <c r="CT43" s="22"/>
      <c r="CU43" s="78" t="e">
        <f t="shared" si="16"/>
        <v>#DIV/0!</v>
      </c>
      <c r="CV43" s="67">
        <f t="shared" si="17"/>
        <v>0</v>
      </c>
    </row>
    <row r="44" spans="1:100" x14ac:dyDescent="0.2">
      <c r="A44" s="3"/>
      <c r="B44" s="35" t="s">
        <v>40</v>
      </c>
      <c r="C44" s="24">
        <f>SUM(C37:C43)</f>
        <v>0</v>
      </c>
      <c r="D44" s="25" t="e">
        <f t="shared" si="5"/>
        <v>#DIV/0!</v>
      </c>
      <c r="E44" s="16">
        <f>SUM(E37:E43)</f>
        <v>0</v>
      </c>
      <c r="F44" s="25" t="e">
        <f t="shared" si="5"/>
        <v>#DIV/0!</v>
      </c>
      <c r="G44" s="24">
        <f>SUM(G37:G43)</f>
        <v>0</v>
      </c>
      <c r="H44" s="25" t="e">
        <f t="shared" si="6"/>
        <v>#DIV/0!</v>
      </c>
      <c r="I44" s="24">
        <f>SUM(I37:I43)</f>
        <v>0</v>
      </c>
      <c r="J44" s="25" t="e">
        <f t="shared" si="7"/>
        <v>#DIV/0!</v>
      </c>
      <c r="K44" s="24">
        <f>SUM(K37:K43)</f>
        <v>0</v>
      </c>
      <c r="L44" s="25" t="e">
        <f t="shared" si="8"/>
        <v>#DIV/0!</v>
      </c>
      <c r="M44" s="69">
        <f t="shared" si="9"/>
        <v>0</v>
      </c>
      <c r="P44" s="35" t="s">
        <v>40</v>
      </c>
      <c r="Q44" s="24"/>
      <c r="R44" s="25"/>
      <c r="S44" s="16"/>
      <c r="T44" s="25"/>
      <c r="U44" s="24"/>
      <c r="V44" s="25"/>
      <c r="W44" s="24"/>
      <c r="X44" s="25"/>
      <c r="Y44" s="24"/>
      <c r="Z44" s="25"/>
      <c r="AA44" s="69"/>
      <c r="AD44" s="35" t="s">
        <v>40</v>
      </c>
      <c r="AE44" s="24"/>
      <c r="AF44" s="25"/>
      <c r="AG44" s="24"/>
      <c r="AH44" s="25"/>
      <c r="AI44" s="24"/>
      <c r="AJ44" s="25"/>
      <c r="AK44" s="24"/>
      <c r="AL44" s="25"/>
      <c r="AM44" s="24"/>
      <c r="AN44" s="25"/>
      <c r="AO44" s="24"/>
      <c r="AP44" s="25"/>
      <c r="AQ44" s="69"/>
      <c r="AS44" s="35" t="s">
        <v>40</v>
      </c>
      <c r="AT44" s="24"/>
      <c r="AU44" s="25"/>
      <c r="AV44" s="24"/>
      <c r="AW44" s="25"/>
      <c r="AX44" s="24"/>
      <c r="AY44" s="25"/>
      <c r="AZ44" s="24"/>
      <c r="BA44" s="25"/>
      <c r="BB44" s="24"/>
      <c r="BC44" s="25"/>
      <c r="BD44" s="24"/>
      <c r="BE44" s="25"/>
      <c r="BF44" s="69"/>
      <c r="BI44" s="35" t="s">
        <v>40</v>
      </c>
      <c r="BJ44" s="24">
        <f>SUM(BJ37:BJ43)</f>
        <v>0</v>
      </c>
      <c r="BK44" s="25" t="e">
        <f t="shared" si="0"/>
        <v>#DIV/0!</v>
      </c>
      <c r="BL44" s="16">
        <f>SUM(BL37:BL43)</f>
        <v>0</v>
      </c>
      <c r="BM44" s="25" t="e">
        <f t="shared" si="1"/>
        <v>#DIV/0!</v>
      </c>
      <c r="BN44" s="24">
        <f>SUM(BN37:BN43)</f>
        <v>0</v>
      </c>
      <c r="BO44" s="25" t="e">
        <f t="shared" si="2"/>
        <v>#DIV/0!</v>
      </c>
      <c r="BP44" s="24">
        <f>SUM(BP37:BP43)</f>
        <v>0</v>
      </c>
      <c r="BQ44" s="25" t="e">
        <f t="shared" si="3"/>
        <v>#DIV/0!</v>
      </c>
      <c r="BR44" s="24">
        <f>SUM(BR37:BR43)</f>
        <v>0</v>
      </c>
      <c r="BS44" s="25" t="e">
        <f t="shared" si="4"/>
        <v>#DIV/0!</v>
      </c>
      <c r="BT44" s="24">
        <f>SUM(BT37:BT43)</f>
        <v>0</v>
      </c>
      <c r="BU44" s="25" t="e">
        <f t="shared" si="10"/>
        <v>#DIV/0!</v>
      </c>
      <c r="BV44" s="24">
        <f>SUM(BV37:BV43)</f>
        <v>0</v>
      </c>
      <c r="BW44" s="25" t="e">
        <f t="shared" si="11"/>
        <v>#DIV/0!</v>
      </c>
      <c r="BX44" s="24">
        <f>SUM(BX37:BX43)</f>
        <v>0</v>
      </c>
      <c r="BY44" s="25" t="e">
        <f t="shared" si="12"/>
        <v>#DIV/0!</v>
      </c>
      <c r="BZ44" s="24">
        <f>SUM(BZ37:BZ43)</f>
        <v>0</v>
      </c>
      <c r="CA44" s="25" t="e">
        <f t="shared" si="13"/>
        <v>#DIV/0!</v>
      </c>
      <c r="CB44" s="24">
        <f>SUM(CB37:CB43)</f>
        <v>0</v>
      </c>
      <c r="CC44" s="25" t="e">
        <f t="shared" si="14"/>
        <v>#DIV/0!</v>
      </c>
      <c r="CD44" s="69">
        <f t="shared" si="15"/>
        <v>0</v>
      </c>
      <c r="CG44" s="35" t="s">
        <v>40</v>
      </c>
      <c r="CH44" s="24">
        <f>SUM(CH37:CH43)</f>
        <v>0</v>
      </c>
      <c r="CI44" s="25" t="e">
        <f>CH44/CV44</f>
        <v>#DIV/0!</v>
      </c>
      <c r="CJ44" s="24">
        <f>SUM(CJ37:CJ43)</f>
        <v>0</v>
      </c>
      <c r="CK44" s="25" t="e">
        <f>CJ44/CV44</f>
        <v>#DIV/0!</v>
      </c>
      <c r="CL44" s="24">
        <f>SUM(CL37:CL43)</f>
        <v>0</v>
      </c>
      <c r="CM44" s="25" t="e">
        <f>CL44/CV44</f>
        <v>#DIV/0!</v>
      </c>
      <c r="CN44" s="24">
        <f>SUM(CN37:CN43)</f>
        <v>0</v>
      </c>
      <c r="CO44" s="25" t="e">
        <f>CN44/CV44</f>
        <v>#DIV/0!</v>
      </c>
      <c r="CP44" s="24">
        <f>SUM(CP37:CP43)</f>
        <v>0</v>
      </c>
      <c r="CQ44" s="25" t="e">
        <f>CP44/CV44</f>
        <v>#DIV/0!</v>
      </c>
      <c r="CR44" s="24">
        <f>SUM(CR37:CR43)</f>
        <v>0</v>
      </c>
      <c r="CS44" s="25" t="e">
        <f>CR44/CV44</f>
        <v>#DIV/0!</v>
      </c>
      <c r="CT44" s="24">
        <f>SUM(CT37:CT43)</f>
        <v>0</v>
      </c>
      <c r="CU44" s="25" t="e">
        <f t="shared" si="16"/>
        <v>#DIV/0!</v>
      </c>
      <c r="CV44" s="69">
        <f t="shared" si="17"/>
        <v>0</v>
      </c>
    </row>
    <row r="45" spans="1:100" ht="13.5" thickBot="1" x14ac:dyDescent="0.25">
      <c r="A45" s="3"/>
      <c r="B45" s="34" t="s">
        <v>41</v>
      </c>
      <c r="C45" s="62">
        <f>C36+C44</f>
        <v>0</v>
      </c>
      <c r="D45" s="48" t="e">
        <f t="shared" si="5"/>
        <v>#DIV/0!</v>
      </c>
      <c r="E45" s="15">
        <f>E36+E44</f>
        <v>0</v>
      </c>
      <c r="F45" s="48" t="e">
        <f t="shared" si="5"/>
        <v>#DIV/0!</v>
      </c>
      <c r="G45" s="62">
        <f>G36+G44</f>
        <v>0</v>
      </c>
      <c r="H45" s="48" t="e">
        <f t="shared" si="6"/>
        <v>#DIV/0!</v>
      </c>
      <c r="I45" s="62">
        <f>I36+I44</f>
        <v>0</v>
      </c>
      <c r="J45" s="48" t="e">
        <f t="shared" si="7"/>
        <v>#DIV/0!</v>
      </c>
      <c r="K45" s="62">
        <f>K36+K44</f>
        <v>0</v>
      </c>
      <c r="L45" s="48" t="e">
        <f t="shared" si="8"/>
        <v>#DIV/0!</v>
      </c>
      <c r="M45" s="68">
        <f t="shared" si="9"/>
        <v>0</v>
      </c>
      <c r="P45" s="34" t="s">
        <v>41</v>
      </c>
      <c r="Q45" s="62"/>
      <c r="R45" s="48"/>
      <c r="S45" s="15"/>
      <c r="T45" s="48"/>
      <c r="U45" s="62"/>
      <c r="V45" s="48"/>
      <c r="W45" s="62"/>
      <c r="X45" s="48"/>
      <c r="Y45" s="62"/>
      <c r="Z45" s="48"/>
      <c r="AA45" s="68"/>
      <c r="AD45" s="34" t="s">
        <v>41</v>
      </c>
      <c r="AE45" s="62"/>
      <c r="AF45" s="48"/>
      <c r="AG45" s="62"/>
      <c r="AH45" s="48"/>
      <c r="AI45" s="62"/>
      <c r="AJ45" s="48"/>
      <c r="AK45" s="62"/>
      <c r="AL45" s="48"/>
      <c r="AM45" s="62"/>
      <c r="AN45" s="48"/>
      <c r="AO45" s="62"/>
      <c r="AP45" s="48"/>
      <c r="AQ45" s="68"/>
      <c r="AS45" s="34" t="s">
        <v>41</v>
      </c>
      <c r="AT45" s="62"/>
      <c r="AU45" s="48"/>
      <c r="AV45" s="62"/>
      <c r="AW45" s="48"/>
      <c r="AX45" s="62"/>
      <c r="AY45" s="48"/>
      <c r="AZ45" s="62"/>
      <c r="BA45" s="48"/>
      <c r="BB45" s="62"/>
      <c r="BC45" s="48"/>
      <c r="BD45" s="62"/>
      <c r="BE45" s="48"/>
      <c r="BF45" s="68"/>
      <c r="BI45" s="34" t="s">
        <v>41</v>
      </c>
      <c r="BJ45" s="62">
        <f>BJ36+BJ44</f>
        <v>0</v>
      </c>
      <c r="BK45" s="48" t="e">
        <f t="shared" si="0"/>
        <v>#DIV/0!</v>
      </c>
      <c r="BL45" s="15">
        <f>BL36+BL44</f>
        <v>0</v>
      </c>
      <c r="BM45" s="48" t="e">
        <f t="shared" si="1"/>
        <v>#DIV/0!</v>
      </c>
      <c r="BN45" s="62">
        <f>BN36+BN44</f>
        <v>0</v>
      </c>
      <c r="BO45" s="48" t="e">
        <f t="shared" si="2"/>
        <v>#DIV/0!</v>
      </c>
      <c r="BP45" s="62">
        <f>BP36+BP44</f>
        <v>0</v>
      </c>
      <c r="BQ45" s="48" t="e">
        <f t="shared" si="3"/>
        <v>#DIV/0!</v>
      </c>
      <c r="BR45" s="62">
        <f>BR36+BR44</f>
        <v>0</v>
      </c>
      <c r="BS45" s="48" t="e">
        <f t="shared" si="4"/>
        <v>#DIV/0!</v>
      </c>
      <c r="BT45" s="62">
        <f>BT36+BT44</f>
        <v>0</v>
      </c>
      <c r="BU45" s="48" t="e">
        <f t="shared" si="10"/>
        <v>#DIV/0!</v>
      </c>
      <c r="BV45" s="62">
        <f>BV36+BV44</f>
        <v>0</v>
      </c>
      <c r="BW45" s="48" t="e">
        <f t="shared" si="11"/>
        <v>#DIV/0!</v>
      </c>
      <c r="BX45" s="62">
        <f>BX36+BX44</f>
        <v>0</v>
      </c>
      <c r="BY45" s="48" t="e">
        <f t="shared" si="12"/>
        <v>#DIV/0!</v>
      </c>
      <c r="BZ45" s="62">
        <f>BZ36+BZ44</f>
        <v>0</v>
      </c>
      <c r="CA45" s="48" t="e">
        <f t="shared" si="13"/>
        <v>#DIV/0!</v>
      </c>
      <c r="CB45" s="62">
        <f>CB36+CB44</f>
        <v>0</v>
      </c>
      <c r="CC45" s="48" t="e">
        <f t="shared" si="14"/>
        <v>#DIV/0!</v>
      </c>
      <c r="CD45" s="68">
        <f t="shared" si="15"/>
        <v>0</v>
      </c>
      <c r="CG45" s="34" t="s">
        <v>41</v>
      </c>
      <c r="CH45" s="62">
        <f>CH36+CH44</f>
        <v>0</v>
      </c>
      <c r="CI45" s="48" t="e">
        <f>CH45/CV45</f>
        <v>#DIV/0!</v>
      </c>
      <c r="CJ45" s="62">
        <f>CJ36+CJ44</f>
        <v>0</v>
      </c>
      <c r="CK45" s="48" t="e">
        <f>CJ45/CV45</f>
        <v>#DIV/0!</v>
      </c>
      <c r="CL45" s="62">
        <f>CL36+CL44</f>
        <v>0</v>
      </c>
      <c r="CM45" s="48" t="e">
        <f>CL45/CV45</f>
        <v>#DIV/0!</v>
      </c>
      <c r="CN45" s="62">
        <f>CN36+CN44</f>
        <v>0</v>
      </c>
      <c r="CO45" s="48" t="e">
        <f>CN45/CV45</f>
        <v>#DIV/0!</v>
      </c>
      <c r="CP45" s="62">
        <f>CP36+CP44</f>
        <v>0</v>
      </c>
      <c r="CQ45" s="48" t="e">
        <f>CP45/CV45</f>
        <v>#DIV/0!</v>
      </c>
      <c r="CR45" s="62">
        <f>CR36+CR44</f>
        <v>0</v>
      </c>
      <c r="CS45" s="48" t="e">
        <f>CR45/CV45</f>
        <v>#DIV/0!</v>
      </c>
      <c r="CT45" s="62">
        <f>CT36+CT44</f>
        <v>0</v>
      </c>
      <c r="CU45" s="48" t="e">
        <f t="shared" si="16"/>
        <v>#DIV/0!</v>
      </c>
      <c r="CV45" s="68">
        <f t="shared" si="17"/>
        <v>0</v>
      </c>
    </row>
    <row r="46" spans="1:100" ht="13.5" thickBot="1" x14ac:dyDescent="0.25">
      <c r="A46" s="3"/>
      <c r="B46" s="46" t="s">
        <v>42</v>
      </c>
      <c r="C46" s="64">
        <f>C45+C30+C8</f>
        <v>0</v>
      </c>
      <c r="D46" s="49" t="e">
        <f t="shared" si="5"/>
        <v>#DIV/0!</v>
      </c>
      <c r="E46" s="45">
        <f>E45+E30+E8</f>
        <v>0</v>
      </c>
      <c r="F46" s="49" t="e">
        <f t="shared" si="5"/>
        <v>#DIV/0!</v>
      </c>
      <c r="G46" s="64">
        <f>G45+G30+G8</f>
        <v>0</v>
      </c>
      <c r="H46" s="49" t="e">
        <f t="shared" si="6"/>
        <v>#DIV/0!</v>
      </c>
      <c r="I46" s="64">
        <f>I45+I30+I8</f>
        <v>0</v>
      </c>
      <c r="J46" s="49" t="e">
        <f t="shared" si="7"/>
        <v>#DIV/0!</v>
      </c>
      <c r="K46" s="64">
        <f>K45+K30+K8</f>
        <v>0</v>
      </c>
      <c r="L46" s="49" t="e">
        <f t="shared" si="8"/>
        <v>#DIV/0!</v>
      </c>
      <c r="M46" s="71">
        <f>K46+I46+G46+E46+C46</f>
        <v>0</v>
      </c>
      <c r="P46" s="46" t="s">
        <v>42</v>
      </c>
      <c r="Q46" s="64"/>
      <c r="R46" s="49"/>
      <c r="S46" s="45"/>
      <c r="T46" s="49"/>
      <c r="U46" s="64"/>
      <c r="V46" s="49"/>
      <c r="W46" s="64"/>
      <c r="X46" s="49"/>
      <c r="Y46" s="64"/>
      <c r="Z46" s="49"/>
      <c r="AA46" s="71"/>
      <c r="AD46" s="46" t="s">
        <v>42</v>
      </c>
      <c r="AE46" s="64"/>
      <c r="AF46" s="49"/>
      <c r="AG46" s="64"/>
      <c r="AH46" s="49"/>
      <c r="AI46" s="64"/>
      <c r="AJ46" s="49"/>
      <c r="AK46" s="64"/>
      <c r="AL46" s="49"/>
      <c r="AM46" s="64"/>
      <c r="AN46" s="49"/>
      <c r="AO46" s="64"/>
      <c r="AP46" s="49"/>
      <c r="AQ46" s="71"/>
      <c r="AS46" s="46" t="s">
        <v>42</v>
      </c>
      <c r="AT46" s="64"/>
      <c r="AU46" s="49"/>
      <c r="AV46" s="64"/>
      <c r="AW46" s="49"/>
      <c r="AX46" s="64"/>
      <c r="AY46" s="49"/>
      <c r="AZ46" s="64"/>
      <c r="BA46" s="49"/>
      <c r="BB46" s="64"/>
      <c r="BC46" s="49"/>
      <c r="BD46" s="64"/>
      <c r="BE46" s="49"/>
      <c r="BF46" s="71"/>
      <c r="BI46" s="46" t="s">
        <v>42</v>
      </c>
      <c r="BJ46" s="64">
        <f>BJ8+BJ30+BJ45</f>
        <v>0</v>
      </c>
      <c r="BK46" s="49" t="e">
        <f t="shared" si="0"/>
        <v>#DIV/0!</v>
      </c>
      <c r="BL46" s="45">
        <f>BL8+BL30+BL45</f>
        <v>0</v>
      </c>
      <c r="BM46" s="49" t="e">
        <f t="shared" si="1"/>
        <v>#DIV/0!</v>
      </c>
      <c r="BN46" s="64">
        <f>BN8+BN30+BN45</f>
        <v>0</v>
      </c>
      <c r="BO46" s="49" t="e">
        <f t="shared" si="2"/>
        <v>#DIV/0!</v>
      </c>
      <c r="BP46" s="64">
        <f>BP8+BP30+BP45</f>
        <v>0</v>
      </c>
      <c r="BQ46" s="49" t="e">
        <f t="shared" si="3"/>
        <v>#DIV/0!</v>
      </c>
      <c r="BR46" s="64">
        <f>BR8+BR30+BR45</f>
        <v>0</v>
      </c>
      <c r="BS46" s="49" t="e">
        <f t="shared" si="4"/>
        <v>#DIV/0!</v>
      </c>
      <c r="BT46" s="64">
        <f>BT8+BT30+BT45</f>
        <v>0</v>
      </c>
      <c r="BU46" s="49" t="e">
        <f t="shared" si="10"/>
        <v>#DIV/0!</v>
      </c>
      <c r="BV46" s="64">
        <f>BV8+BV30+BV45</f>
        <v>0</v>
      </c>
      <c r="BW46" s="49" t="e">
        <f t="shared" si="11"/>
        <v>#DIV/0!</v>
      </c>
      <c r="BX46" s="64">
        <f>BX8+BX30+BX45</f>
        <v>0</v>
      </c>
      <c r="BY46" s="49" t="e">
        <f t="shared" si="12"/>
        <v>#DIV/0!</v>
      </c>
      <c r="BZ46" s="64">
        <f>BZ8+BZ30+BZ45</f>
        <v>0</v>
      </c>
      <c r="CA46" s="49" t="e">
        <f t="shared" si="13"/>
        <v>#DIV/0!</v>
      </c>
      <c r="CB46" s="64">
        <f>CB8+CB30+CB45</f>
        <v>0</v>
      </c>
      <c r="CC46" s="49" t="e">
        <f t="shared" si="14"/>
        <v>#DIV/0!</v>
      </c>
      <c r="CD46" s="71">
        <f t="shared" si="15"/>
        <v>0</v>
      </c>
      <c r="CG46" s="46" t="s">
        <v>42</v>
      </c>
      <c r="CH46" s="64">
        <f>CH8+CH30+CH45</f>
        <v>0</v>
      </c>
      <c r="CI46" s="49" t="e">
        <f>CH46/CV46</f>
        <v>#DIV/0!</v>
      </c>
      <c r="CJ46" s="64">
        <f>CJ8+CJ30+CJ45</f>
        <v>0</v>
      </c>
      <c r="CK46" s="49" t="e">
        <f>CJ46/CV46</f>
        <v>#DIV/0!</v>
      </c>
      <c r="CL46" s="64">
        <f>CL8+CL30+CL45</f>
        <v>0</v>
      </c>
      <c r="CM46" s="49" t="e">
        <f>CL46/CV46</f>
        <v>#DIV/0!</v>
      </c>
      <c r="CN46" s="64">
        <f>CN8+CN30+CN45</f>
        <v>0</v>
      </c>
      <c r="CO46" s="49" t="e">
        <f>CN46/CV46</f>
        <v>#DIV/0!</v>
      </c>
      <c r="CP46" s="64">
        <f>CP8+CP30+CP45</f>
        <v>0</v>
      </c>
      <c r="CQ46" s="49" t="e">
        <f>CP46/CV46</f>
        <v>#DIV/0!</v>
      </c>
      <c r="CR46" s="64">
        <f>CR8+CR30+CR45</f>
        <v>0</v>
      </c>
      <c r="CS46" s="49" t="e">
        <f>CR46/CV46</f>
        <v>#DIV/0!</v>
      </c>
      <c r="CT46" s="64">
        <f>CT8+CT30+CT45</f>
        <v>0</v>
      </c>
      <c r="CU46" s="49" t="e">
        <f t="shared" si="16"/>
        <v>#DIV/0!</v>
      </c>
      <c r="CV46" s="71">
        <f t="shared" si="17"/>
        <v>0</v>
      </c>
    </row>
    <row r="47" spans="1:100" x14ac:dyDescent="0.2">
      <c r="B47" s="60" t="s">
        <v>80</v>
      </c>
      <c r="C47" s="14"/>
      <c r="D47" s="13"/>
      <c r="F47" s="13"/>
      <c r="G47" s="14"/>
      <c r="H47" s="13"/>
      <c r="I47" s="14"/>
      <c r="J47" s="13"/>
      <c r="K47" s="14"/>
      <c r="L47" s="13"/>
      <c r="M47" s="13"/>
      <c r="P47" s="60" t="s">
        <v>80</v>
      </c>
      <c r="Q47" s="14"/>
      <c r="R47" s="13"/>
      <c r="T47" s="13"/>
      <c r="U47" s="14"/>
      <c r="V47" s="13"/>
      <c r="W47" s="14"/>
      <c r="X47" s="13"/>
      <c r="Y47" s="14"/>
      <c r="Z47" s="13"/>
      <c r="AA47" s="13"/>
      <c r="AD47" s="60" t="s">
        <v>80</v>
      </c>
      <c r="AE47" s="14"/>
      <c r="AF47" s="13"/>
      <c r="AH47" s="13"/>
      <c r="AI47" s="14"/>
      <c r="AJ47" s="13"/>
      <c r="AK47" s="14"/>
      <c r="AL47" s="13"/>
      <c r="AM47" s="14"/>
      <c r="AN47" s="13"/>
      <c r="AO47" s="14"/>
      <c r="AP47" s="13"/>
      <c r="AQ47" s="13"/>
      <c r="AS47" s="60" t="s">
        <v>80</v>
      </c>
      <c r="AT47" s="14"/>
      <c r="AU47" s="13"/>
      <c r="AW47" s="13"/>
      <c r="AX47" s="14"/>
      <c r="AY47" s="13"/>
      <c r="AZ47" s="14"/>
      <c r="BA47" s="13"/>
      <c r="BB47" s="14"/>
      <c r="BC47" s="13"/>
      <c r="BD47" s="14"/>
      <c r="BE47" s="13"/>
      <c r="BF47" s="13"/>
      <c r="BI47" s="60" t="s">
        <v>80</v>
      </c>
      <c r="BJ47" s="14"/>
      <c r="BK47" s="13"/>
      <c r="BM47" s="13"/>
      <c r="BN47" s="14"/>
      <c r="BO47" s="13"/>
      <c r="BP47" s="14"/>
      <c r="BQ47" s="13"/>
      <c r="BR47" s="14"/>
      <c r="BS47" s="13"/>
      <c r="BT47" s="14"/>
      <c r="BU47" s="13"/>
      <c r="BV47" s="14"/>
      <c r="BW47" s="13"/>
      <c r="BX47" s="14"/>
      <c r="BY47" s="13"/>
      <c r="BZ47" s="14"/>
      <c r="CA47" s="13"/>
      <c r="CB47" s="14"/>
      <c r="CC47" s="13"/>
      <c r="CD47" s="13"/>
      <c r="CG47" s="60" t="s">
        <v>80</v>
      </c>
      <c r="CH47" s="14"/>
      <c r="CI47" s="13"/>
      <c r="CK47" s="13"/>
      <c r="CL47" s="14"/>
      <c r="CM47" s="13"/>
      <c r="CN47" s="14"/>
      <c r="CO47" s="13"/>
      <c r="CP47" s="14"/>
      <c r="CQ47" s="13"/>
      <c r="CR47" s="14"/>
      <c r="CS47" s="13"/>
      <c r="CT47" s="14"/>
      <c r="CU47" s="13"/>
      <c r="CV47" s="13"/>
    </row>
  </sheetData>
  <phoneticPr fontId="2" type="noConversion"/>
  <printOptions horizontalCentered="1" verticalCentered="1"/>
  <pageMargins left="0.23622047244094491" right="0.27559055118110237" top="0.6692913385826772" bottom="0.55118110236220474" header="0.27559055118110237" footer="0.27559055118110237"/>
  <pageSetup paperSize="9" scale="60" orientation="portrait" r:id="rId1"/>
  <headerFooter alignWithMargins="0">
    <oddHeader>&amp;C&amp;"-,Normal"&amp;K03+000Observatoire de l'habitat de la Martinique&amp;K000000
&amp;"-,Gras"&amp;11Les 65 ans et +</oddHeader>
  </headerFooter>
  <colBreaks count="5" manualBreakCount="5">
    <brk id="14" max="46" man="1"/>
    <brk id="28" max="46" man="1"/>
    <brk id="44" max="46" man="1"/>
    <brk id="60" max="46" man="1"/>
    <brk id="83" max="46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51"/>
  <sheetViews>
    <sheetView workbookViewId="0"/>
  </sheetViews>
  <sheetFormatPr baseColWidth="10" defaultRowHeight="12.75" x14ac:dyDescent="0.2"/>
  <cols>
    <col min="1" max="1" width="11.85546875" customWidth="1"/>
    <col min="2" max="2" width="19.28515625" customWidth="1"/>
    <col min="3" max="3" width="11.42578125" style="50"/>
    <col min="4" max="4" width="8.7109375" customWidth="1"/>
    <col min="5" max="5" width="11.42578125" style="56"/>
    <col min="6" max="6" width="8.7109375" customWidth="1"/>
    <col min="7" max="7" width="11.42578125" style="50"/>
    <col min="8" max="8" width="8.7109375" customWidth="1"/>
    <col min="9" max="9" width="11.42578125" style="50"/>
    <col min="10" max="10" width="8.7109375" customWidth="1"/>
    <col min="11" max="11" width="11.42578125" style="50"/>
    <col min="12" max="12" width="8.7109375" customWidth="1"/>
    <col min="14" max="14" width="8.140625" customWidth="1"/>
    <col min="15" max="15" width="1.7109375" customWidth="1"/>
    <col min="16" max="16" width="19.28515625" customWidth="1"/>
    <col min="17" max="17" width="11.42578125" style="50"/>
    <col min="18" max="18" width="8.7109375" customWidth="1"/>
    <col min="19" max="19" width="11.42578125" style="56"/>
    <col min="20" max="22" width="8.7109375" customWidth="1"/>
    <col min="23" max="23" width="11.42578125" style="50"/>
    <col min="24" max="24" width="8.7109375" customWidth="1"/>
    <col min="25" max="25" width="11.42578125" style="50"/>
    <col min="26" max="26" width="8.7109375" customWidth="1"/>
    <col min="27" max="27" width="11.42578125" style="50"/>
    <col min="28" max="28" width="8.7109375" customWidth="1"/>
    <col min="29" max="29" width="11.42578125" style="50"/>
    <col min="30" max="30" width="8.7109375" customWidth="1"/>
    <col min="32" max="32" width="3.140625" customWidth="1"/>
    <col min="33" max="33" width="19.28515625" customWidth="1"/>
    <col min="34" max="34" width="10.5703125" style="50" customWidth="1"/>
    <col min="35" max="35" width="8.7109375" customWidth="1"/>
    <col min="36" max="36" width="10.5703125" style="56" customWidth="1"/>
    <col min="37" max="37" width="8.7109375" customWidth="1"/>
    <col min="38" max="38" width="10.5703125" style="50" customWidth="1"/>
    <col min="39" max="39" width="8.7109375" customWidth="1"/>
    <col min="40" max="40" width="10.5703125" style="50" customWidth="1"/>
    <col min="41" max="41" width="8.7109375" customWidth="1"/>
    <col min="42" max="42" width="10.5703125" style="50" customWidth="1"/>
    <col min="43" max="43" width="8.7109375" customWidth="1"/>
    <col min="44" max="44" width="10.5703125" style="50" customWidth="1"/>
    <col min="45" max="45" width="8.7109375" customWidth="1"/>
    <col min="46" max="46" width="10.5703125" customWidth="1"/>
    <col min="47" max="47" width="2.42578125" customWidth="1"/>
    <col min="48" max="48" width="19.28515625" customWidth="1"/>
    <col min="49" max="49" width="10" style="50" customWidth="1"/>
    <col min="50" max="50" width="8.7109375" customWidth="1"/>
    <col min="51" max="51" width="10" style="56" customWidth="1"/>
    <col min="52" max="52" width="8.7109375" customWidth="1"/>
    <col min="53" max="53" width="10" style="50" customWidth="1"/>
    <col min="54" max="54" width="8.7109375" customWidth="1"/>
    <col min="55" max="55" width="10" style="50" customWidth="1"/>
    <col min="56" max="56" width="8.7109375" customWidth="1"/>
    <col min="57" max="57" width="10" style="50" customWidth="1"/>
    <col min="58" max="58" width="8.7109375" customWidth="1"/>
    <col min="59" max="59" width="10" style="50" customWidth="1"/>
    <col min="60" max="60" width="8.7109375" customWidth="1"/>
    <col min="62" max="62" width="3.42578125" customWidth="1"/>
    <col min="63" max="63" width="18.7109375" customWidth="1"/>
    <col min="64" max="64" width="9.5703125" style="50" customWidth="1"/>
    <col min="65" max="65" width="8.28515625" customWidth="1"/>
    <col min="66" max="66" width="9.5703125" style="56" customWidth="1"/>
    <col min="67" max="67" width="8.28515625" customWidth="1"/>
    <col min="68" max="68" width="9.5703125" style="50" customWidth="1"/>
    <col min="69" max="69" width="8.28515625" customWidth="1"/>
    <col min="70" max="70" width="9.5703125" style="50" customWidth="1"/>
    <col min="71" max="71" width="8.28515625" customWidth="1"/>
    <col min="72" max="72" width="9.5703125" style="50" customWidth="1"/>
    <col min="73" max="73" width="8.28515625" customWidth="1"/>
    <col min="74" max="74" width="9.5703125" style="50" customWidth="1"/>
    <col min="75" max="75" width="8.28515625" customWidth="1"/>
    <col min="76" max="76" width="9.5703125" style="50" customWidth="1"/>
    <col min="77" max="77" width="8.28515625" customWidth="1"/>
    <col min="78" max="78" width="9.5703125" customWidth="1"/>
    <col min="79" max="79" width="4.28515625" customWidth="1"/>
    <col min="80" max="80" width="19.28515625" customWidth="1"/>
    <col min="81" max="81" width="50" style="50" customWidth="1"/>
  </cols>
  <sheetData>
    <row r="1" spans="1:81" x14ac:dyDescent="0.2">
      <c r="C1"/>
      <c r="E1"/>
      <c r="G1"/>
      <c r="I1"/>
      <c r="K1"/>
    </row>
    <row r="2" spans="1:81" ht="15" x14ac:dyDescent="0.2">
      <c r="C2" s="76" t="s">
        <v>171</v>
      </c>
      <c r="D2" s="72"/>
      <c r="E2" s="73"/>
      <c r="F2" s="72"/>
      <c r="G2" s="74"/>
      <c r="H2" s="72"/>
      <c r="I2" s="74"/>
      <c r="J2" s="72"/>
      <c r="K2" s="74"/>
      <c r="L2" s="72"/>
      <c r="M2" s="75"/>
      <c r="Q2" s="76" t="s">
        <v>172</v>
      </c>
      <c r="R2" s="72"/>
      <c r="S2" s="73"/>
      <c r="T2" s="72"/>
      <c r="U2" s="72"/>
      <c r="V2" s="72"/>
      <c r="W2" s="74"/>
      <c r="X2" s="72"/>
      <c r="Y2" s="74"/>
      <c r="Z2" s="72"/>
      <c r="AA2" s="74"/>
      <c r="AB2" s="72"/>
      <c r="AC2" s="74"/>
      <c r="AD2" s="72"/>
      <c r="AE2" s="75"/>
      <c r="AH2" s="76" t="s">
        <v>173</v>
      </c>
      <c r="AI2" s="72"/>
      <c r="AJ2" s="73"/>
      <c r="AK2" s="72"/>
      <c r="AL2" s="74"/>
      <c r="AM2" s="72"/>
      <c r="AN2" s="74"/>
      <c r="AO2" s="72"/>
      <c r="AP2" s="74"/>
      <c r="AQ2" s="72"/>
      <c r="AR2" s="74"/>
      <c r="AS2" s="72"/>
      <c r="AT2" s="75"/>
      <c r="AW2" s="76" t="s">
        <v>174</v>
      </c>
      <c r="AX2" s="72"/>
      <c r="AY2" s="73"/>
      <c r="AZ2" s="72"/>
      <c r="BA2" s="74"/>
      <c r="BB2" s="72"/>
      <c r="BC2" s="74"/>
      <c r="BD2" s="72"/>
      <c r="BE2" s="74"/>
      <c r="BF2" s="72"/>
      <c r="BG2" s="74"/>
      <c r="BH2" s="72"/>
      <c r="BI2" s="75"/>
      <c r="BL2" s="76" t="s">
        <v>175</v>
      </c>
      <c r="BM2" s="72"/>
      <c r="BN2" s="73"/>
      <c r="BO2" s="72"/>
      <c r="BP2" s="74"/>
      <c r="BQ2" s="72"/>
      <c r="BR2" s="74"/>
      <c r="BS2" s="72"/>
      <c r="BT2" s="74"/>
      <c r="BU2" s="72"/>
      <c r="BV2" s="74"/>
      <c r="BW2" s="72"/>
      <c r="BX2" s="74"/>
      <c r="BY2" s="72"/>
      <c r="BZ2" s="75"/>
    </row>
    <row r="3" spans="1:81" ht="64.5" thickBot="1" x14ac:dyDescent="0.25">
      <c r="C3" s="40" t="s">
        <v>81</v>
      </c>
      <c r="D3" s="41" t="s">
        <v>55</v>
      </c>
      <c r="E3" s="58" t="s">
        <v>85</v>
      </c>
      <c r="F3" s="41" t="s">
        <v>55</v>
      </c>
      <c r="G3" s="40" t="s">
        <v>82</v>
      </c>
      <c r="H3" s="41" t="s">
        <v>55</v>
      </c>
      <c r="I3" s="40" t="s">
        <v>84</v>
      </c>
      <c r="J3" s="41" t="s">
        <v>55</v>
      </c>
      <c r="K3" s="40" t="s">
        <v>83</v>
      </c>
      <c r="L3" s="41" t="s">
        <v>55</v>
      </c>
      <c r="M3" s="55" t="s">
        <v>65</v>
      </c>
      <c r="Q3" s="40" t="s">
        <v>86</v>
      </c>
      <c r="R3" s="41" t="s">
        <v>55</v>
      </c>
      <c r="S3" s="58" t="s">
        <v>87</v>
      </c>
      <c r="T3" s="41" t="s">
        <v>55</v>
      </c>
      <c r="U3" s="90"/>
      <c r="V3" s="90"/>
      <c r="W3" s="40" t="s">
        <v>88</v>
      </c>
      <c r="X3" s="41" t="s">
        <v>55</v>
      </c>
      <c r="Y3" s="40" t="s">
        <v>117</v>
      </c>
      <c r="Z3" s="41" t="s">
        <v>55</v>
      </c>
      <c r="AA3" s="40" t="s">
        <v>89</v>
      </c>
      <c r="AB3" s="41" t="s">
        <v>55</v>
      </c>
      <c r="AC3" s="40" t="s">
        <v>90</v>
      </c>
      <c r="AD3" s="41" t="s">
        <v>55</v>
      </c>
      <c r="AE3" s="55" t="s">
        <v>65</v>
      </c>
      <c r="AH3" s="40" t="s">
        <v>91</v>
      </c>
      <c r="AI3" s="41" t="s">
        <v>55</v>
      </c>
      <c r="AJ3" s="58" t="s">
        <v>92</v>
      </c>
      <c r="AK3" s="41" t="s">
        <v>55</v>
      </c>
      <c r="AL3" s="40" t="s">
        <v>93</v>
      </c>
      <c r="AM3" s="41" t="s">
        <v>55</v>
      </c>
      <c r="AN3" s="40" t="s">
        <v>94</v>
      </c>
      <c r="AO3" s="41" t="s">
        <v>55</v>
      </c>
      <c r="AP3" s="40" t="s">
        <v>95</v>
      </c>
      <c r="AQ3" s="41" t="s">
        <v>55</v>
      </c>
      <c r="AR3" s="40" t="s">
        <v>96</v>
      </c>
      <c r="AS3" s="41" t="s">
        <v>55</v>
      </c>
      <c r="AT3" s="55" t="s">
        <v>65</v>
      </c>
      <c r="AW3" s="40" t="s">
        <v>60</v>
      </c>
      <c r="AX3" s="41" t="s">
        <v>55</v>
      </c>
      <c r="AY3" s="58" t="s">
        <v>61</v>
      </c>
      <c r="AZ3" s="41" t="s">
        <v>55</v>
      </c>
      <c r="BA3" s="40" t="s">
        <v>62</v>
      </c>
      <c r="BB3" s="41" t="s">
        <v>55</v>
      </c>
      <c r="BC3" s="40" t="s">
        <v>63</v>
      </c>
      <c r="BD3" s="41" t="s">
        <v>55</v>
      </c>
      <c r="BE3" s="40" t="s">
        <v>97</v>
      </c>
      <c r="BF3" s="41" t="s">
        <v>55</v>
      </c>
      <c r="BG3" s="40" t="s">
        <v>118</v>
      </c>
      <c r="BH3" s="41" t="s">
        <v>55</v>
      </c>
      <c r="BI3" s="55" t="s">
        <v>65</v>
      </c>
      <c r="BL3" s="40" t="s">
        <v>109</v>
      </c>
      <c r="BM3" s="41" t="s">
        <v>55</v>
      </c>
      <c r="BN3" s="58" t="s">
        <v>110</v>
      </c>
      <c r="BO3" s="41" t="s">
        <v>55</v>
      </c>
      <c r="BP3" s="40" t="s">
        <v>111</v>
      </c>
      <c r="BQ3" s="41" t="s">
        <v>55</v>
      </c>
      <c r="BR3" s="40" t="s">
        <v>112</v>
      </c>
      <c r="BS3" s="41" t="s">
        <v>55</v>
      </c>
      <c r="BT3" s="40" t="s">
        <v>113</v>
      </c>
      <c r="BU3" s="41" t="s">
        <v>55</v>
      </c>
      <c r="BV3" s="40" t="s">
        <v>116</v>
      </c>
      <c r="BW3" s="41" t="s">
        <v>55</v>
      </c>
      <c r="BX3" s="40" t="s">
        <v>115</v>
      </c>
      <c r="BY3" s="41" t="s">
        <v>55</v>
      </c>
      <c r="BZ3" s="55" t="s">
        <v>65</v>
      </c>
      <c r="CC3" s="86" t="s">
        <v>114</v>
      </c>
    </row>
    <row r="4" spans="1:81" x14ac:dyDescent="0.2">
      <c r="A4" s="2">
        <v>97209</v>
      </c>
      <c r="B4" s="31" t="s">
        <v>8</v>
      </c>
      <c r="C4" s="20"/>
      <c r="D4" s="77"/>
      <c r="E4" s="20"/>
      <c r="F4" s="77"/>
      <c r="G4" s="20"/>
      <c r="H4" s="77"/>
      <c r="I4" s="20"/>
      <c r="J4" s="77"/>
      <c r="K4" s="20"/>
      <c r="L4" s="77" t="e">
        <f>K4/M4</f>
        <v>#DIV/0!</v>
      </c>
      <c r="M4" s="65">
        <f t="shared" ref="M4:M46" si="0">K4+I4+G4+E4+C4</f>
        <v>0</v>
      </c>
      <c r="P4" s="31" t="s">
        <v>8</v>
      </c>
      <c r="Q4" s="20"/>
      <c r="R4" s="77"/>
      <c r="S4" s="20"/>
      <c r="T4" s="77"/>
      <c r="U4" s="159" t="e">
        <f>(S4)/(S4+Q4)</f>
        <v>#DIV/0!</v>
      </c>
      <c r="V4" s="159"/>
      <c r="W4" s="20"/>
      <c r="X4" s="77"/>
      <c r="Y4" s="20"/>
      <c r="Z4" s="77"/>
      <c r="AA4" s="20"/>
      <c r="AB4" s="77"/>
      <c r="AC4" s="20"/>
      <c r="AD4" s="77" t="e">
        <f>AC4/AE4</f>
        <v>#DIV/0!</v>
      </c>
      <c r="AE4" s="65">
        <f>AA4+Y4+W4+S4+Q4+AC4</f>
        <v>0</v>
      </c>
      <c r="AG4" s="31" t="s">
        <v>8</v>
      </c>
      <c r="AH4" s="20"/>
      <c r="AI4" s="77"/>
      <c r="AJ4" s="20"/>
      <c r="AK4" s="77"/>
      <c r="AL4" s="20"/>
      <c r="AM4" s="77"/>
      <c r="AN4" s="20"/>
      <c r="AO4" s="77"/>
      <c r="AP4" s="20"/>
      <c r="AQ4" s="77"/>
      <c r="AR4" s="20"/>
      <c r="AS4" s="77" t="e">
        <f t="shared" ref="AS4:AS46" si="1">AR4/AT4</f>
        <v>#DIV/0!</v>
      </c>
      <c r="AT4" s="65">
        <f t="shared" ref="AT4:AT46" si="2">AP4+AN4+AL4+AJ4+AH4+AR4</f>
        <v>0</v>
      </c>
      <c r="AV4" s="31" t="s">
        <v>8</v>
      </c>
      <c r="AW4" s="20"/>
      <c r="AX4" s="77" t="e">
        <f t="shared" ref="AX4:AX44" si="3">AW4/BI4</f>
        <v>#DIV/0!</v>
      </c>
      <c r="AY4" s="20"/>
      <c r="AZ4" s="77"/>
      <c r="BA4" s="20"/>
      <c r="BB4" s="77"/>
      <c r="BC4" s="20"/>
      <c r="BD4" s="77"/>
      <c r="BE4" s="20"/>
      <c r="BF4" s="77"/>
      <c r="BG4" s="20"/>
      <c r="BH4" s="77" t="e">
        <f t="shared" ref="BH4:BH46" si="4">BG4/BI4</f>
        <v>#DIV/0!</v>
      </c>
      <c r="BI4" s="65">
        <f t="shared" ref="BI4:BI46" si="5">BE4+BC4+BA4+AY4+AW4+BG4</f>
        <v>0</v>
      </c>
      <c r="BK4" s="31" t="s">
        <v>8</v>
      </c>
      <c r="BL4" s="20"/>
      <c r="BM4" s="77" t="e">
        <f t="shared" ref="BM4:BM43" si="6">BL4/BZ4</f>
        <v>#DIV/0!</v>
      </c>
      <c r="BN4" s="20"/>
      <c r="BO4" s="77" t="e">
        <f t="shared" ref="BO4:BO43" si="7">BN4/BZ4</f>
        <v>#DIV/0!</v>
      </c>
      <c r="BP4" s="20"/>
      <c r="BQ4" s="77" t="e">
        <f t="shared" ref="BQ4:BQ43" si="8">BP4/BZ4</f>
        <v>#DIV/0!</v>
      </c>
      <c r="BR4" s="20"/>
      <c r="BS4" s="77" t="e">
        <f t="shared" ref="BS4:BS43" si="9">BR4/BZ4</f>
        <v>#DIV/0!</v>
      </c>
      <c r="BT4" s="20"/>
      <c r="BU4" s="77" t="e">
        <f t="shared" ref="BU4:BU43" si="10">BT4/BZ4</f>
        <v>#DIV/0!</v>
      </c>
      <c r="BV4" s="20"/>
      <c r="BW4" s="77" t="e">
        <f t="shared" ref="BW4:BW43" si="11">BV4/BZ4</f>
        <v>#DIV/0!</v>
      </c>
      <c r="BX4" s="20"/>
      <c r="BY4" s="77" t="e">
        <f>BX4/BZ4</f>
        <v>#DIV/0!</v>
      </c>
      <c r="BZ4" s="65">
        <f>BT4+BR4+BP4+BN4+BL4+BV4+BX4</f>
        <v>0</v>
      </c>
      <c r="CB4" s="7" t="s">
        <v>8</v>
      </c>
      <c r="CC4" s="82"/>
    </row>
    <row r="5" spans="1:81" x14ac:dyDescent="0.2">
      <c r="A5" s="1">
        <v>97213</v>
      </c>
      <c r="B5" s="32" t="s">
        <v>10</v>
      </c>
      <c r="C5" s="20"/>
      <c r="D5" s="77"/>
      <c r="E5" s="20"/>
      <c r="F5" s="77"/>
      <c r="G5" s="20"/>
      <c r="H5" s="77"/>
      <c r="I5" s="20"/>
      <c r="J5" s="77"/>
      <c r="K5" s="20"/>
      <c r="L5" s="77" t="e">
        <f t="shared" ref="L5:L46" si="12">K5/$M5</f>
        <v>#DIV/0!</v>
      </c>
      <c r="M5" s="66">
        <f t="shared" si="0"/>
        <v>0</v>
      </c>
      <c r="P5" s="32" t="s">
        <v>10</v>
      </c>
      <c r="Q5" s="20"/>
      <c r="R5" s="77"/>
      <c r="S5" s="20"/>
      <c r="T5" s="77"/>
      <c r="U5" s="159" t="e">
        <f t="shared" ref="U5:U46" si="13">(S5)/(S5+Q5)</f>
        <v>#DIV/0!</v>
      </c>
      <c r="V5" s="159"/>
      <c r="W5" s="20"/>
      <c r="X5" s="77"/>
      <c r="Y5" s="20"/>
      <c r="Z5" s="77"/>
      <c r="AA5" s="20"/>
      <c r="AB5" s="77"/>
      <c r="AC5" s="20"/>
      <c r="AD5" s="77" t="e">
        <f t="shared" ref="AD5:AD46" si="14">AC5/AE5</f>
        <v>#DIV/0!</v>
      </c>
      <c r="AE5" s="66">
        <f t="shared" ref="AE5:AE46" si="15">AA5+Y5+W5+S5+Q5+AC5</f>
        <v>0</v>
      </c>
      <c r="AG5" s="32" t="s">
        <v>10</v>
      </c>
      <c r="AH5" s="20"/>
      <c r="AI5" s="77"/>
      <c r="AJ5" s="20"/>
      <c r="AK5" s="77"/>
      <c r="AL5" s="20"/>
      <c r="AM5" s="77"/>
      <c r="AN5" s="20"/>
      <c r="AO5" s="77"/>
      <c r="AP5" s="20"/>
      <c r="AQ5" s="77"/>
      <c r="AR5" s="20"/>
      <c r="AS5" s="77" t="e">
        <f t="shared" si="1"/>
        <v>#DIV/0!</v>
      </c>
      <c r="AT5" s="66">
        <f t="shared" si="2"/>
        <v>0</v>
      </c>
      <c r="AV5" s="32" t="s">
        <v>10</v>
      </c>
      <c r="AW5" s="20"/>
      <c r="AX5" s="77" t="e">
        <f t="shared" si="3"/>
        <v>#DIV/0!</v>
      </c>
      <c r="AY5" s="20"/>
      <c r="AZ5" s="77"/>
      <c r="BA5" s="20"/>
      <c r="BB5" s="77"/>
      <c r="BC5" s="20"/>
      <c r="BD5" s="77"/>
      <c r="BE5" s="20"/>
      <c r="BF5" s="77"/>
      <c r="BG5" s="20"/>
      <c r="BH5" s="77" t="e">
        <f t="shared" si="4"/>
        <v>#DIV/0!</v>
      </c>
      <c r="BI5" s="66">
        <f t="shared" si="5"/>
        <v>0</v>
      </c>
      <c r="BK5" s="32" t="s">
        <v>10</v>
      </c>
      <c r="BL5" s="20"/>
      <c r="BM5" s="77" t="e">
        <f t="shared" si="6"/>
        <v>#DIV/0!</v>
      </c>
      <c r="BN5" s="20"/>
      <c r="BO5" s="77" t="e">
        <f t="shared" si="7"/>
        <v>#DIV/0!</v>
      </c>
      <c r="BP5" s="20"/>
      <c r="BQ5" s="77" t="e">
        <f t="shared" si="8"/>
        <v>#DIV/0!</v>
      </c>
      <c r="BR5" s="20"/>
      <c r="BS5" s="77" t="e">
        <f t="shared" si="9"/>
        <v>#DIV/0!</v>
      </c>
      <c r="BT5" s="20"/>
      <c r="BU5" s="77" t="e">
        <f t="shared" si="10"/>
        <v>#DIV/0!</v>
      </c>
      <c r="BV5" s="20"/>
      <c r="BW5" s="77" t="e">
        <f t="shared" si="11"/>
        <v>#DIV/0!</v>
      </c>
      <c r="BX5" s="20"/>
      <c r="BY5" s="77" t="e">
        <f t="shared" ref="BY5:BY46" si="16">BX5/BZ5</f>
        <v>#DIV/0!</v>
      </c>
      <c r="BZ5" s="66">
        <f t="shared" ref="BZ5:BZ46" si="17">BT5+BR5+BP5+BN5+BL5+BV5+BX5</f>
        <v>0</v>
      </c>
      <c r="CB5" s="8" t="s">
        <v>10</v>
      </c>
      <c r="CC5" s="83"/>
    </row>
    <row r="6" spans="1:81" x14ac:dyDescent="0.2">
      <c r="A6" s="1">
        <v>97224</v>
      </c>
      <c r="B6" s="32" t="s">
        <v>19</v>
      </c>
      <c r="C6" s="20"/>
      <c r="D6" s="77"/>
      <c r="E6" s="20"/>
      <c r="F6" s="77"/>
      <c r="G6" s="20"/>
      <c r="H6" s="77"/>
      <c r="I6" s="20"/>
      <c r="J6" s="77"/>
      <c r="K6" s="20"/>
      <c r="L6" s="77" t="e">
        <f t="shared" si="12"/>
        <v>#DIV/0!</v>
      </c>
      <c r="M6" s="66">
        <f t="shared" si="0"/>
        <v>0</v>
      </c>
      <c r="P6" s="32" t="s">
        <v>19</v>
      </c>
      <c r="Q6" s="20"/>
      <c r="R6" s="77"/>
      <c r="S6" s="20"/>
      <c r="T6" s="77"/>
      <c r="U6" s="159" t="e">
        <f t="shared" si="13"/>
        <v>#DIV/0!</v>
      </c>
      <c r="V6" s="159"/>
      <c r="W6" s="20"/>
      <c r="X6" s="77"/>
      <c r="Y6" s="20"/>
      <c r="Z6" s="77"/>
      <c r="AA6" s="20"/>
      <c r="AB6" s="77"/>
      <c r="AC6" s="20"/>
      <c r="AD6" s="77" t="e">
        <f t="shared" si="14"/>
        <v>#DIV/0!</v>
      </c>
      <c r="AE6" s="66">
        <f t="shared" si="15"/>
        <v>0</v>
      </c>
      <c r="AG6" s="32" t="s">
        <v>19</v>
      </c>
      <c r="AH6" s="20"/>
      <c r="AI6" s="77"/>
      <c r="AJ6" s="20"/>
      <c r="AK6" s="77"/>
      <c r="AL6" s="20"/>
      <c r="AM6" s="77"/>
      <c r="AN6" s="20"/>
      <c r="AO6" s="77"/>
      <c r="AP6" s="20"/>
      <c r="AQ6" s="77"/>
      <c r="AR6" s="20"/>
      <c r="AS6" s="77" t="e">
        <f t="shared" si="1"/>
        <v>#DIV/0!</v>
      </c>
      <c r="AT6" s="66">
        <f t="shared" si="2"/>
        <v>0</v>
      </c>
      <c r="AV6" s="32" t="s">
        <v>19</v>
      </c>
      <c r="AW6" s="20"/>
      <c r="AX6" s="77" t="e">
        <f t="shared" si="3"/>
        <v>#DIV/0!</v>
      </c>
      <c r="AY6" s="20"/>
      <c r="AZ6" s="77"/>
      <c r="BA6" s="20"/>
      <c r="BB6" s="77"/>
      <c r="BC6" s="20"/>
      <c r="BD6" s="77"/>
      <c r="BE6" s="20"/>
      <c r="BF6" s="77"/>
      <c r="BG6" s="20"/>
      <c r="BH6" s="77" t="e">
        <f t="shared" si="4"/>
        <v>#DIV/0!</v>
      </c>
      <c r="BI6" s="66">
        <f t="shared" si="5"/>
        <v>0</v>
      </c>
      <c r="BK6" s="32" t="s">
        <v>19</v>
      </c>
      <c r="BL6" s="20"/>
      <c r="BM6" s="77" t="e">
        <f t="shared" si="6"/>
        <v>#DIV/0!</v>
      </c>
      <c r="BN6" s="20"/>
      <c r="BO6" s="77" t="e">
        <f t="shared" si="7"/>
        <v>#DIV/0!</v>
      </c>
      <c r="BP6" s="20"/>
      <c r="BQ6" s="77" t="e">
        <f t="shared" si="8"/>
        <v>#DIV/0!</v>
      </c>
      <c r="BR6" s="20"/>
      <c r="BS6" s="77" t="e">
        <f t="shared" si="9"/>
        <v>#DIV/0!</v>
      </c>
      <c r="BT6" s="20"/>
      <c r="BU6" s="77" t="e">
        <f t="shared" si="10"/>
        <v>#DIV/0!</v>
      </c>
      <c r="BV6" s="20"/>
      <c r="BW6" s="77" t="e">
        <f t="shared" si="11"/>
        <v>#DIV/0!</v>
      </c>
      <c r="BX6" s="20"/>
      <c r="BY6" s="77" t="e">
        <f t="shared" si="16"/>
        <v>#DIV/0!</v>
      </c>
      <c r="BZ6" s="66">
        <f t="shared" si="17"/>
        <v>0</v>
      </c>
      <c r="CB6" s="8" t="s">
        <v>19</v>
      </c>
      <c r="CC6" s="83"/>
    </row>
    <row r="7" spans="1:81" x14ac:dyDescent="0.2">
      <c r="A7" s="1">
        <v>97229</v>
      </c>
      <c r="B7" s="33" t="s">
        <v>24</v>
      </c>
      <c r="C7" s="22"/>
      <c r="D7" s="78"/>
      <c r="E7" s="22"/>
      <c r="F7" s="78"/>
      <c r="G7" s="22"/>
      <c r="H7" s="78"/>
      <c r="I7" s="22"/>
      <c r="J7" s="78"/>
      <c r="K7" s="22"/>
      <c r="L7" s="78" t="e">
        <f t="shared" si="12"/>
        <v>#DIV/0!</v>
      </c>
      <c r="M7" s="67">
        <f t="shared" si="0"/>
        <v>0</v>
      </c>
      <c r="P7" s="33" t="s">
        <v>24</v>
      </c>
      <c r="Q7" s="22"/>
      <c r="R7" s="78"/>
      <c r="S7" s="22"/>
      <c r="T7" s="78"/>
      <c r="U7" s="159" t="e">
        <f t="shared" si="13"/>
        <v>#DIV/0!</v>
      </c>
      <c r="V7" s="160"/>
      <c r="W7" s="22"/>
      <c r="X7" s="78"/>
      <c r="Y7" s="22"/>
      <c r="Z7" s="78"/>
      <c r="AA7" s="22"/>
      <c r="AB7" s="78"/>
      <c r="AC7" s="20"/>
      <c r="AD7" s="78" t="e">
        <f t="shared" si="14"/>
        <v>#DIV/0!</v>
      </c>
      <c r="AE7" s="67">
        <f t="shared" si="15"/>
        <v>0</v>
      </c>
      <c r="AG7" s="33" t="s">
        <v>24</v>
      </c>
      <c r="AH7" s="22"/>
      <c r="AI7" s="78"/>
      <c r="AJ7" s="22"/>
      <c r="AK7" s="78"/>
      <c r="AL7" s="22"/>
      <c r="AM7" s="78"/>
      <c r="AN7" s="22"/>
      <c r="AO7" s="78"/>
      <c r="AP7" s="22"/>
      <c r="AQ7" s="78"/>
      <c r="AR7" s="22"/>
      <c r="AS7" s="78" t="e">
        <f t="shared" si="1"/>
        <v>#DIV/0!</v>
      </c>
      <c r="AT7" s="67">
        <f t="shared" si="2"/>
        <v>0</v>
      </c>
      <c r="AV7" s="33" t="s">
        <v>24</v>
      </c>
      <c r="AW7" s="22"/>
      <c r="AX7" s="78" t="e">
        <f t="shared" si="3"/>
        <v>#DIV/0!</v>
      </c>
      <c r="AY7" s="22"/>
      <c r="AZ7" s="78"/>
      <c r="BA7" s="22"/>
      <c r="BB7" s="78"/>
      <c r="BC7" s="22"/>
      <c r="BD7" s="78"/>
      <c r="BE7" s="22"/>
      <c r="BF7" s="78"/>
      <c r="BG7" s="22"/>
      <c r="BH7" s="78" t="e">
        <f t="shared" si="4"/>
        <v>#DIV/0!</v>
      </c>
      <c r="BI7" s="67">
        <f t="shared" si="5"/>
        <v>0</v>
      </c>
      <c r="BK7" s="33" t="s">
        <v>24</v>
      </c>
      <c r="BL7" s="22"/>
      <c r="BM7" s="78" t="e">
        <f t="shared" si="6"/>
        <v>#DIV/0!</v>
      </c>
      <c r="BN7" s="22"/>
      <c r="BO7" s="78" t="e">
        <f t="shared" si="7"/>
        <v>#DIV/0!</v>
      </c>
      <c r="BP7" s="22"/>
      <c r="BQ7" s="78" t="e">
        <f t="shared" si="8"/>
        <v>#DIV/0!</v>
      </c>
      <c r="BR7" s="22"/>
      <c r="BS7" s="78" t="e">
        <f t="shared" si="9"/>
        <v>#DIV/0!</v>
      </c>
      <c r="BT7" s="22"/>
      <c r="BU7" s="78" t="e">
        <f t="shared" si="10"/>
        <v>#DIV/0!</v>
      </c>
      <c r="BV7" s="22"/>
      <c r="BW7" s="78" t="e">
        <f t="shared" si="11"/>
        <v>#DIV/0!</v>
      </c>
      <c r="BX7" s="22"/>
      <c r="BY7" s="78" t="e">
        <f t="shared" si="16"/>
        <v>#DIV/0!</v>
      </c>
      <c r="BZ7" s="67">
        <f t="shared" si="17"/>
        <v>0</v>
      </c>
      <c r="CB7" s="9" t="s">
        <v>24</v>
      </c>
      <c r="CC7" s="83"/>
    </row>
    <row r="8" spans="1:81" ht="13.5" thickBot="1" x14ac:dyDescent="0.25">
      <c r="A8" s="3"/>
      <c r="B8" s="34" t="s">
        <v>34</v>
      </c>
      <c r="C8" s="62">
        <f>SUM(C4:C7)</f>
        <v>0</v>
      </c>
      <c r="D8" s="48"/>
      <c r="E8" s="62"/>
      <c r="F8" s="48"/>
      <c r="G8" s="62"/>
      <c r="H8" s="48"/>
      <c r="I8" s="62"/>
      <c r="J8" s="48"/>
      <c r="K8" s="62">
        <f>SUM(K4:K7)</f>
        <v>0</v>
      </c>
      <c r="L8" s="48" t="e">
        <f t="shared" si="12"/>
        <v>#DIV/0!</v>
      </c>
      <c r="M8" s="68">
        <f t="shared" si="0"/>
        <v>0</v>
      </c>
      <c r="P8" s="34" t="s">
        <v>34</v>
      </c>
      <c r="Q8" s="62">
        <f>SUM(Q4:Q7)</f>
        <v>0</v>
      </c>
      <c r="R8" s="48"/>
      <c r="S8" s="62">
        <f>SUM(S4:S7)</f>
        <v>0</v>
      </c>
      <c r="T8" s="48"/>
      <c r="U8" s="159" t="e">
        <f t="shared" si="13"/>
        <v>#DIV/0!</v>
      </c>
      <c r="V8" s="37"/>
      <c r="W8" s="62">
        <f>SUM(W4:W7)</f>
        <v>0</v>
      </c>
      <c r="X8" s="48"/>
      <c r="Y8" s="62">
        <f>SUM(Y4:Y7)</f>
        <v>0</v>
      </c>
      <c r="Z8" s="48"/>
      <c r="AA8" s="62">
        <f>SUM(AA4:AA7)</f>
        <v>0</v>
      </c>
      <c r="AB8" s="48"/>
      <c r="AC8" s="62">
        <f>SUM(AC4:AC7)</f>
        <v>0</v>
      </c>
      <c r="AD8" s="48" t="e">
        <f t="shared" si="14"/>
        <v>#DIV/0!</v>
      </c>
      <c r="AE8" s="68">
        <f t="shared" si="15"/>
        <v>0</v>
      </c>
      <c r="AG8" s="34" t="s">
        <v>34</v>
      </c>
      <c r="AH8" s="62">
        <f>SUM(AH4:AH7)</f>
        <v>0</v>
      </c>
      <c r="AI8" s="48"/>
      <c r="AJ8" s="62">
        <f>SUM(AJ4:AJ7)</f>
        <v>0</v>
      </c>
      <c r="AK8" s="48"/>
      <c r="AL8" s="62">
        <f>SUM(AL4:AL7)</f>
        <v>0</v>
      </c>
      <c r="AM8" s="48"/>
      <c r="AN8" s="62">
        <f>SUM(AN4:AN7)</f>
        <v>0</v>
      </c>
      <c r="AO8" s="48"/>
      <c r="AP8" s="62">
        <f>SUM(AP4:AP7)</f>
        <v>0</v>
      </c>
      <c r="AQ8" s="48"/>
      <c r="AR8" s="62">
        <f>SUM(AR4:AR7)</f>
        <v>0</v>
      </c>
      <c r="AS8" s="48" t="e">
        <f t="shared" si="1"/>
        <v>#DIV/0!</v>
      </c>
      <c r="AT8" s="68">
        <f t="shared" si="2"/>
        <v>0</v>
      </c>
      <c r="AV8" s="34" t="s">
        <v>34</v>
      </c>
      <c r="AW8" s="62">
        <f>SUM(AW4:AW7)</f>
        <v>0</v>
      </c>
      <c r="AX8" s="48" t="e">
        <f t="shared" si="3"/>
        <v>#DIV/0!</v>
      </c>
      <c r="AY8" s="62">
        <f>SUM(AY4:AY7)</f>
        <v>0</v>
      </c>
      <c r="AZ8" s="48"/>
      <c r="BA8" s="62">
        <f>SUM(BA4:BA7)</f>
        <v>0</v>
      </c>
      <c r="BB8" s="48"/>
      <c r="BC8" s="62">
        <f>SUM(BC4:BC7)</f>
        <v>0</v>
      </c>
      <c r="BD8" s="48"/>
      <c r="BE8" s="62">
        <f>SUM(BE4:BE7)</f>
        <v>0</v>
      </c>
      <c r="BF8" s="48"/>
      <c r="BG8" s="62">
        <f>SUM(BG4:BG7)</f>
        <v>0</v>
      </c>
      <c r="BH8" s="48" t="e">
        <f t="shared" si="4"/>
        <v>#DIV/0!</v>
      </c>
      <c r="BI8" s="68">
        <f t="shared" si="5"/>
        <v>0</v>
      </c>
      <c r="BK8" s="34" t="s">
        <v>34</v>
      </c>
      <c r="BL8" s="62">
        <f>SUM(BL4:BL7)</f>
        <v>0</v>
      </c>
      <c r="BM8" s="48" t="e">
        <f t="shared" si="6"/>
        <v>#DIV/0!</v>
      </c>
      <c r="BN8" s="62">
        <f>SUM(BN4:BN7)</f>
        <v>0</v>
      </c>
      <c r="BO8" s="48" t="e">
        <f t="shared" si="7"/>
        <v>#DIV/0!</v>
      </c>
      <c r="BP8" s="62">
        <f>SUM(BP4:BP7)</f>
        <v>0</v>
      </c>
      <c r="BQ8" s="48" t="e">
        <f t="shared" si="8"/>
        <v>#DIV/0!</v>
      </c>
      <c r="BR8" s="62">
        <f>SUM(BR4:BR7)</f>
        <v>0</v>
      </c>
      <c r="BS8" s="48" t="e">
        <f t="shared" si="9"/>
        <v>#DIV/0!</v>
      </c>
      <c r="BT8" s="62">
        <f>SUM(BT4:BT7)</f>
        <v>0</v>
      </c>
      <c r="BU8" s="48" t="e">
        <f t="shared" si="10"/>
        <v>#DIV/0!</v>
      </c>
      <c r="BV8" s="62">
        <f>SUM(BV4:BV7)</f>
        <v>0</v>
      </c>
      <c r="BW8" s="48" t="e">
        <f t="shared" si="11"/>
        <v>#DIV/0!</v>
      </c>
      <c r="BX8" s="62">
        <f>SUM(BX4:BX7)</f>
        <v>0</v>
      </c>
      <c r="BY8" s="48" t="e">
        <f t="shared" si="16"/>
        <v>#DIV/0!</v>
      </c>
      <c r="BZ8" s="68">
        <f t="shared" si="17"/>
        <v>0</v>
      </c>
      <c r="CB8" s="12" t="s">
        <v>34</v>
      </c>
      <c r="CC8" s="83"/>
    </row>
    <row r="9" spans="1:81" x14ac:dyDescent="0.2">
      <c r="A9" s="1">
        <v>97212</v>
      </c>
      <c r="B9" s="31" t="s">
        <v>9</v>
      </c>
      <c r="C9" s="63"/>
      <c r="D9" s="79"/>
      <c r="E9" s="63"/>
      <c r="F9" s="79"/>
      <c r="G9" s="63"/>
      <c r="H9" s="79"/>
      <c r="I9" s="63"/>
      <c r="J9" s="79"/>
      <c r="K9" s="63"/>
      <c r="L9" s="79" t="e">
        <f t="shared" si="12"/>
        <v>#DIV/0!</v>
      </c>
      <c r="M9" s="65">
        <f t="shared" si="0"/>
        <v>0</v>
      </c>
      <c r="P9" s="31" t="s">
        <v>9</v>
      </c>
      <c r="Q9" s="63"/>
      <c r="R9" s="79"/>
      <c r="S9" s="63"/>
      <c r="T9" s="79"/>
      <c r="U9" s="159" t="e">
        <f t="shared" si="13"/>
        <v>#DIV/0!</v>
      </c>
      <c r="V9" s="161"/>
      <c r="W9" s="63"/>
      <c r="X9" s="79"/>
      <c r="Y9" s="63"/>
      <c r="Z9" s="79"/>
      <c r="AA9" s="20"/>
      <c r="AB9" s="79"/>
      <c r="AC9" s="20"/>
      <c r="AD9" s="79" t="e">
        <f t="shared" si="14"/>
        <v>#DIV/0!</v>
      </c>
      <c r="AE9" s="65">
        <f t="shared" si="15"/>
        <v>0</v>
      </c>
      <c r="AG9" s="31" t="s">
        <v>9</v>
      </c>
      <c r="AH9" s="63"/>
      <c r="AI9" s="79"/>
      <c r="AJ9" s="63"/>
      <c r="AK9" s="79"/>
      <c r="AL9" s="63"/>
      <c r="AM9" s="79"/>
      <c r="AN9" s="63"/>
      <c r="AO9" s="79"/>
      <c r="AP9" s="63"/>
      <c r="AQ9" s="79"/>
      <c r="AR9" s="63"/>
      <c r="AS9" s="79" t="e">
        <f t="shared" si="1"/>
        <v>#DIV/0!</v>
      </c>
      <c r="AT9" s="65">
        <f t="shared" si="2"/>
        <v>0</v>
      </c>
      <c r="AV9" s="31" t="s">
        <v>9</v>
      </c>
      <c r="AW9" s="63"/>
      <c r="AX9" s="79" t="e">
        <f t="shared" si="3"/>
        <v>#DIV/0!</v>
      </c>
      <c r="AY9" s="63"/>
      <c r="AZ9" s="79"/>
      <c r="BA9" s="63"/>
      <c r="BB9" s="79"/>
      <c r="BC9" s="63"/>
      <c r="BD9" s="79"/>
      <c r="BE9" s="63"/>
      <c r="BF9" s="79"/>
      <c r="BG9" s="63"/>
      <c r="BH9" s="79" t="e">
        <f t="shared" si="4"/>
        <v>#DIV/0!</v>
      </c>
      <c r="BI9" s="65">
        <f t="shared" si="5"/>
        <v>0</v>
      </c>
      <c r="BK9" s="31" t="s">
        <v>9</v>
      </c>
      <c r="BL9" s="63"/>
      <c r="BM9" s="79" t="e">
        <f t="shared" si="6"/>
        <v>#DIV/0!</v>
      </c>
      <c r="BN9" s="63"/>
      <c r="BO9" s="79" t="e">
        <f t="shared" si="7"/>
        <v>#DIV/0!</v>
      </c>
      <c r="BP9" s="63"/>
      <c r="BQ9" s="79" t="e">
        <f t="shared" si="8"/>
        <v>#DIV/0!</v>
      </c>
      <c r="BR9" s="63"/>
      <c r="BS9" s="79" t="e">
        <f t="shared" si="9"/>
        <v>#DIV/0!</v>
      </c>
      <c r="BT9" s="63"/>
      <c r="BU9" s="79" t="e">
        <f t="shared" si="10"/>
        <v>#DIV/0!</v>
      </c>
      <c r="BV9" s="63"/>
      <c r="BW9" s="79" t="e">
        <f t="shared" si="11"/>
        <v>#DIV/0!</v>
      </c>
      <c r="BX9" s="63"/>
      <c r="BY9" s="79" t="e">
        <f t="shared" si="16"/>
        <v>#DIV/0!</v>
      </c>
      <c r="BZ9" s="65">
        <f t="shared" si="17"/>
        <v>0</v>
      </c>
      <c r="CB9" s="7" t="s">
        <v>9</v>
      </c>
      <c r="CC9" s="84" t="s">
        <v>119</v>
      </c>
    </row>
    <row r="10" spans="1:81" x14ac:dyDescent="0.2">
      <c r="A10" s="1">
        <v>97222</v>
      </c>
      <c r="B10" s="32" t="s">
        <v>17</v>
      </c>
      <c r="C10" s="20"/>
      <c r="D10" s="77"/>
      <c r="E10" s="20"/>
      <c r="F10" s="77"/>
      <c r="G10" s="20"/>
      <c r="H10" s="77"/>
      <c r="I10" s="20"/>
      <c r="J10" s="77"/>
      <c r="K10" s="20"/>
      <c r="L10" s="77" t="e">
        <f t="shared" si="12"/>
        <v>#DIV/0!</v>
      </c>
      <c r="M10" s="66">
        <f t="shared" si="0"/>
        <v>0</v>
      </c>
      <c r="P10" s="32" t="s">
        <v>17</v>
      </c>
      <c r="Q10" s="20"/>
      <c r="R10" s="77"/>
      <c r="S10" s="20"/>
      <c r="T10" s="77"/>
      <c r="U10" s="159" t="e">
        <f t="shared" si="13"/>
        <v>#DIV/0!</v>
      </c>
      <c r="V10" s="159"/>
      <c r="W10" s="20"/>
      <c r="X10" s="77"/>
      <c r="Y10" s="20"/>
      <c r="Z10" s="77"/>
      <c r="AA10" s="20"/>
      <c r="AB10" s="77"/>
      <c r="AC10" s="20"/>
      <c r="AD10" s="77" t="e">
        <f t="shared" si="14"/>
        <v>#DIV/0!</v>
      </c>
      <c r="AE10" s="66">
        <f t="shared" si="15"/>
        <v>0</v>
      </c>
      <c r="AG10" s="32" t="s">
        <v>17</v>
      </c>
      <c r="AH10" s="20"/>
      <c r="AI10" s="77"/>
      <c r="AJ10" s="20"/>
      <c r="AK10" s="77"/>
      <c r="AL10" s="20"/>
      <c r="AM10" s="77"/>
      <c r="AN10" s="20"/>
      <c r="AO10" s="77"/>
      <c r="AP10" s="20"/>
      <c r="AQ10" s="77"/>
      <c r="AR10" s="20"/>
      <c r="AS10" s="77" t="e">
        <f t="shared" si="1"/>
        <v>#DIV/0!</v>
      </c>
      <c r="AT10" s="66">
        <f t="shared" si="2"/>
        <v>0</v>
      </c>
      <c r="AV10" s="32" t="s">
        <v>17</v>
      </c>
      <c r="AW10" s="20"/>
      <c r="AX10" s="77" t="e">
        <f t="shared" si="3"/>
        <v>#DIV/0!</v>
      </c>
      <c r="AY10" s="20"/>
      <c r="AZ10" s="77"/>
      <c r="BA10" s="20"/>
      <c r="BB10" s="77"/>
      <c r="BC10" s="20"/>
      <c r="BD10" s="77"/>
      <c r="BE10" s="20"/>
      <c r="BF10" s="77"/>
      <c r="BG10" s="20"/>
      <c r="BH10" s="77" t="e">
        <f t="shared" si="4"/>
        <v>#DIV/0!</v>
      </c>
      <c r="BI10" s="66">
        <f t="shared" si="5"/>
        <v>0</v>
      </c>
      <c r="BK10" s="32" t="s">
        <v>17</v>
      </c>
      <c r="BL10" s="20"/>
      <c r="BM10" s="77" t="e">
        <f t="shared" si="6"/>
        <v>#DIV/0!</v>
      </c>
      <c r="BN10" s="20"/>
      <c r="BO10" s="77" t="e">
        <f t="shared" si="7"/>
        <v>#DIV/0!</v>
      </c>
      <c r="BP10" s="20"/>
      <c r="BQ10" s="77" t="e">
        <f t="shared" si="8"/>
        <v>#DIV/0!</v>
      </c>
      <c r="BR10" s="20"/>
      <c r="BS10" s="77" t="e">
        <f t="shared" si="9"/>
        <v>#DIV/0!</v>
      </c>
      <c r="BT10" s="20"/>
      <c r="BU10" s="77" t="e">
        <f t="shared" si="10"/>
        <v>#DIV/0!</v>
      </c>
      <c r="BV10" s="20"/>
      <c r="BW10" s="77" t="e">
        <f t="shared" si="11"/>
        <v>#DIV/0!</v>
      </c>
      <c r="BX10" s="20"/>
      <c r="BY10" s="77" t="e">
        <f t="shared" si="16"/>
        <v>#DIV/0!</v>
      </c>
      <c r="BZ10" s="66">
        <f t="shared" si="17"/>
        <v>0</v>
      </c>
      <c r="CB10" s="8" t="s">
        <v>17</v>
      </c>
      <c r="CC10" s="83"/>
    </row>
    <row r="11" spans="1:81" x14ac:dyDescent="0.2">
      <c r="A11" s="1">
        <v>97228</v>
      </c>
      <c r="B11" s="32" t="s">
        <v>23</v>
      </c>
      <c r="C11" s="20"/>
      <c r="D11" s="77"/>
      <c r="E11" s="20"/>
      <c r="F11" s="77"/>
      <c r="G11" s="20"/>
      <c r="H11" s="77"/>
      <c r="I11" s="20"/>
      <c r="J11" s="77"/>
      <c r="K11" s="20"/>
      <c r="L11" s="77" t="e">
        <f t="shared" si="12"/>
        <v>#DIV/0!</v>
      </c>
      <c r="M11" s="66">
        <f t="shared" si="0"/>
        <v>0</v>
      </c>
      <c r="P11" s="32" t="s">
        <v>23</v>
      </c>
      <c r="Q11" s="20"/>
      <c r="R11" s="77"/>
      <c r="S11" s="20"/>
      <c r="T11" s="77"/>
      <c r="U11" s="159" t="e">
        <f t="shared" si="13"/>
        <v>#DIV/0!</v>
      </c>
      <c r="V11" s="159"/>
      <c r="W11" s="20"/>
      <c r="X11" s="77"/>
      <c r="Y11" s="20"/>
      <c r="Z11" s="77"/>
      <c r="AA11" s="20"/>
      <c r="AB11" s="77"/>
      <c r="AC11" s="20"/>
      <c r="AD11" s="77" t="e">
        <f t="shared" si="14"/>
        <v>#DIV/0!</v>
      </c>
      <c r="AE11" s="66">
        <f t="shared" si="15"/>
        <v>0</v>
      </c>
      <c r="AG11" s="32" t="s">
        <v>23</v>
      </c>
      <c r="AH11" s="20"/>
      <c r="AI11" s="77"/>
      <c r="AJ11" s="20"/>
      <c r="AK11" s="77"/>
      <c r="AL11" s="20"/>
      <c r="AM11" s="77"/>
      <c r="AN11" s="20"/>
      <c r="AO11" s="77"/>
      <c r="AP11" s="20"/>
      <c r="AQ11" s="77"/>
      <c r="AR11" s="20"/>
      <c r="AS11" s="77" t="e">
        <f t="shared" si="1"/>
        <v>#DIV/0!</v>
      </c>
      <c r="AT11" s="66">
        <f t="shared" si="2"/>
        <v>0</v>
      </c>
      <c r="AV11" s="32" t="s">
        <v>23</v>
      </c>
      <c r="AW11" s="20"/>
      <c r="AX11" s="77" t="e">
        <f t="shared" si="3"/>
        <v>#DIV/0!</v>
      </c>
      <c r="AY11" s="20"/>
      <c r="AZ11" s="77"/>
      <c r="BA11" s="20"/>
      <c r="BB11" s="77"/>
      <c r="BC11" s="20"/>
      <c r="BD11" s="77"/>
      <c r="BE11" s="20"/>
      <c r="BF11" s="77"/>
      <c r="BG11" s="20"/>
      <c r="BH11" s="77" t="e">
        <f t="shared" si="4"/>
        <v>#DIV/0!</v>
      </c>
      <c r="BI11" s="66">
        <f t="shared" si="5"/>
        <v>0</v>
      </c>
      <c r="BK11" s="32" t="s">
        <v>23</v>
      </c>
      <c r="BL11" s="20"/>
      <c r="BM11" s="77" t="e">
        <f t="shared" si="6"/>
        <v>#DIV/0!</v>
      </c>
      <c r="BN11" s="20"/>
      <c r="BO11" s="77" t="e">
        <f t="shared" si="7"/>
        <v>#DIV/0!</v>
      </c>
      <c r="BP11" s="20"/>
      <c r="BQ11" s="77" t="e">
        <f t="shared" si="8"/>
        <v>#DIV/0!</v>
      </c>
      <c r="BR11" s="20"/>
      <c r="BS11" s="77" t="e">
        <f t="shared" si="9"/>
        <v>#DIV/0!</v>
      </c>
      <c r="BT11" s="20"/>
      <c r="BU11" s="77" t="e">
        <f t="shared" si="10"/>
        <v>#DIV/0!</v>
      </c>
      <c r="BV11" s="20"/>
      <c r="BW11" s="77" t="e">
        <f t="shared" si="11"/>
        <v>#DIV/0!</v>
      </c>
      <c r="BX11" s="20"/>
      <c r="BY11" s="77" t="e">
        <f t="shared" si="16"/>
        <v>#DIV/0!</v>
      </c>
      <c r="BZ11" s="66">
        <f t="shared" si="17"/>
        <v>0</v>
      </c>
      <c r="CB11" s="8" t="s">
        <v>23</v>
      </c>
      <c r="CC11" s="83"/>
    </row>
    <row r="12" spans="1:81" x14ac:dyDescent="0.2">
      <c r="A12" s="1">
        <v>97230</v>
      </c>
      <c r="B12" s="33" t="s">
        <v>25</v>
      </c>
      <c r="C12" s="22"/>
      <c r="D12" s="78"/>
      <c r="E12" s="22"/>
      <c r="F12" s="78"/>
      <c r="G12" s="22"/>
      <c r="H12" s="78"/>
      <c r="I12" s="22"/>
      <c r="J12" s="78"/>
      <c r="K12" s="22"/>
      <c r="L12" s="78" t="e">
        <f t="shared" si="12"/>
        <v>#DIV/0!</v>
      </c>
      <c r="M12" s="67">
        <f t="shared" si="0"/>
        <v>0</v>
      </c>
      <c r="P12" s="33" t="s">
        <v>25</v>
      </c>
      <c r="Q12" s="22"/>
      <c r="R12" s="78"/>
      <c r="S12" s="22"/>
      <c r="T12" s="78"/>
      <c r="U12" s="159" t="e">
        <f t="shared" si="13"/>
        <v>#DIV/0!</v>
      </c>
      <c r="V12" s="160"/>
      <c r="W12" s="22"/>
      <c r="X12" s="78"/>
      <c r="Y12" s="22"/>
      <c r="Z12" s="78"/>
      <c r="AA12" s="20"/>
      <c r="AB12" s="78"/>
      <c r="AC12" s="20"/>
      <c r="AD12" s="78" t="e">
        <f t="shared" si="14"/>
        <v>#DIV/0!</v>
      </c>
      <c r="AE12" s="67">
        <f t="shared" si="15"/>
        <v>0</v>
      </c>
      <c r="AG12" s="33" t="s">
        <v>25</v>
      </c>
      <c r="AH12" s="22"/>
      <c r="AI12" s="78"/>
      <c r="AJ12" s="22"/>
      <c r="AK12" s="78"/>
      <c r="AL12" s="22"/>
      <c r="AM12" s="78"/>
      <c r="AN12" s="22"/>
      <c r="AO12" s="78"/>
      <c r="AP12" s="22"/>
      <c r="AQ12" s="78"/>
      <c r="AR12" s="22"/>
      <c r="AS12" s="78" t="e">
        <f t="shared" si="1"/>
        <v>#DIV/0!</v>
      </c>
      <c r="AT12" s="67">
        <f t="shared" si="2"/>
        <v>0</v>
      </c>
      <c r="AV12" s="33" t="s">
        <v>25</v>
      </c>
      <c r="AW12" s="22"/>
      <c r="AX12" s="78" t="e">
        <f t="shared" si="3"/>
        <v>#DIV/0!</v>
      </c>
      <c r="AY12" s="22"/>
      <c r="AZ12" s="78"/>
      <c r="BA12" s="22"/>
      <c r="BB12" s="78"/>
      <c r="BC12" s="22"/>
      <c r="BD12" s="78"/>
      <c r="BE12" s="22"/>
      <c r="BF12" s="78"/>
      <c r="BG12" s="22"/>
      <c r="BH12" s="78" t="e">
        <f t="shared" si="4"/>
        <v>#DIV/0!</v>
      </c>
      <c r="BI12" s="67">
        <f t="shared" si="5"/>
        <v>0</v>
      </c>
      <c r="BK12" s="33" t="s">
        <v>25</v>
      </c>
      <c r="BL12" s="22"/>
      <c r="BM12" s="78" t="e">
        <f t="shared" si="6"/>
        <v>#DIV/0!</v>
      </c>
      <c r="BN12" s="22"/>
      <c r="BO12" s="78" t="e">
        <f t="shared" si="7"/>
        <v>#DIV/0!</v>
      </c>
      <c r="BP12" s="22"/>
      <c r="BQ12" s="78" t="e">
        <f t="shared" si="8"/>
        <v>#DIV/0!</v>
      </c>
      <c r="BR12" s="22"/>
      <c r="BS12" s="78" t="e">
        <f t="shared" si="9"/>
        <v>#DIV/0!</v>
      </c>
      <c r="BT12" s="22"/>
      <c r="BU12" s="78" t="e">
        <f t="shared" si="10"/>
        <v>#DIV/0!</v>
      </c>
      <c r="BV12" s="22"/>
      <c r="BW12" s="78" t="e">
        <f t="shared" si="11"/>
        <v>#DIV/0!</v>
      </c>
      <c r="BX12" s="22"/>
      <c r="BY12" s="78" t="e">
        <f t="shared" si="16"/>
        <v>#DIV/0!</v>
      </c>
      <c r="BZ12" s="67">
        <f t="shared" si="17"/>
        <v>0</v>
      </c>
      <c r="CB12" s="9" t="s">
        <v>25</v>
      </c>
      <c r="CC12" s="83"/>
    </row>
    <row r="13" spans="1:81" x14ac:dyDescent="0.2">
      <c r="A13" s="3"/>
      <c r="B13" s="35" t="s">
        <v>35</v>
      </c>
      <c r="C13" s="24">
        <f>SUM(C9:C12)</f>
        <v>0</v>
      </c>
      <c r="D13" s="25"/>
      <c r="E13" s="24"/>
      <c r="F13" s="25"/>
      <c r="G13" s="24"/>
      <c r="H13" s="25"/>
      <c r="I13" s="24"/>
      <c r="J13" s="25"/>
      <c r="K13" s="24">
        <f>SUM(K9:K12)</f>
        <v>0</v>
      </c>
      <c r="L13" s="25" t="e">
        <f t="shared" si="12"/>
        <v>#DIV/0!</v>
      </c>
      <c r="M13" s="69">
        <f t="shared" si="0"/>
        <v>0</v>
      </c>
      <c r="P13" s="35" t="s">
        <v>35</v>
      </c>
      <c r="Q13" s="24">
        <f>SUM(Q9:Q12)</f>
        <v>0</v>
      </c>
      <c r="R13" s="25"/>
      <c r="S13" s="24">
        <f>SUM(S9:S12)</f>
        <v>0</v>
      </c>
      <c r="T13" s="25"/>
      <c r="U13" s="159" t="e">
        <f t="shared" si="13"/>
        <v>#DIV/0!</v>
      </c>
      <c r="V13" s="38"/>
      <c r="W13" s="24">
        <f>SUM(W9:W12)</f>
        <v>0</v>
      </c>
      <c r="X13" s="25"/>
      <c r="Y13" s="24">
        <f>SUM(Y9:Y12)</f>
        <v>0</v>
      </c>
      <c r="Z13" s="25"/>
      <c r="AA13" s="24">
        <f>SUM(AA9:AA12)</f>
        <v>0</v>
      </c>
      <c r="AB13" s="25"/>
      <c r="AC13" s="24">
        <f>SUM(AC9:AC12)</f>
        <v>0</v>
      </c>
      <c r="AD13" s="25" t="e">
        <f t="shared" si="14"/>
        <v>#DIV/0!</v>
      </c>
      <c r="AE13" s="69">
        <f t="shared" si="15"/>
        <v>0</v>
      </c>
      <c r="AG13" s="35" t="s">
        <v>35</v>
      </c>
      <c r="AH13" s="24">
        <f>SUM(AH9:AH12)</f>
        <v>0</v>
      </c>
      <c r="AI13" s="25"/>
      <c r="AJ13" s="24">
        <f>SUM(AJ9:AJ12)</f>
        <v>0</v>
      </c>
      <c r="AK13" s="25"/>
      <c r="AL13" s="24">
        <f>SUM(AL9:AL12)</f>
        <v>0</v>
      </c>
      <c r="AM13" s="25"/>
      <c r="AN13" s="24">
        <f>SUM(AN9:AN12)</f>
        <v>0</v>
      </c>
      <c r="AO13" s="25"/>
      <c r="AP13" s="24">
        <f>SUM(AP9:AP12)</f>
        <v>0</v>
      </c>
      <c r="AQ13" s="25"/>
      <c r="AR13" s="24">
        <f>SUM(AR9:AR12)</f>
        <v>0</v>
      </c>
      <c r="AS13" s="25" t="e">
        <f t="shared" si="1"/>
        <v>#DIV/0!</v>
      </c>
      <c r="AT13" s="69">
        <f t="shared" si="2"/>
        <v>0</v>
      </c>
      <c r="AV13" s="35" t="s">
        <v>35</v>
      </c>
      <c r="AW13" s="24">
        <f>SUM(AW9:AW12)</f>
        <v>0</v>
      </c>
      <c r="AX13" s="25" t="e">
        <f t="shared" si="3"/>
        <v>#DIV/0!</v>
      </c>
      <c r="AY13" s="24">
        <f>SUM(AY9:AY12)</f>
        <v>0</v>
      </c>
      <c r="AZ13" s="25"/>
      <c r="BA13" s="24">
        <f>SUM(BA9:BA12)</f>
        <v>0</v>
      </c>
      <c r="BB13" s="25"/>
      <c r="BC13" s="24">
        <f>SUM(BC9:BC12)</f>
        <v>0</v>
      </c>
      <c r="BD13" s="25"/>
      <c r="BE13" s="24">
        <f>SUM(BE9:BE12)</f>
        <v>0</v>
      </c>
      <c r="BF13" s="25"/>
      <c r="BG13" s="24">
        <f>SUM(BG9:BG12)</f>
        <v>0</v>
      </c>
      <c r="BH13" s="25" t="e">
        <f t="shared" si="4"/>
        <v>#DIV/0!</v>
      </c>
      <c r="BI13" s="69">
        <f t="shared" si="5"/>
        <v>0</v>
      </c>
      <c r="BK13" s="35" t="s">
        <v>35</v>
      </c>
      <c r="BL13" s="24">
        <f>SUM(BL9:BL12)</f>
        <v>0</v>
      </c>
      <c r="BM13" s="25" t="e">
        <f t="shared" si="6"/>
        <v>#DIV/0!</v>
      </c>
      <c r="BN13" s="24">
        <f>SUM(BN9:BN12)</f>
        <v>0</v>
      </c>
      <c r="BO13" s="25" t="e">
        <f t="shared" si="7"/>
        <v>#DIV/0!</v>
      </c>
      <c r="BP13" s="24">
        <f>SUM(BP9:BP12)</f>
        <v>0</v>
      </c>
      <c r="BQ13" s="25" t="e">
        <f t="shared" si="8"/>
        <v>#DIV/0!</v>
      </c>
      <c r="BR13" s="24">
        <f>SUM(BR9:BR12)</f>
        <v>0</v>
      </c>
      <c r="BS13" s="25" t="e">
        <f t="shared" si="9"/>
        <v>#DIV/0!</v>
      </c>
      <c r="BT13" s="24">
        <f>SUM(BT9:BT12)</f>
        <v>0</v>
      </c>
      <c r="BU13" s="25" t="e">
        <f t="shared" si="10"/>
        <v>#DIV/0!</v>
      </c>
      <c r="BV13" s="24">
        <f>SUM(BV9:BV12)</f>
        <v>0</v>
      </c>
      <c r="BW13" s="25" t="e">
        <f t="shared" si="11"/>
        <v>#DIV/0!</v>
      </c>
      <c r="BX13" s="24">
        <f>SUM(BX9:BX12)</f>
        <v>0</v>
      </c>
      <c r="BY13" s="25" t="e">
        <f t="shared" si="16"/>
        <v>#DIV/0!</v>
      </c>
      <c r="BZ13" s="69">
        <f t="shared" si="17"/>
        <v>0</v>
      </c>
      <c r="CB13" s="10" t="s">
        <v>35</v>
      </c>
      <c r="CC13" s="83"/>
    </row>
    <row r="14" spans="1:81" x14ac:dyDescent="0.2">
      <c r="A14" s="1">
        <v>97201</v>
      </c>
      <c r="B14" s="36" t="s">
        <v>32</v>
      </c>
      <c r="C14" s="18"/>
      <c r="D14" s="80"/>
      <c r="E14" s="18"/>
      <c r="F14" s="80"/>
      <c r="G14" s="18"/>
      <c r="H14" s="80"/>
      <c r="I14" s="18"/>
      <c r="J14" s="80"/>
      <c r="K14" s="18"/>
      <c r="L14" s="80" t="e">
        <f t="shared" si="12"/>
        <v>#DIV/0!</v>
      </c>
      <c r="M14" s="70">
        <f t="shared" si="0"/>
        <v>0</v>
      </c>
      <c r="P14" s="36" t="s">
        <v>32</v>
      </c>
      <c r="Q14" s="18"/>
      <c r="R14" s="80"/>
      <c r="S14" s="18"/>
      <c r="T14" s="80"/>
      <c r="U14" s="159" t="e">
        <f t="shared" si="13"/>
        <v>#DIV/0!</v>
      </c>
      <c r="V14" s="162"/>
      <c r="W14" s="18"/>
      <c r="X14" s="80"/>
      <c r="Y14" s="18"/>
      <c r="Z14" s="80"/>
      <c r="AA14" s="20"/>
      <c r="AB14" s="80"/>
      <c r="AC14" s="20"/>
      <c r="AD14" s="80" t="e">
        <f t="shared" si="14"/>
        <v>#DIV/0!</v>
      </c>
      <c r="AE14" s="70">
        <f t="shared" si="15"/>
        <v>0</v>
      </c>
      <c r="AG14" s="36" t="s">
        <v>32</v>
      </c>
      <c r="AH14" s="18"/>
      <c r="AI14" s="80"/>
      <c r="AJ14" s="18"/>
      <c r="AK14" s="80"/>
      <c r="AL14" s="18"/>
      <c r="AM14" s="80"/>
      <c r="AN14" s="18"/>
      <c r="AO14" s="80"/>
      <c r="AP14" s="18"/>
      <c r="AQ14" s="80"/>
      <c r="AR14" s="18"/>
      <c r="AS14" s="80" t="e">
        <f t="shared" si="1"/>
        <v>#DIV/0!</v>
      </c>
      <c r="AT14" s="70">
        <f t="shared" si="2"/>
        <v>0</v>
      </c>
      <c r="AV14" s="36" t="s">
        <v>32</v>
      </c>
      <c r="AW14" s="18"/>
      <c r="AX14" s="80" t="e">
        <f t="shared" si="3"/>
        <v>#DIV/0!</v>
      </c>
      <c r="AY14" s="18"/>
      <c r="AZ14" s="80"/>
      <c r="BA14" s="18"/>
      <c r="BB14" s="80"/>
      <c r="BC14" s="18"/>
      <c r="BD14" s="80"/>
      <c r="BE14" s="18"/>
      <c r="BF14" s="80"/>
      <c r="BG14" s="18"/>
      <c r="BH14" s="80" t="e">
        <f t="shared" si="4"/>
        <v>#DIV/0!</v>
      </c>
      <c r="BI14" s="70">
        <f t="shared" si="5"/>
        <v>0</v>
      </c>
      <c r="BK14" s="36" t="s">
        <v>32</v>
      </c>
      <c r="BL14" s="18"/>
      <c r="BM14" s="80" t="e">
        <f t="shared" si="6"/>
        <v>#DIV/0!</v>
      </c>
      <c r="BN14" s="18"/>
      <c r="BO14" s="80" t="e">
        <f t="shared" si="7"/>
        <v>#DIV/0!</v>
      </c>
      <c r="BP14" s="18"/>
      <c r="BQ14" s="80" t="e">
        <f t="shared" si="8"/>
        <v>#DIV/0!</v>
      </c>
      <c r="BR14" s="18"/>
      <c r="BS14" s="80" t="e">
        <f t="shared" si="9"/>
        <v>#DIV/0!</v>
      </c>
      <c r="BT14" s="18"/>
      <c r="BU14" s="80" t="e">
        <f t="shared" si="10"/>
        <v>#DIV/0!</v>
      </c>
      <c r="BV14" s="18"/>
      <c r="BW14" s="80" t="e">
        <f t="shared" si="11"/>
        <v>#DIV/0!</v>
      </c>
      <c r="BX14" s="18"/>
      <c r="BY14" s="80" t="e">
        <f t="shared" si="16"/>
        <v>#DIV/0!</v>
      </c>
      <c r="BZ14" s="70">
        <f t="shared" si="17"/>
        <v>0</v>
      </c>
      <c r="CB14" s="11" t="s">
        <v>32</v>
      </c>
      <c r="CC14" s="83"/>
    </row>
    <row r="15" spans="1:81" x14ac:dyDescent="0.2">
      <c r="A15" s="1">
        <v>97203</v>
      </c>
      <c r="B15" s="32" t="s">
        <v>1</v>
      </c>
      <c r="C15" s="20"/>
      <c r="D15" s="77"/>
      <c r="E15" s="20"/>
      <c r="F15" s="77"/>
      <c r="G15" s="20"/>
      <c r="H15" s="77"/>
      <c r="I15" s="20"/>
      <c r="J15" s="77"/>
      <c r="K15" s="20"/>
      <c r="L15" s="77" t="e">
        <f t="shared" si="12"/>
        <v>#DIV/0!</v>
      </c>
      <c r="M15" s="66">
        <f t="shared" si="0"/>
        <v>0</v>
      </c>
      <c r="P15" s="32" t="s">
        <v>1</v>
      </c>
      <c r="Q15" s="20"/>
      <c r="R15" s="77"/>
      <c r="S15" s="20"/>
      <c r="T15" s="77"/>
      <c r="U15" s="159" t="e">
        <f t="shared" si="13"/>
        <v>#DIV/0!</v>
      </c>
      <c r="V15" s="159"/>
      <c r="W15" s="20"/>
      <c r="X15" s="77"/>
      <c r="Y15" s="20"/>
      <c r="Z15" s="77"/>
      <c r="AA15" s="20"/>
      <c r="AB15" s="77"/>
      <c r="AC15" s="20"/>
      <c r="AD15" s="77" t="e">
        <f t="shared" si="14"/>
        <v>#DIV/0!</v>
      </c>
      <c r="AE15" s="66">
        <f t="shared" si="15"/>
        <v>0</v>
      </c>
      <c r="AG15" s="32" t="s">
        <v>1</v>
      </c>
      <c r="AH15" s="20"/>
      <c r="AI15" s="77"/>
      <c r="AJ15" s="20"/>
      <c r="AK15" s="77"/>
      <c r="AL15" s="20"/>
      <c r="AM15" s="77"/>
      <c r="AN15" s="20"/>
      <c r="AO15" s="77"/>
      <c r="AP15" s="20"/>
      <c r="AQ15" s="77"/>
      <c r="AR15" s="20"/>
      <c r="AS15" s="77" t="e">
        <f t="shared" si="1"/>
        <v>#DIV/0!</v>
      </c>
      <c r="AT15" s="66">
        <f t="shared" si="2"/>
        <v>0</v>
      </c>
      <c r="AV15" s="32" t="s">
        <v>1</v>
      </c>
      <c r="AW15" s="20"/>
      <c r="AX15" s="77" t="e">
        <f t="shared" si="3"/>
        <v>#DIV/0!</v>
      </c>
      <c r="AY15" s="20"/>
      <c r="AZ15" s="77"/>
      <c r="BA15" s="20"/>
      <c r="BB15" s="77"/>
      <c r="BC15" s="20"/>
      <c r="BD15" s="77"/>
      <c r="BE15" s="20"/>
      <c r="BF15" s="77"/>
      <c r="BG15" s="20"/>
      <c r="BH15" s="77" t="e">
        <f t="shared" si="4"/>
        <v>#DIV/0!</v>
      </c>
      <c r="BI15" s="66">
        <f t="shared" si="5"/>
        <v>0</v>
      </c>
      <c r="BK15" s="32" t="s">
        <v>1</v>
      </c>
      <c r="BL15" s="20"/>
      <c r="BM15" s="77" t="e">
        <f t="shared" si="6"/>
        <v>#DIV/0!</v>
      </c>
      <c r="BN15" s="20"/>
      <c r="BO15" s="77" t="e">
        <f t="shared" si="7"/>
        <v>#DIV/0!</v>
      </c>
      <c r="BP15" s="20"/>
      <c r="BQ15" s="77" t="e">
        <f t="shared" si="8"/>
        <v>#DIV/0!</v>
      </c>
      <c r="BR15" s="20"/>
      <c r="BS15" s="77" t="e">
        <f t="shared" si="9"/>
        <v>#DIV/0!</v>
      </c>
      <c r="BT15" s="20"/>
      <c r="BU15" s="77" t="e">
        <f t="shared" si="10"/>
        <v>#DIV/0!</v>
      </c>
      <c r="BV15" s="20"/>
      <c r="BW15" s="77" t="e">
        <f t="shared" si="11"/>
        <v>#DIV/0!</v>
      </c>
      <c r="BX15" s="20"/>
      <c r="BY15" s="77" t="e">
        <f t="shared" si="16"/>
        <v>#DIV/0!</v>
      </c>
      <c r="BZ15" s="66">
        <f t="shared" si="17"/>
        <v>0</v>
      </c>
      <c r="CB15" s="8" t="s">
        <v>1</v>
      </c>
      <c r="CC15" s="83"/>
    </row>
    <row r="16" spans="1:81" x14ac:dyDescent="0.2">
      <c r="A16" s="1">
        <v>97211</v>
      </c>
      <c r="B16" s="32" t="s">
        <v>30</v>
      </c>
      <c r="C16" s="20"/>
      <c r="D16" s="77"/>
      <c r="E16" s="20"/>
      <c r="F16" s="77"/>
      <c r="G16" s="20"/>
      <c r="H16" s="77"/>
      <c r="I16" s="20"/>
      <c r="J16" s="77"/>
      <c r="K16" s="20"/>
      <c r="L16" s="77" t="e">
        <f t="shared" si="12"/>
        <v>#DIV/0!</v>
      </c>
      <c r="M16" s="66">
        <f t="shared" si="0"/>
        <v>0</v>
      </c>
      <c r="P16" s="32" t="s">
        <v>30</v>
      </c>
      <c r="Q16" s="20"/>
      <c r="R16" s="77"/>
      <c r="S16" s="20"/>
      <c r="T16" s="77"/>
      <c r="U16" s="159" t="e">
        <f t="shared" si="13"/>
        <v>#DIV/0!</v>
      </c>
      <c r="V16" s="159"/>
      <c r="W16" s="20"/>
      <c r="X16" s="77"/>
      <c r="Y16" s="20"/>
      <c r="Z16" s="77"/>
      <c r="AA16" s="20"/>
      <c r="AB16" s="77"/>
      <c r="AC16" s="20"/>
      <c r="AD16" s="77" t="e">
        <f t="shared" si="14"/>
        <v>#DIV/0!</v>
      </c>
      <c r="AE16" s="66">
        <f t="shared" si="15"/>
        <v>0</v>
      </c>
      <c r="AG16" s="32" t="s">
        <v>30</v>
      </c>
      <c r="AH16" s="20"/>
      <c r="AI16" s="77"/>
      <c r="AJ16" s="20"/>
      <c r="AK16" s="77"/>
      <c r="AL16" s="20"/>
      <c r="AM16" s="77"/>
      <c r="AN16" s="20"/>
      <c r="AO16" s="77"/>
      <c r="AP16" s="20"/>
      <c r="AQ16" s="77"/>
      <c r="AR16" s="20"/>
      <c r="AS16" s="77" t="e">
        <f t="shared" si="1"/>
        <v>#DIV/0!</v>
      </c>
      <c r="AT16" s="66">
        <f t="shared" si="2"/>
        <v>0</v>
      </c>
      <c r="AV16" s="32" t="s">
        <v>30</v>
      </c>
      <c r="AW16" s="20"/>
      <c r="AX16" s="77" t="e">
        <f t="shared" si="3"/>
        <v>#DIV/0!</v>
      </c>
      <c r="AY16" s="20"/>
      <c r="AZ16" s="77"/>
      <c r="BA16" s="20"/>
      <c r="BB16" s="77"/>
      <c r="BC16" s="20"/>
      <c r="BD16" s="77"/>
      <c r="BE16" s="20"/>
      <c r="BF16" s="77"/>
      <c r="BG16" s="20"/>
      <c r="BH16" s="77" t="e">
        <f t="shared" si="4"/>
        <v>#DIV/0!</v>
      </c>
      <c r="BI16" s="66">
        <f t="shared" si="5"/>
        <v>0</v>
      </c>
      <c r="BK16" s="32" t="s">
        <v>30</v>
      </c>
      <c r="BL16" s="20"/>
      <c r="BM16" s="77" t="e">
        <f t="shared" si="6"/>
        <v>#DIV/0!</v>
      </c>
      <c r="BN16" s="20"/>
      <c r="BO16" s="77" t="e">
        <f t="shared" si="7"/>
        <v>#DIV/0!</v>
      </c>
      <c r="BP16" s="20"/>
      <c r="BQ16" s="77" t="e">
        <f t="shared" si="8"/>
        <v>#DIV/0!</v>
      </c>
      <c r="BR16" s="20"/>
      <c r="BS16" s="77" t="e">
        <f t="shared" si="9"/>
        <v>#DIV/0!</v>
      </c>
      <c r="BT16" s="20"/>
      <c r="BU16" s="77" t="e">
        <f t="shared" si="10"/>
        <v>#DIV/0!</v>
      </c>
      <c r="BV16" s="20"/>
      <c r="BW16" s="77" t="e">
        <f t="shared" si="11"/>
        <v>#DIV/0!</v>
      </c>
      <c r="BX16" s="20"/>
      <c r="BY16" s="77" t="e">
        <f t="shared" si="16"/>
        <v>#DIV/0!</v>
      </c>
      <c r="BZ16" s="66">
        <f t="shared" si="17"/>
        <v>0</v>
      </c>
      <c r="CB16" s="8" t="s">
        <v>30</v>
      </c>
      <c r="CC16" s="83"/>
    </row>
    <row r="17" spans="1:81" x14ac:dyDescent="0.2">
      <c r="A17" s="1">
        <v>97214</v>
      </c>
      <c r="B17" s="32" t="s">
        <v>11</v>
      </c>
      <c r="C17" s="20"/>
      <c r="D17" s="77"/>
      <c r="E17" s="20"/>
      <c r="F17" s="77"/>
      <c r="G17" s="20"/>
      <c r="H17" s="77"/>
      <c r="I17" s="20"/>
      <c r="J17" s="77"/>
      <c r="K17" s="20"/>
      <c r="L17" s="77" t="e">
        <f t="shared" si="12"/>
        <v>#DIV/0!</v>
      </c>
      <c r="M17" s="66">
        <f t="shared" si="0"/>
        <v>0</v>
      </c>
      <c r="P17" s="32" t="s">
        <v>11</v>
      </c>
      <c r="Q17" s="20"/>
      <c r="R17" s="77"/>
      <c r="S17" s="20"/>
      <c r="T17" s="77"/>
      <c r="U17" s="159" t="e">
        <f t="shared" si="13"/>
        <v>#DIV/0!</v>
      </c>
      <c r="V17" s="159"/>
      <c r="W17" s="20"/>
      <c r="X17" s="77"/>
      <c r="Y17" s="20"/>
      <c r="Z17" s="77"/>
      <c r="AA17" s="20"/>
      <c r="AB17" s="77"/>
      <c r="AC17" s="20"/>
      <c r="AD17" s="77" t="e">
        <f t="shared" si="14"/>
        <v>#DIV/0!</v>
      </c>
      <c r="AE17" s="66">
        <f t="shared" si="15"/>
        <v>0</v>
      </c>
      <c r="AG17" s="32" t="s">
        <v>11</v>
      </c>
      <c r="AH17" s="20"/>
      <c r="AI17" s="77"/>
      <c r="AJ17" s="20"/>
      <c r="AK17" s="77"/>
      <c r="AL17" s="20"/>
      <c r="AM17" s="77"/>
      <c r="AN17" s="20"/>
      <c r="AO17" s="77"/>
      <c r="AP17" s="20"/>
      <c r="AQ17" s="77"/>
      <c r="AR17" s="20"/>
      <c r="AS17" s="77" t="e">
        <f t="shared" si="1"/>
        <v>#DIV/0!</v>
      </c>
      <c r="AT17" s="66">
        <f t="shared" si="2"/>
        <v>0</v>
      </c>
      <c r="AV17" s="32" t="s">
        <v>11</v>
      </c>
      <c r="AW17" s="20"/>
      <c r="AX17" s="77" t="e">
        <f t="shared" si="3"/>
        <v>#DIV/0!</v>
      </c>
      <c r="AY17" s="20"/>
      <c r="AZ17" s="77"/>
      <c r="BA17" s="20"/>
      <c r="BB17" s="77"/>
      <c r="BC17" s="20"/>
      <c r="BD17" s="77"/>
      <c r="BE17" s="20"/>
      <c r="BF17" s="77"/>
      <c r="BG17" s="20"/>
      <c r="BH17" s="77" t="e">
        <f t="shared" si="4"/>
        <v>#DIV/0!</v>
      </c>
      <c r="BI17" s="66">
        <f t="shared" si="5"/>
        <v>0</v>
      </c>
      <c r="BK17" s="32" t="s">
        <v>11</v>
      </c>
      <c r="BL17" s="20"/>
      <c r="BM17" s="77" t="e">
        <f t="shared" si="6"/>
        <v>#DIV/0!</v>
      </c>
      <c r="BN17" s="20"/>
      <c r="BO17" s="77" t="e">
        <f t="shared" si="7"/>
        <v>#DIV/0!</v>
      </c>
      <c r="BP17" s="20"/>
      <c r="BQ17" s="77" t="e">
        <f t="shared" si="8"/>
        <v>#DIV/0!</v>
      </c>
      <c r="BR17" s="20"/>
      <c r="BS17" s="77" t="e">
        <f t="shared" si="9"/>
        <v>#DIV/0!</v>
      </c>
      <c r="BT17" s="20"/>
      <c r="BU17" s="77" t="e">
        <f t="shared" si="10"/>
        <v>#DIV/0!</v>
      </c>
      <c r="BV17" s="20"/>
      <c r="BW17" s="77" t="e">
        <f t="shared" si="11"/>
        <v>#DIV/0!</v>
      </c>
      <c r="BX17" s="20"/>
      <c r="BY17" s="77" t="e">
        <f t="shared" si="16"/>
        <v>#DIV/0!</v>
      </c>
      <c r="BZ17" s="66">
        <f t="shared" si="17"/>
        <v>0</v>
      </c>
      <c r="CB17" s="8" t="s">
        <v>11</v>
      </c>
      <c r="CC17" s="83"/>
    </row>
    <row r="18" spans="1:81" x14ac:dyDescent="0.2">
      <c r="A18" s="1">
        <v>97215</v>
      </c>
      <c r="B18" s="32" t="s">
        <v>12</v>
      </c>
      <c r="C18" s="20"/>
      <c r="D18" s="77"/>
      <c r="E18" s="20"/>
      <c r="F18" s="77"/>
      <c r="G18" s="20"/>
      <c r="H18" s="77"/>
      <c r="I18" s="20"/>
      <c r="J18" s="77"/>
      <c r="K18" s="20"/>
      <c r="L18" s="77" t="e">
        <f t="shared" si="12"/>
        <v>#DIV/0!</v>
      </c>
      <c r="M18" s="66">
        <f t="shared" si="0"/>
        <v>0</v>
      </c>
      <c r="P18" s="32" t="s">
        <v>12</v>
      </c>
      <c r="Q18" s="20"/>
      <c r="R18" s="77"/>
      <c r="S18" s="20"/>
      <c r="T18" s="77"/>
      <c r="U18" s="159" t="e">
        <f t="shared" si="13"/>
        <v>#DIV/0!</v>
      </c>
      <c r="V18" s="159"/>
      <c r="W18" s="20"/>
      <c r="X18" s="77"/>
      <c r="Y18" s="20"/>
      <c r="Z18" s="77"/>
      <c r="AA18" s="20"/>
      <c r="AB18" s="77"/>
      <c r="AC18" s="20"/>
      <c r="AD18" s="77" t="e">
        <f t="shared" si="14"/>
        <v>#DIV/0!</v>
      </c>
      <c r="AE18" s="66">
        <f t="shared" si="15"/>
        <v>0</v>
      </c>
      <c r="AG18" s="32" t="s">
        <v>12</v>
      </c>
      <c r="AH18" s="20"/>
      <c r="AI18" s="77"/>
      <c r="AJ18" s="20"/>
      <c r="AK18" s="77"/>
      <c r="AL18" s="20"/>
      <c r="AM18" s="77"/>
      <c r="AN18" s="20"/>
      <c r="AO18" s="77"/>
      <c r="AP18" s="20"/>
      <c r="AQ18" s="77"/>
      <c r="AR18" s="20"/>
      <c r="AS18" s="77" t="e">
        <f t="shared" si="1"/>
        <v>#DIV/0!</v>
      </c>
      <c r="AT18" s="66">
        <f t="shared" si="2"/>
        <v>0</v>
      </c>
      <c r="AV18" s="32" t="s">
        <v>12</v>
      </c>
      <c r="AW18" s="20"/>
      <c r="AX18" s="77" t="e">
        <f t="shared" si="3"/>
        <v>#DIV/0!</v>
      </c>
      <c r="AY18" s="20"/>
      <c r="AZ18" s="77"/>
      <c r="BA18" s="20"/>
      <c r="BB18" s="77"/>
      <c r="BC18" s="20"/>
      <c r="BD18" s="77"/>
      <c r="BE18" s="20"/>
      <c r="BF18" s="77"/>
      <c r="BG18" s="20"/>
      <c r="BH18" s="77" t="e">
        <f t="shared" si="4"/>
        <v>#DIV/0!</v>
      </c>
      <c r="BI18" s="66">
        <f t="shared" si="5"/>
        <v>0</v>
      </c>
      <c r="BK18" s="32" t="s">
        <v>12</v>
      </c>
      <c r="BL18" s="20"/>
      <c r="BM18" s="77" t="e">
        <f t="shared" si="6"/>
        <v>#DIV/0!</v>
      </c>
      <c r="BN18" s="20"/>
      <c r="BO18" s="77" t="e">
        <f t="shared" si="7"/>
        <v>#DIV/0!</v>
      </c>
      <c r="BP18" s="20"/>
      <c r="BQ18" s="77" t="e">
        <f t="shared" si="8"/>
        <v>#DIV/0!</v>
      </c>
      <c r="BR18" s="20"/>
      <c r="BS18" s="77" t="e">
        <f t="shared" si="9"/>
        <v>#DIV/0!</v>
      </c>
      <c r="BT18" s="20"/>
      <c r="BU18" s="77" t="e">
        <f t="shared" si="10"/>
        <v>#DIV/0!</v>
      </c>
      <c r="BV18" s="20"/>
      <c r="BW18" s="77" t="e">
        <f t="shared" si="11"/>
        <v>#DIV/0!</v>
      </c>
      <c r="BX18" s="20"/>
      <c r="BY18" s="77" t="e">
        <f t="shared" si="16"/>
        <v>#DIV/0!</v>
      </c>
      <c r="BZ18" s="66">
        <f t="shared" si="17"/>
        <v>0</v>
      </c>
      <c r="CB18" s="8" t="s">
        <v>12</v>
      </c>
      <c r="CC18" s="83"/>
    </row>
    <row r="19" spans="1:81" x14ac:dyDescent="0.2">
      <c r="A19" s="1">
        <v>97216</v>
      </c>
      <c r="B19" s="33" t="s">
        <v>13</v>
      </c>
      <c r="C19" s="22"/>
      <c r="D19" s="78"/>
      <c r="E19" s="22"/>
      <c r="F19" s="78"/>
      <c r="G19" s="22"/>
      <c r="H19" s="78"/>
      <c r="I19" s="22"/>
      <c r="J19" s="78"/>
      <c r="K19" s="22"/>
      <c r="L19" s="78" t="e">
        <f t="shared" si="12"/>
        <v>#DIV/0!</v>
      </c>
      <c r="M19" s="67">
        <f t="shared" si="0"/>
        <v>0</v>
      </c>
      <c r="P19" s="33" t="s">
        <v>13</v>
      </c>
      <c r="Q19" s="22"/>
      <c r="R19" s="78"/>
      <c r="S19" s="22"/>
      <c r="T19" s="78"/>
      <c r="U19" s="159" t="e">
        <f t="shared" si="13"/>
        <v>#DIV/0!</v>
      </c>
      <c r="V19" s="160"/>
      <c r="W19" s="22"/>
      <c r="X19" s="78"/>
      <c r="Y19" s="22"/>
      <c r="Z19" s="78"/>
      <c r="AA19" s="20"/>
      <c r="AB19" s="78"/>
      <c r="AC19" s="20"/>
      <c r="AD19" s="78" t="e">
        <f t="shared" si="14"/>
        <v>#DIV/0!</v>
      </c>
      <c r="AE19" s="67">
        <f t="shared" si="15"/>
        <v>0</v>
      </c>
      <c r="AG19" s="33" t="s">
        <v>13</v>
      </c>
      <c r="AH19" s="22"/>
      <c r="AI19" s="78"/>
      <c r="AJ19" s="22"/>
      <c r="AK19" s="78"/>
      <c r="AL19" s="22"/>
      <c r="AM19" s="78"/>
      <c r="AN19" s="22"/>
      <c r="AO19" s="78"/>
      <c r="AP19" s="22"/>
      <c r="AQ19" s="78"/>
      <c r="AR19" s="22"/>
      <c r="AS19" s="78" t="e">
        <f t="shared" si="1"/>
        <v>#DIV/0!</v>
      </c>
      <c r="AT19" s="67">
        <f t="shared" si="2"/>
        <v>0</v>
      </c>
      <c r="AV19" s="33" t="s">
        <v>13</v>
      </c>
      <c r="AW19" s="22"/>
      <c r="AX19" s="78" t="e">
        <f t="shared" si="3"/>
        <v>#DIV/0!</v>
      </c>
      <c r="AY19" s="22"/>
      <c r="AZ19" s="78"/>
      <c r="BA19" s="22"/>
      <c r="BB19" s="78"/>
      <c r="BC19" s="22"/>
      <c r="BD19" s="78"/>
      <c r="BE19" s="22"/>
      <c r="BF19" s="78"/>
      <c r="BG19" s="22"/>
      <c r="BH19" s="78" t="e">
        <f t="shared" si="4"/>
        <v>#DIV/0!</v>
      </c>
      <c r="BI19" s="67">
        <f t="shared" si="5"/>
        <v>0</v>
      </c>
      <c r="BK19" s="33" t="s">
        <v>13</v>
      </c>
      <c r="BL19" s="22"/>
      <c r="BM19" s="78" t="e">
        <f t="shared" si="6"/>
        <v>#DIV/0!</v>
      </c>
      <c r="BN19" s="22"/>
      <c r="BO19" s="78" t="e">
        <f t="shared" si="7"/>
        <v>#DIV/0!</v>
      </c>
      <c r="BP19" s="22"/>
      <c r="BQ19" s="78" t="e">
        <f t="shared" si="8"/>
        <v>#DIV/0!</v>
      </c>
      <c r="BR19" s="22"/>
      <c r="BS19" s="78" t="e">
        <f t="shared" si="9"/>
        <v>#DIV/0!</v>
      </c>
      <c r="BT19" s="22"/>
      <c r="BU19" s="78" t="e">
        <f t="shared" si="10"/>
        <v>#DIV/0!</v>
      </c>
      <c r="BV19" s="22"/>
      <c r="BW19" s="78" t="e">
        <f t="shared" si="11"/>
        <v>#DIV/0!</v>
      </c>
      <c r="BX19" s="22"/>
      <c r="BY19" s="78" t="e">
        <f t="shared" si="16"/>
        <v>#DIV/0!</v>
      </c>
      <c r="BZ19" s="67">
        <f t="shared" si="17"/>
        <v>0</v>
      </c>
      <c r="CB19" s="9" t="s">
        <v>13</v>
      </c>
      <c r="CC19" s="83"/>
    </row>
    <row r="20" spans="1:81" x14ac:dyDescent="0.2">
      <c r="A20" s="3"/>
      <c r="B20" s="35" t="s">
        <v>36</v>
      </c>
      <c r="C20" s="24">
        <f>SUM(C14:C19)</f>
        <v>0</v>
      </c>
      <c r="D20" s="25"/>
      <c r="E20" s="24"/>
      <c r="F20" s="25"/>
      <c r="G20" s="24"/>
      <c r="H20" s="25"/>
      <c r="I20" s="24"/>
      <c r="J20" s="25"/>
      <c r="K20" s="24">
        <f>SUM(K14:K19)</f>
        <v>0</v>
      </c>
      <c r="L20" s="25" t="e">
        <f t="shared" si="12"/>
        <v>#DIV/0!</v>
      </c>
      <c r="M20" s="69">
        <f t="shared" si="0"/>
        <v>0</v>
      </c>
      <c r="P20" s="35" t="s">
        <v>36</v>
      </c>
      <c r="Q20" s="24">
        <f>SUM(Q14:Q19)</f>
        <v>0</v>
      </c>
      <c r="R20" s="25"/>
      <c r="S20" s="24">
        <f>SUM(S14:S19)</f>
        <v>0</v>
      </c>
      <c r="T20" s="25"/>
      <c r="U20" s="159" t="e">
        <f t="shared" si="13"/>
        <v>#DIV/0!</v>
      </c>
      <c r="V20" s="38"/>
      <c r="W20" s="24">
        <f>SUM(W14:W19)</f>
        <v>0</v>
      </c>
      <c r="X20" s="25"/>
      <c r="Y20" s="24">
        <f>SUM(Y14:Y19)</f>
        <v>0</v>
      </c>
      <c r="Z20" s="25"/>
      <c r="AA20" s="24">
        <f>SUM(AA14:AA19)</f>
        <v>0</v>
      </c>
      <c r="AB20" s="25"/>
      <c r="AC20" s="24">
        <f>SUM(AC14:AC19)</f>
        <v>0</v>
      </c>
      <c r="AD20" s="25" t="e">
        <f t="shared" si="14"/>
        <v>#DIV/0!</v>
      </c>
      <c r="AE20" s="69">
        <f t="shared" si="15"/>
        <v>0</v>
      </c>
      <c r="AG20" s="35" t="s">
        <v>36</v>
      </c>
      <c r="AH20" s="24">
        <f>SUM(AH14:AH19)</f>
        <v>0</v>
      </c>
      <c r="AI20" s="25"/>
      <c r="AJ20" s="24">
        <f>SUM(AJ14:AJ19)</f>
        <v>0</v>
      </c>
      <c r="AK20" s="25"/>
      <c r="AL20" s="24">
        <f>SUM(AL14:AL19)</f>
        <v>0</v>
      </c>
      <c r="AM20" s="25"/>
      <c r="AN20" s="24">
        <f>SUM(AN14:AN19)</f>
        <v>0</v>
      </c>
      <c r="AO20" s="25"/>
      <c r="AP20" s="24">
        <f>SUM(AP14:AP19)</f>
        <v>0</v>
      </c>
      <c r="AQ20" s="25"/>
      <c r="AR20" s="24">
        <f>SUM(AR14:AR19)</f>
        <v>0</v>
      </c>
      <c r="AS20" s="25" t="e">
        <f t="shared" si="1"/>
        <v>#DIV/0!</v>
      </c>
      <c r="AT20" s="69">
        <f t="shared" si="2"/>
        <v>0</v>
      </c>
      <c r="AV20" s="35" t="s">
        <v>36</v>
      </c>
      <c r="AW20" s="24">
        <f>SUM(AW14:AW19)</f>
        <v>0</v>
      </c>
      <c r="AX20" s="25" t="e">
        <f t="shared" si="3"/>
        <v>#DIV/0!</v>
      </c>
      <c r="AY20" s="24">
        <f>SUM(AY14:AY19)</f>
        <v>0</v>
      </c>
      <c r="AZ20" s="25"/>
      <c r="BA20" s="24">
        <f>SUM(BA14:BA19)</f>
        <v>0</v>
      </c>
      <c r="BB20" s="25"/>
      <c r="BC20" s="24">
        <f>SUM(BC14:BC19)</f>
        <v>0</v>
      </c>
      <c r="BD20" s="25"/>
      <c r="BE20" s="24">
        <f>SUM(BE14:BE19)</f>
        <v>0</v>
      </c>
      <c r="BF20" s="25"/>
      <c r="BG20" s="24">
        <f>SUM(BG14:BG19)</f>
        <v>0</v>
      </c>
      <c r="BH20" s="25" t="e">
        <f t="shared" si="4"/>
        <v>#DIV/0!</v>
      </c>
      <c r="BI20" s="69">
        <f t="shared" si="5"/>
        <v>0</v>
      </c>
      <c r="BK20" s="35" t="s">
        <v>36</v>
      </c>
      <c r="BL20" s="24">
        <f>SUM(BL14:BL19)</f>
        <v>0</v>
      </c>
      <c r="BM20" s="25" t="e">
        <f t="shared" si="6"/>
        <v>#DIV/0!</v>
      </c>
      <c r="BN20" s="24">
        <f>SUM(BN14:BN19)</f>
        <v>0</v>
      </c>
      <c r="BO20" s="25" t="e">
        <f t="shared" si="7"/>
        <v>#DIV/0!</v>
      </c>
      <c r="BP20" s="24">
        <f>SUM(BP14:BP19)</f>
        <v>0</v>
      </c>
      <c r="BQ20" s="25" t="e">
        <f t="shared" si="8"/>
        <v>#DIV/0!</v>
      </c>
      <c r="BR20" s="24">
        <f>SUM(BR14:BR19)</f>
        <v>0</v>
      </c>
      <c r="BS20" s="25" t="e">
        <f t="shared" si="9"/>
        <v>#DIV/0!</v>
      </c>
      <c r="BT20" s="24">
        <f>SUM(BT14:BT19)</f>
        <v>0</v>
      </c>
      <c r="BU20" s="25" t="e">
        <f t="shared" si="10"/>
        <v>#DIV/0!</v>
      </c>
      <c r="BV20" s="24">
        <f>SUM(BV14:BV19)</f>
        <v>0</v>
      </c>
      <c r="BW20" s="25" t="e">
        <f t="shared" si="11"/>
        <v>#DIV/0!</v>
      </c>
      <c r="BX20" s="24">
        <f>SUM(BX14:BX19)</f>
        <v>0</v>
      </c>
      <c r="BY20" s="25" t="e">
        <f t="shared" si="16"/>
        <v>#DIV/0!</v>
      </c>
      <c r="BZ20" s="69">
        <f t="shared" si="17"/>
        <v>0</v>
      </c>
      <c r="CB20" s="10" t="s">
        <v>36</v>
      </c>
      <c r="CC20" s="83"/>
    </row>
    <row r="21" spans="1:81" x14ac:dyDescent="0.2">
      <c r="A21" s="1">
        <v>97234</v>
      </c>
      <c r="B21" s="36" t="s">
        <v>2</v>
      </c>
      <c r="C21" s="18"/>
      <c r="D21" s="80"/>
      <c r="E21" s="18"/>
      <c r="F21" s="80"/>
      <c r="G21" s="18"/>
      <c r="H21" s="80"/>
      <c r="I21" s="18"/>
      <c r="J21" s="80"/>
      <c r="K21" s="18"/>
      <c r="L21" s="80" t="e">
        <f t="shared" si="12"/>
        <v>#DIV/0!</v>
      </c>
      <c r="M21" s="70">
        <f t="shared" si="0"/>
        <v>0</v>
      </c>
      <c r="P21" s="36" t="s">
        <v>2</v>
      </c>
      <c r="Q21" s="18"/>
      <c r="R21" s="80"/>
      <c r="S21" s="18"/>
      <c r="T21" s="80"/>
      <c r="U21" s="159" t="e">
        <f t="shared" si="13"/>
        <v>#DIV/0!</v>
      </c>
      <c r="V21" s="162"/>
      <c r="W21" s="18"/>
      <c r="X21" s="80"/>
      <c r="Y21" s="18"/>
      <c r="Z21" s="80"/>
      <c r="AA21" s="18"/>
      <c r="AB21" s="80"/>
      <c r="AC21" s="20"/>
      <c r="AD21" s="80" t="e">
        <f t="shared" si="14"/>
        <v>#DIV/0!</v>
      </c>
      <c r="AE21" s="70">
        <f t="shared" si="15"/>
        <v>0</v>
      </c>
      <c r="AG21" s="36" t="s">
        <v>2</v>
      </c>
      <c r="AH21" s="18"/>
      <c r="AI21" s="80"/>
      <c r="AJ21" s="18"/>
      <c r="AK21" s="80"/>
      <c r="AL21" s="18"/>
      <c r="AM21" s="80"/>
      <c r="AN21" s="18"/>
      <c r="AO21" s="80"/>
      <c r="AP21" s="18"/>
      <c r="AQ21" s="80"/>
      <c r="AR21" s="18"/>
      <c r="AS21" s="80" t="e">
        <f t="shared" si="1"/>
        <v>#DIV/0!</v>
      </c>
      <c r="AT21" s="70">
        <f t="shared" si="2"/>
        <v>0</v>
      </c>
      <c r="AV21" s="36" t="s">
        <v>2</v>
      </c>
      <c r="AW21" s="18"/>
      <c r="AX21" s="80" t="e">
        <f t="shared" si="3"/>
        <v>#DIV/0!</v>
      </c>
      <c r="AY21" s="18"/>
      <c r="AZ21" s="80"/>
      <c r="BA21" s="18"/>
      <c r="BB21" s="80"/>
      <c r="BC21" s="18"/>
      <c r="BD21" s="80"/>
      <c r="BE21" s="18"/>
      <c r="BF21" s="80"/>
      <c r="BG21" s="18"/>
      <c r="BH21" s="80" t="e">
        <f t="shared" si="4"/>
        <v>#DIV/0!</v>
      </c>
      <c r="BI21" s="70">
        <f t="shared" si="5"/>
        <v>0</v>
      </c>
      <c r="BK21" s="36" t="s">
        <v>2</v>
      </c>
      <c r="BL21" s="18"/>
      <c r="BM21" s="80" t="e">
        <f t="shared" si="6"/>
        <v>#DIV/0!</v>
      </c>
      <c r="BN21" s="18"/>
      <c r="BO21" s="80" t="e">
        <f t="shared" si="7"/>
        <v>#DIV/0!</v>
      </c>
      <c r="BP21" s="18"/>
      <c r="BQ21" s="80" t="e">
        <f t="shared" si="8"/>
        <v>#DIV/0!</v>
      </c>
      <c r="BR21" s="18"/>
      <c r="BS21" s="80" t="e">
        <f t="shared" si="9"/>
        <v>#DIV/0!</v>
      </c>
      <c r="BT21" s="18"/>
      <c r="BU21" s="80" t="e">
        <f t="shared" si="10"/>
        <v>#DIV/0!</v>
      </c>
      <c r="BV21" s="18"/>
      <c r="BW21" s="80" t="e">
        <f t="shared" si="11"/>
        <v>#DIV/0!</v>
      </c>
      <c r="BX21" s="18"/>
      <c r="BY21" s="80" t="e">
        <f t="shared" si="16"/>
        <v>#DIV/0!</v>
      </c>
      <c r="BZ21" s="70">
        <f t="shared" si="17"/>
        <v>0</v>
      </c>
      <c r="CB21" s="11" t="s">
        <v>2</v>
      </c>
      <c r="CC21" s="83"/>
    </row>
    <row r="22" spans="1:81" x14ac:dyDescent="0.2">
      <c r="A22" s="1">
        <v>97204</v>
      </c>
      <c r="B22" s="32" t="s">
        <v>3</v>
      </c>
      <c r="C22" s="20"/>
      <c r="D22" s="77"/>
      <c r="E22" s="20"/>
      <c r="F22" s="77"/>
      <c r="G22" s="20"/>
      <c r="H22" s="77"/>
      <c r="I22" s="20"/>
      <c r="J22" s="77"/>
      <c r="K22" s="20"/>
      <c r="L22" s="77" t="e">
        <f t="shared" si="12"/>
        <v>#DIV/0!</v>
      </c>
      <c r="M22" s="66">
        <f t="shared" si="0"/>
        <v>0</v>
      </c>
      <c r="P22" s="32" t="s">
        <v>3</v>
      </c>
      <c r="Q22" s="20"/>
      <c r="R22" s="77"/>
      <c r="S22" s="20"/>
      <c r="T22" s="77"/>
      <c r="U22" s="159" t="e">
        <f t="shared" si="13"/>
        <v>#DIV/0!</v>
      </c>
      <c r="V22" s="159"/>
      <c r="W22" s="20"/>
      <c r="X22" s="77"/>
      <c r="Y22" s="20"/>
      <c r="Z22" s="77"/>
      <c r="AA22" s="20"/>
      <c r="AB22" s="77"/>
      <c r="AC22" s="20"/>
      <c r="AD22" s="77" t="e">
        <f t="shared" si="14"/>
        <v>#DIV/0!</v>
      </c>
      <c r="AE22" s="66">
        <f t="shared" si="15"/>
        <v>0</v>
      </c>
      <c r="AG22" s="32" t="s">
        <v>3</v>
      </c>
      <c r="AH22" s="20"/>
      <c r="AI22" s="77"/>
      <c r="AJ22" s="20"/>
      <c r="AK22" s="77"/>
      <c r="AL22" s="20"/>
      <c r="AM22" s="77"/>
      <c r="AN22" s="20"/>
      <c r="AO22" s="77"/>
      <c r="AP22" s="20"/>
      <c r="AQ22" s="77"/>
      <c r="AR22" s="20"/>
      <c r="AS22" s="77" t="e">
        <f t="shared" si="1"/>
        <v>#DIV/0!</v>
      </c>
      <c r="AT22" s="66">
        <f t="shared" si="2"/>
        <v>0</v>
      </c>
      <c r="AV22" s="32" t="s">
        <v>3</v>
      </c>
      <c r="AW22" s="20"/>
      <c r="AX22" s="77" t="e">
        <f t="shared" si="3"/>
        <v>#DIV/0!</v>
      </c>
      <c r="AY22" s="20"/>
      <c r="AZ22" s="77"/>
      <c r="BA22" s="20"/>
      <c r="BB22" s="77"/>
      <c r="BC22" s="20"/>
      <c r="BD22" s="77"/>
      <c r="BE22" s="20"/>
      <c r="BF22" s="77"/>
      <c r="BG22" s="20"/>
      <c r="BH22" s="77" t="e">
        <f t="shared" si="4"/>
        <v>#DIV/0!</v>
      </c>
      <c r="BI22" s="66">
        <f t="shared" si="5"/>
        <v>0</v>
      </c>
      <c r="BK22" s="32" t="s">
        <v>3</v>
      </c>
      <c r="BL22" s="20"/>
      <c r="BM22" s="77" t="e">
        <f t="shared" si="6"/>
        <v>#DIV/0!</v>
      </c>
      <c r="BN22" s="20"/>
      <c r="BO22" s="77" t="e">
        <f t="shared" si="7"/>
        <v>#DIV/0!</v>
      </c>
      <c r="BP22" s="20"/>
      <c r="BQ22" s="77" t="e">
        <f t="shared" si="8"/>
        <v>#DIV/0!</v>
      </c>
      <c r="BR22" s="20"/>
      <c r="BS22" s="77" t="e">
        <f t="shared" si="9"/>
        <v>#DIV/0!</v>
      </c>
      <c r="BT22" s="20"/>
      <c r="BU22" s="77" t="e">
        <f t="shared" si="10"/>
        <v>#DIV/0!</v>
      </c>
      <c r="BV22" s="20"/>
      <c r="BW22" s="77" t="e">
        <f t="shared" si="11"/>
        <v>#DIV/0!</v>
      </c>
      <c r="BX22" s="20"/>
      <c r="BY22" s="77" t="e">
        <f t="shared" si="16"/>
        <v>#DIV/0!</v>
      </c>
      <c r="BZ22" s="66">
        <f t="shared" si="17"/>
        <v>0</v>
      </c>
      <c r="CB22" s="8" t="s">
        <v>3</v>
      </c>
      <c r="CC22" s="83"/>
    </row>
    <row r="23" spans="1:81" x14ac:dyDescent="0.2">
      <c r="A23" s="1">
        <v>97205</v>
      </c>
      <c r="B23" s="32" t="s">
        <v>4</v>
      </c>
      <c r="C23" s="20"/>
      <c r="D23" s="77"/>
      <c r="E23" s="20"/>
      <c r="F23" s="77"/>
      <c r="G23" s="20"/>
      <c r="H23" s="77"/>
      <c r="I23" s="20"/>
      <c r="J23" s="77"/>
      <c r="K23" s="20"/>
      <c r="L23" s="77" t="e">
        <f t="shared" si="12"/>
        <v>#DIV/0!</v>
      </c>
      <c r="M23" s="66">
        <f t="shared" si="0"/>
        <v>0</v>
      </c>
      <c r="P23" s="32" t="s">
        <v>4</v>
      </c>
      <c r="Q23" s="20"/>
      <c r="R23" s="77"/>
      <c r="S23" s="20"/>
      <c r="T23" s="77"/>
      <c r="U23" s="159" t="e">
        <f t="shared" si="13"/>
        <v>#DIV/0!</v>
      </c>
      <c r="V23" s="159"/>
      <c r="W23" s="20"/>
      <c r="X23" s="77"/>
      <c r="Y23" s="20"/>
      <c r="Z23" s="77"/>
      <c r="AA23" s="20"/>
      <c r="AB23" s="77"/>
      <c r="AC23" s="20"/>
      <c r="AD23" s="77" t="e">
        <f t="shared" si="14"/>
        <v>#DIV/0!</v>
      </c>
      <c r="AE23" s="66">
        <f t="shared" si="15"/>
        <v>0</v>
      </c>
      <c r="AG23" s="32" t="s">
        <v>4</v>
      </c>
      <c r="AH23" s="20"/>
      <c r="AI23" s="77"/>
      <c r="AJ23" s="20"/>
      <c r="AK23" s="77"/>
      <c r="AL23" s="20"/>
      <c r="AM23" s="77"/>
      <c r="AN23" s="20"/>
      <c r="AO23" s="77"/>
      <c r="AP23" s="20"/>
      <c r="AQ23" s="77"/>
      <c r="AR23" s="20"/>
      <c r="AS23" s="77" t="e">
        <f t="shared" si="1"/>
        <v>#DIV/0!</v>
      </c>
      <c r="AT23" s="66">
        <f t="shared" si="2"/>
        <v>0</v>
      </c>
      <c r="AV23" s="32" t="s">
        <v>4</v>
      </c>
      <c r="AW23" s="20"/>
      <c r="AX23" s="77" t="e">
        <f t="shared" si="3"/>
        <v>#DIV/0!</v>
      </c>
      <c r="AY23" s="20"/>
      <c r="AZ23" s="77"/>
      <c r="BA23" s="20"/>
      <c r="BB23" s="77"/>
      <c r="BC23" s="20"/>
      <c r="BD23" s="77"/>
      <c r="BE23" s="20"/>
      <c r="BF23" s="77"/>
      <c r="BG23" s="20"/>
      <c r="BH23" s="77" t="e">
        <f t="shared" si="4"/>
        <v>#DIV/0!</v>
      </c>
      <c r="BI23" s="66">
        <f t="shared" si="5"/>
        <v>0</v>
      </c>
      <c r="BK23" s="32" t="s">
        <v>4</v>
      </c>
      <c r="BL23" s="20"/>
      <c r="BM23" s="77" t="e">
        <f t="shared" si="6"/>
        <v>#DIV/0!</v>
      </c>
      <c r="BN23" s="20"/>
      <c r="BO23" s="77" t="e">
        <f t="shared" si="7"/>
        <v>#DIV/0!</v>
      </c>
      <c r="BP23" s="20"/>
      <c r="BQ23" s="77" t="e">
        <f t="shared" si="8"/>
        <v>#DIV/0!</v>
      </c>
      <c r="BR23" s="20"/>
      <c r="BS23" s="77" t="e">
        <f t="shared" si="9"/>
        <v>#DIV/0!</v>
      </c>
      <c r="BT23" s="20"/>
      <c r="BU23" s="77" t="e">
        <f t="shared" si="10"/>
        <v>#DIV/0!</v>
      </c>
      <c r="BV23" s="20"/>
      <c r="BW23" s="77" t="e">
        <f t="shared" si="11"/>
        <v>#DIV/0!</v>
      </c>
      <c r="BX23" s="20"/>
      <c r="BY23" s="77" t="e">
        <f t="shared" si="16"/>
        <v>#DIV/0!</v>
      </c>
      <c r="BZ23" s="66">
        <f t="shared" si="17"/>
        <v>0</v>
      </c>
      <c r="CB23" s="8" t="s">
        <v>4</v>
      </c>
      <c r="CC23" s="83"/>
    </row>
    <row r="24" spans="1:81" x14ac:dyDescent="0.2">
      <c r="A24" s="1">
        <v>97208</v>
      </c>
      <c r="B24" s="32" t="s">
        <v>7</v>
      </c>
      <c r="C24" s="20"/>
      <c r="D24" s="77"/>
      <c r="E24" s="20"/>
      <c r="F24" s="77"/>
      <c r="G24" s="20"/>
      <c r="H24" s="77"/>
      <c r="I24" s="20"/>
      <c r="J24" s="77"/>
      <c r="K24" s="20"/>
      <c r="L24" s="77" t="e">
        <f t="shared" si="12"/>
        <v>#DIV/0!</v>
      </c>
      <c r="M24" s="66">
        <f t="shared" si="0"/>
        <v>0</v>
      </c>
      <c r="P24" s="32" t="s">
        <v>7</v>
      </c>
      <c r="Q24" s="20"/>
      <c r="R24" s="77"/>
      <c r="S24" s="20"/>
      <c r="T24" s="77"/>
      <c r="U24" s="159" t="e">
        <f t="shared" si="13"/>
        <v>#DIV/0!</v>
      </c>
      <c r="V24" s="159"/>
      <c r="W24" s="20"/>
      <c r="X24" s="77"/>
      <c r="Y24" s="20"/>
      <c r="Z24" s="77"/>
      <c r="AA24" s="20"/>
      <c r="AB24" s="77"/>
      <c r="AC24" s="20"/>
      <c r="AD24" s="77" t="e">
        <f t="shared" si="14"/>
        <v>#DIV/0!</v>
      </c>
      <c r="AE24" s="66">
        <f t="shared" si="15"/>
        <v>0</v>
      </c>
      <c r="AG24" s="32" t="s">
        <v>7</v>
      </c>
      <c r="AH24" s="20"/>
      <c r="AI24" s="77"/>
      <c r="AJ24" s="20"/>
      <c r="AK24" s="77"/>
      <c r="AL24" s="20"/>
      <c r="AM24" s="77"/>
      <c r="AN24" s="20"/>
      <c r="AO24" s="77"/>
      <c r="AP24" s="20"/>
      <c r="AQ24" s="77"/>
      <c r="AR24" s="20"/>
      <c r="AS24" s="77" t="e">
        <f t="shared" si="1"/>
        <v>#DIV/0!</v>
      </c>
      <c r="AT24" s="66">
        <f t="shared" si="2"/>
        <v>0</v>
      </c>
      <c r="AV24" s="32" t="s">
        <v>7</v>
      </c>
      <c r="AW24" s="20"/>
      <c r="AX24" s="77" t="e">
        <f t="shared" si="3"/>
        <v>#DIV/0!</v>
      </c>
      <c r="AY24" s="20"/>
      <c r="AZ24" s="77"/>
      <c r="BA24" s="20"/>
      <c r="BB24" s="77"/>
      <c r="BC24" s="20"/>
      <c r="BD24" s="77"/>
      <c r="BE24" s="20"/>
      <c r="BF24" s="77"/>
      <c r="BG24" s="20"/>
      <c r="BH24" s="77" t="e">
        <f t="shared" si="4"/>
        <v>#DIV/0!</v>
      </c>
      <c r="BI24" s="66">
        <f t="shared" si="5"/>
        <v>0</v>
      </c>
      <c r="BK24" s="32" t="s">
        <v>7</v>
      </c>
      <c r="BL24" s="20"/>
      <c r="BM24" s="77" t="e">
        <f t="shared" si="6"/>
        <v>#DIV/0!</v>
      </c>
      <c r="BN24" s="20"/>
      <c r="BO24" s="77" t="e">
        <f t="shared" si="7"/>
        <v>#DIV/0!</v>
      </c>
      <c r="BP24" s="20"/>
      <c r="BQ24" s="77" t="e">
        <f t="shared" si="8"/>
        <v>#DIV/0!</v>
      </c>
      <c r="BR24" s="20"/>
      <c r="BS24" s="77" t="e">
        <f t="shared" si="9"/>
        <v>#DIV/0!</v>
      </c>
      <c r="BT24" s="20"/>
      <c r="BU24" s="77" t="e">
        <f t="shared" si="10"/>
        <v>#DIV/0!</v>
      </c>
      <c r="BV24" s="20"/>
      <c r="BW24" s="77" t="e">
        <f t="shared" si="11"/>
        <v>#DIV/0!</v>
      </c>
      <c r="BX24" s="20"/>
      <c r="BY24" s="77" t="e">
        <f t="shared" si="16"/>
        <v>#DIV/0!</v>
      </c>
      <c r="BZ24" s="66">
        <f t="shared" si="17"/>
        <v>0</v>
      </c>
      <c r="CB24" s="8" t="s">
        <v>7</v>
      </c>
      <c r="CC24" s="83"/>
    </row>
    <row r="25" spans="1:81" x14ac:dyDescent="0.2">
      <c r="A25" s="1">
        <v>97218</v>
      </c>
      <c r="B25" s="32" t="s">
        <v>15</v>
      </c>
      <c r="C25" s="20"/>
      <c r="D25" s="77"/>
      <c r="E25" s="20"/>
      <c r="F25" s="77"/>
      <c r="G25" s="20"/>
      <c r="H25" s="77"/>
      <c r="I25" s="20"/>
      <c r="J25" s="77"/>
      <c r="K25" s="20"/>
      <c r="L25" s="77" t="e">
        <f t="shared" si="12"/>
        <v>#DIV/0!</v>
      </c>
      <c r="M25" s="66">
        <f t="shared" si="0"/>
        <v>0</v>
      </c>
      <c r="P25" s="32" t="s">
        <v>15</v>
      </c>
      <c r="Q25" s="20"/>
      <c r="R25" s="77"/>
      <c r="S25" s="20"/>
      <c r="T25" s="77"/>
      <c r="U25" s="159" t="e">
        <f t="shared" si="13"/>
        <v>#DIV/0!</v>
      </c>
      <c r="V25" s="159"/>
      <c r="W25" s="20"/>
      <c r="X25" s="77"/>
      <c r="Y25" s="20"/>
      <c r="Z25" s="77"/>
      <c r="AA25" s="20"/>
      <c r="AB25" s="77"/>
      <c r="AC25" s="20"/>
      <c r="AD25" s="77" t="e">
        <f t="shared" si="14"/>
        <v>#DIV/0!</v>
      </c>
      <c r="AE25" s="66">
        <f t="shared" si="15"/>
        <v>0</v>
      </c>
      <c r="AG25" s="32" t="s">
        <v>15</v>
      </c>
      <c r="AH25" s="20"/>
      <c r="AI25" s="77"/>
      <c r="AJ25" s="20"/>
      <c r="AK25" s="77"/>
      <c r="AL25" s="20"/>
      <c r="AM25" s="77"/>
      <c r="AN25" s="20"/>
      <c r="AO25" s="77"/>
      <c r="AP25" s="20"/>
      <c r="AQ25" s="77"/>
      <c r="AR25" s="20"/>
      <c r="AS25" s="77" t="e">
        <f t="shared" si="1"/>
        <v>#DIV/0!</v>
      </c>
      <c r="AT25" s="66">
        <f t="shared" si="2"/>
        <v>0</v>
      </c>
      <c r="AV25" s="32" t="s">
        <v>15</v>
      </c>
      <c r="AW25" s="20"/>
      <c r="AX25" s="77" t="e">
        <f t="shared" si="3"/>
        <v>#DIV/0!</v>
      </c>
      <c r="AY25" s="20"/>
      <c r="AZ25" s="77"/>
      <c r="BA25" s="20"/>
      <c r="BB25" s="77"/>
      <c r="BC25" s="20"/>
      <c r="BD25" s="77"/>
      <c r="BE25" s="20"/>
      <c r="BF25" s="77"/>
      <c r="BG25" s="20"/>
      <c r="BH25" s="77" t="e">
        <f t="shared" si="4"/>
        <v>#DIV/0!</v>
      </c>
      <c r="BI25" s="66">
        <f t="shared" si="5"/>
        <v>0</v>
      </c>
      <c r="BK25" s="32" t="s">
        <v>15</v>
      </c>
      <c r="BL25" s="20"/>
      <c r="BM25" s="77" t="e">
        <f t="shared" si="6"/>
        <v>#DIV/0!</v>
      </c>
      <c r="BN25" s="20"/>
      <c r="BO25" s="77" t="e">
        <f t="shared" si="7"/>
        <v>#DIV/0!</v>
      </c>
      <c r="BP25" s="20"/>
      <c r="BQ25" s="77" t="e">
        <f t="shared" si="8"/>
        <v>#DIV/0!</v>
      </c>
      <c r="BR25" s="20"/>
      <c r="BS25" s="77" t="e">
        <f t="shared" si="9"/>
        <v>#DIV/0!</v>
      </c>
      <c r="BT25" s="20"/>
      <c r="BU25" s="77" t="e">
        <f t="shared" si="10"/>
        <v>#DIV/0!</v>
      </c>
      <c r="BV25" s="20"/>
      <c r="BW25" s="77" t="e">
        <f t="shared" si="11"/>
        <v>#DIV/0!</v>
      </c>
      <c r="BX25" s="20"/>
      <c r="BY25" s="77" t="e">
        <f t="shared" si="16"/>
        <v>#DIV/0!</v>
      </c>
      <c r="BZ25" s="66">
        <f t="shared" si="17"/>
        <v>0</v>
      </c>
      <c r="CB25" s="8" t="s">
        <v>15</v>
      </c>
      <c r="CC25" s="83"/>
    </row>
    <row r="26" spans="1:81" x14ac:dyDescent="0.2">
      <c r="A26" s="1">
        <v>97233</v>
      </c>
      <c r="B26" s="32" t="s">
        <v>16</v>
      </c>
      <c r="C26" s="20"/>
      <c r="D26" s="77"/>
      <c r="E26" s="20"/>
      <c r="F26" s="77"/>
      <c r="G26" s="20"/>
      <c r="H26" s="77"/>
      <c r="I26" s="20"/>
      <c r="J26" s="77"/>
      <c r="K26" s="20"/>
      <c r="L26" s="77" t="e">
        <f t="shared" si="12"/>
        <v>#DIV/0!</v>
      </c>
      <c r="M26" s="66">
        <f t="shared" si="0"/>
        <v>0</v>
      </c>
      <c r="P26" s="32" t="s">
        <v>16</v>
      </c>
      <c r="Q26" s="20"/>
      <c r="R26" s="77"/>
      <c r="S26" s="20"/>
      <c r="T26" s="77"/>
      <c r="U26" s="159" t="e">
        <f t="shared" si="13"/>
        <v>#DIV/0!</v>
      </c>
      <c r="V26" s="159"/>
      <c r="W26" s="20"/>
      <c r="X26" s="77"/>
      <c r="Y26" s="20"/>
      <c r="Z26" s="77"/>
      <c r="AA26" s="20"/>
      <c r="AB26" s="77"/>
      <c r="AC26" s="20"/>
      <c r="AD26" s="77" t="e">
        <f t="shared" si="14"/>
        <v>#DIV/0!</v>
      </c>
      <c r="AE26" s="66">
        <f t="shared" si="15"/>
        <v>0</v>
      </c>
      <c r="AG26" s="32" t="s">
        <v>16</v>
      </c>
      <c r="AH26" s="20"/>
      <c r="AI26" s="77"/>
      <c r="AJ26" s="20"/>
      <c r="AK26" s="77"/>
      <c r="AL26" s="20"/>
      <c r="AM26" s="77"/>
      <c r="AN26" s="20"/>
      <c r="AO26" s="77"/>
      <c r="AP26" s="20"/>
      <c r="AQ26" s="77"/>
      <c r="AR26" s="20"/>
      <c r="AS26" s="77" t="e">
        <f t="shared" si="1"/>
        <v>#DIV/0!</v>
      </c>
      <c r="AT26" s="66">
        <f t="shared" si="2"/>
        <v>0</v>
      </c>
      <c r="AV26" s="32" t="s">
        <v>16</v>
      </c>
      <c r="AW26" s="20"/>
      <c r="AX26" s="77" t="e">
        <f t="shared" si="3"/>
        <v>#DIV/0!</v>
      </c>
      <c r="AY26" s="20"/>
      <c r="AZ26" s="77"/>
      <c r="BA26" s="20"/>
      <c r="BB26" s="77"/>
      <c r="BC26" s="20"/>
      <c r="BD26" s="77"/>
      <c r="BE26" s="20"/>
      <c r="BF26" s="77"/>
      <c r="BG26" s="20"/>
      <c r="BH26" s="77" t="e">
        <f t="shared" si="4"/>
        <v>#DIV/0!</v>
      </c>
      <c r="BI26" s="66">
        <f t="shared" si="5"/>
        <v>0</v>
      </c>
      <c r="BK26" s="32" t="s">
        <v>16</v>
      </c>
      <c r="BL26" s="20"/>
      <c r="BM26" s="77" t="e">
        <f t="shared" si="6"/>
        <v>#DIV/0!</v>
      </c>
      <c r="BN26" s="20"/>
      <c r="BO26" s="77" t="e">
        <f t="shared" si="7"/>
        <v>#DIV/0!</v>
      </c>
      <c r="BP26" s="20"/>
      <c r="BQ26" s="77" t="e">
        <f t="shared" si="8"/>
        <v>#DIV/0!</v>
      </c>
      <c r="BR26" s="20"/>
      <c r="BS26" s="77" t="e">
        <f t="shared" si="9"/>
        <v>#DIV/0!</v>
      </c>
      <c r="BT26" s="20"/>
      <c r="BU26" s="77" t="e">
        <f t="shared" si="10"/>
        <v>#DIV/0!</v>
      </c>
      <c r="BV26" s="20"/>
      <c r="BW26" s="77" t="e">
        <f t="shared" si="11"/>
        <v>#DIV/0!</v>
      </c>
      <c r="BX26" s="20"/>
      <c r="BY26" s="77" t="e">
        <f t="shared" si="16"/>
        <v>#DIV/0!</v>
      </c>
      <c r="BZ26" s="66">
        <f t="shared" si="17"/>
        <v>0</v>
      </c>
      <c r="CB26" s="8" t="s">
        <v>16</v>
      </c>
      <c r="CC26" s="83"/>
    </row>
    <row r="27" spans="1:81" x14ac:dyDescent="0.2">
      <c r="A27" s="1">
        <v>97219</v>
      </c>
      <c r="B27" s="32" t="s">
        <v>31</v>
      </c>
      <c r="C27" s="20"/>
      <c r="D27" s="77"/>
      <c r="E27" s="20"/>
      <c r="F27" s="77"/>
      <c r="G27" s="20"/>
      <c r="H27" s="77"/>
      <c r="I27" s="20"/>
      <c r="J27" s="77"/>
      <c r="K27" s="20"/>
      <c r="L27" s="77" t="e">
        <f t="shared" si="12"/>
        <v>#DIV/0!</v>
      </c>
      <c r="M27" s="66">
        <f t="shared" si="0"/>
        <v>0</v>
      </c>
      <c r="P27" s="32" t="s">
        <v>31</v>
      </c>
      <c r="Q27" s="20"/>
      <c r="R27" s="77"/>
      <c r="S27" s="20"/>
      <c r="T27" s="77"/>
      <c r="U27" s="159" t="e">
        <f t="shared" si="13"/>
        <v>#DIV/0!</v>
      </c>
      <c r="V27" s="159"/>
      <c r="W27" s="20"/>
      <c r="X27" s="77"/>
      <c r="Y27" s="20"/>
      <c r="Z27" s="77"/>
      <c r="AA27" s="20"/>
      <c r="AB27" s="77"/>
      <c r="AC27" s="20"/>
      <c r="AD27" s="77" t="e">
        <f t="shared" si="14"/>
        <v>#DIV/0!</v>
      </c>
      <c r="AE27" s="66">
        <f t="shared" si="15"/>
        <v>0</v>
      </c>
      <c r="AG27" s="32" t="s">
        <v>31</v>
      </c>
      <c r="AH27" s="20"/>
      <c r="AI27" s="77"/>
      <c r="AJ27" s="20"/>
      <c r="AK27" s="77"/>
      <c r="AL27" s="20"/>
      <c r="AM27" s="77"/>
      <c r="AN27" s="20"/>
      <c r="AO27" s="77"/>
      <c r="AP27" s="20"/>
      <c r="AQ27" s="77"/>
      <c r="AR27" s="20"/>
      <c r="AS27" s="77" t="e">
        <f t="shared" si="1"/>
        <v>#DIV/0!</v>
      </c>
      <c r="AT27" s="66">
        <f t="shared" si="2"/>
        <v>0</v>
      </c>
      <c r="AV27" s="32" t="s">
        <v>31</v>
      </c>
      <c r="AW27" s="20"/>
      <c r="AX27" s="77" t="e">
        <f t="shared" si="3"/>
        <v>#DIV/0!</v>
      </c>
      <c r="AY27" s="20"/>
      <c r="AZ27" s="77"/>
      <c r="BA27" s="20"/>
      <c r="BB27" s="77"/>
      <c r="BC27" s="20"/>
      <c r="BD27" s="77"/>
      <c r="BE27" s="20"/>
      <c r="BF27" s="77"/>
      <c r="BG27" s="20"/>
      <c r="BH27" s="77" t="e">
        <f t="shared" si="4"/>
        <v>#DIV/0!</v>
      </c>
      <c r="BI27" s="66">
        <f t="shared" si="5"/>
        <v>0</v>
      </c>
      <c r="BK27" s="32" t="s">
        <v>31</v>
      </c>
      <c r="BL27" s="20"/>
      <c r="BM27" s="77" t="e">
        <f t="shared" si="6"/>
        <v>#DIV/0!</v>
      </c>
      <c r="BN27" s="20"/>
      <c r="BO27" s="77" t="e">
        <f t="shared" si="7"/>
        <v>#DIV/0!</v>
      </c>
      <c r="BP27" s="20"/>
      <c r="BQ27" s="77" t="e">
        <f t="shared" si="8"/>
        <v>#DIV/0!</v>
      </c>
      <c r="BR27" s="20"/>
      <c r="BS27" s="77" t="e">
        <f t="shared" si="9"/>
        <v>#DIV/0!</v>
      </c>
      <c r="BT27" s="20"/>
      <c r="BU27" s="77" t="e">
        <f t="shared" si="10"/>
        <v>#DIV/0!</v>
      </c>
      <c r="BV27" s="20"/>
      <c r="BW27" s="77" t="e">
        <f t="shared" si="11"/>
        <v>#DIV/0!</v>
      </c>
      <c r="BX27" s="20"/>
      <c r="BY27" s="77" t="e">
        <f t="shared" si="16"/>
        <v>#DIV/0!</v>
      </c>
      <c r="BZ27" s="66">
        <f t="shared" si="17"/>
        <v>0</v>
      </c>
      <c r="CB27" s="8" t="s">
        <v>31</v>
      </c>
      <c r="CC27" s="83"/>
    </row>
    <row r="28" spans="1:81" x14ac:dyDescent="0.2">
      <c r="A28" s="1">
        <v>97225</v>
      </c>
      <c r="B28" s="33" t="s">
        <v>20</v>
      </c>
      <c r="C28" s="22"/>
      <c r="D28" s="78"/>
      <c r="E28" s="22"/>
      <c r="F28" s="78"/>
      <c r="G28" s="22"/>
      <c r="H28" s="78"/>
      <c r="I28" s="22"/>
      <c r="J28" s="78"/>
      <c r="K28" s="22"/>
      <c r="L28" s="78" t="e">
        <f t="shared" si="12"/>
        <v>#DIV/0!</v>
      </c>
      <c r="M28" s="67">
        <f t="shared" si="0"/>
        <v>0</v>
      </c>
      <c r="P28" s="33" t="s">
        <v>20</v>
      </c>
      <c r="Q28" s="22"/>
      <c r="R28" s="78"/>
      <c r="S28" s="22"/>
      <c r="T28" s="78"/>
      <c r="U28" s="159" t="e">
        <f t="shared" si="13"/>
        <v>#DIV/0!</v>
      </c>
      <c r="V28" s="160"/>
      <c r="W28" s="22"/>
      <c r="X28" s="78"/>
      <c r="Y28" s="22"/>
      <c r="Z28" s="78"/>
      <c r="AA28" s="22"/>
      <c r="AB28" s="78"/>
      <c r="AC28" s="20"/>
      <c r="AD28" s="78" t="e">
        <f t="shared" si="14"/>
        <v>#DIV/0!</v>
      </c>
      <c r="AE28" s="67">
        <f t="shared" si="15"/>
        <v>0</v>
      </c>
      <c r="AG28" s="33" t="s">
        <v>20</v>
      </c>
      <c r="AH28" s="22"/>
      <c r="AI28" s="78"/>
      <c r="AJ28" s="22"/>
      <c r="AK28" s="78"/>
      <c r="AL28" s="22"/>
      <c r="AM28" s="78"/>
      <c r="AN28" s="22"/>
      <c r="AO28" s="78"/>
      <c r="AP28" s="22"/>
      <c r="AQ28" s="78"/>
      <c r="AR28" s="22"/>
      <c r="AS28" s="78" t="e">
        <f t="shared" si="1"/>
        <v>#DIV/0!</v>
      </c>
      <c r="AT28" s="67">
        <f t="shared" si="2"/>
        <v>0</v>
      </c>
      <c r="AV28" s="33" t="s">
        <v>20</v>
      </c>
      <c r="AW28" s="22"/>
      <c r="AX28" s="78" t="e">
        <f t="shared" si="3"/>
        <v>#DIV/0!</v>
      </c>
      <c r="AY28" s="22"/>
      <c r="AZ28" s="78"/>
      <c r="BA28" s="22"/>
      <c r="BB28" s="78"/>
      <c r="BC28" s="22"/>
      <c r="BD28" s="78"/>
      <c r="BE28" s="22"/>
      <c r="BF28" s="78"/>
      <c r="BG28" s="22"/>
      <c r="BH28" s="78" t="e">
        <f t="shared" si="4"/>
        <v>#DIV/0!</v>
      </c>
      <c r="BI28" s="67">
        <f t="shared" si="5"/>
        <v>0</v>
      </c>
      <c r="BK28" s="33" t="s">
        <v>20</v>
      </c>
      <c r="BL28" s="22"/>
      <c r="BM28" s="78" t="e">
        <f t="shared" si="6"/>
        <v>#DIV/0!</v>
      </c>
      <c r="BN28" s="22"/>
      <c r="BO28" s="78" t="e">
        <f t="shared" si="7"/>
        <v>#DIV/0!</v>
      </c>
      <c r="BP28" s="22"/>
      <c r="BQ28" s="78" t="e">
        <f t="shared" si="8"/>
        <v>#DIV/0!</v>
      </c>
      <c r="BR28" s="22"/>
      <c r="BS28" s="78" t="e">
        <f t="shared" si="9"/>
        <v>#DIV/0!</v>
      </c>
      <c r="BT28" s="22"/>
      <c r="BU28" s="78" t="e">
        <f t="shared" si="10"/>
        <v>#DIV/0!</v>
      </c>
      <c r="BV28" s="22"/>
      <c r="BW28" s="78" t="e">
        <f t="shared" si="11"/>
        <v>#DIV/0!</v>
      </c>
      <c r="BX28" s="22"/>
      <c r="BY28" s="78" t="e">
        <f t="shared" si="16"/>
        <v>#DIV/0!</v>
      </c>
      <c r="BZ28" s="67">
        <f t="shared" si="17"/>
        <v>0</v>
      </c>
      <c r="CB28" s="9" t="s">
        <v>20</v>
      </c>
      <c r="CC28" s="83"/>
    </row>
    <row r="29" spans="1:81" x14ac:dyDescent="0.2">
      <c r="A29" s="3"/>
      <c r="B29" s="35" t="s">
        <v>37</v>
      </c>
      <c r="C29" s="24">
        <f>SUM(C21:C28)</f>
        <v>0</v>
      </c>
      <c r="D29" s="25"/>
      <c r="E29" s="24"/>
      <c r="F29" s="25"/>
      <c r="G29" s="24"/>
      <c r="H29" s="25"/>
      <c r="I29" s="24"/>
      <c r="J29" s="25"/>
      <c r="K29" s="24">
        <f>SUM(K21:K28)</f>
        <v>0</v>
      </c>
      <c r="L29" s="25" t="e">
        <f t="shared" si="12"/>
        <v>#DIV/0!</v>
      </c>
      <c r="M29" s="69">
        <f t="shared" si="0"/>
        <v>0</v>
      </c>
      <c r="P29" s="35" t="s">
        <v>37</v>
      </c>
      <c r="Q29" s="24">
        <f>SUM(Q21:Q28)</f>
        <v>0</v>
      </c>
      <c r="R29" s="25"/>
      <c r="S29" s="24">
        <f>SUM(S21:S28)</f>
        <v>0</v>
      </c>
      <c r="T29" s="25"/>
      <c r="U29" s="159" t="e">
        <f t="shared" si="13"/>
        <v>#DIV/0!</v>
      </c>
      <c r="V29" s="38"/>
      <c r="W29" s="24">
        <f>SUM(W21:W28)</f>
        <v>0</v>
      </c>
      <c r="X29" s="25"/>
      <c r="Y29" s="24">
        <f>SUM(Y21:Y28)</f>
        <v>0</v>
      </c>
      <c r="Z29" s="25"/>
      <c r="AA29" s="24">
        <f>SUM(AA21:AA28)</f>
        <v>0</v>
      </c>
      <c r="AB29" s="25"/>
      <c r="AC29" s="24">
        <f>SUM(AC21:AC28)</f>
        <v>0</v>
      </c>
      <c r="AD29" s="25" t="e">
        <f t="shared" si="14"/>
        <v>#DIV/0!</v>
      </c>
      <c r="AE29" s="69">
        <f t="shared" si="15"/>
        <v>0</v>
      </c>
      <c r="AG29" s="35" t="s">
        <v>37</v>
      </c>
      <c r="AH29" s="24">
        <f>SUM(AH21:AH28)</f>
        <v>0</v>
      </c>
      <c r="AI29" s="25"/>
      <c r="AJ29" s="24">
        <f>SUM(AJ21:AJ28)</f>
        <v>0</v>
      </c>
      <c r="AK29" s="25"/>
      <c r="AL29" s="24">
        <f>SUM(AL21:AL28)</f>
        <v>0</v>
      </c>
      <c r="AM29" s="25"/>
      <c r="AN29" s="24">
        <f>SUM(AN21:AN28)</f>
        <v>0</v>
      </c>
      <c r="AO29" s="25"/>
      <c r="AP29" s="24">
        <f>SUM(AP21:AP28)</f>
        <v>0</v>
      </c>
      <c r="AQ29" s="25"/>
      <c r="AR29" s="24">
        <f>SUM(AR21:AR28)</f>
        <v>0</v>
      </c>
      <c r="AS29" s="25" t="e">
        <f t="shared" si="1"/>
        <v>#DIV/0!</v>
      </c>
      <c r="AT29" s="69">
        <f t="shared" si="2"/>
        <v>0</v>
      </c>
      <c r="AV29" s="35" t="s">
        <v>37</v>
      </c>
      <c r="AW29" s="24">
        <f>SUM(AW21:AW28)</f>
        <v>0</v>
      </c>
      <c r="AX29" s="25" t="e">
        <f t="shared" si="3"/>
        <v>#DIV/0!</v>
      </c>
      <c r="AY29" s="24">
        <f>SUM(AY21:AY28)</f>
        <v>0</v>
      </c>
      <c r="AZ29" s="25"/>
      <c r="BA29" s="24">
        <f>SUM(BA21:BA28)</f>
        <v>0</v>
      </c>
      <c r="BB29" s="25"/>
      <c r="BC29" s="24">
        <f>SUM(BC21:BC28)</f>
        <v>0</v>
      </c>
      <c r="BD29" s="25"/>
      <c r="BE29" s="24">
        <f>SUM(BE21:BE28)</f>
        <v>0</v>
      </c>
      <c r="BF29" s="25"/>
      <c r="BG29" s="24">
        <f>SUM(BG21:BG28)</f>
        <v>0</v>
      </c>
      <c r="BH29" s="25" t="e">
        <f t="shared" si="4"/>
        <v>#DIV/0!</v>
      </c>
      <c r="BI29" s="69">
        <f t="shared" si="5"/>
        <v>0</v>
      </c>
      <c r="BK29" s="35" t="s">
        <v>37</v>
      </c>
      <c r="BL29" s="24">
        <f>SUM(BL21:BL28)</f>
        <v>0</v>
      </c>
      <c r="BM29" s="25" t="e">
        <f t="shared" si="6"/>
        <v>#DIV/0!</v>
      </c>
      <c r="BN29" s="24">
        <f>SUM(BN21:BN28)</f>
        <v>0</v>
      </c>
      <c r="BO29" s="25" t="e">
        <f t="shared" si="7"/>
        <v>#DIV/0!</v>
      </c>
      <c r="BP29" s="24">
        <f>SUM(BP21:BP28)</f>
        <v>0</v>
      </c>
      <c r="BQ29" s="25" t="e">
        <f t="shared" si="8"/>
        <v>#DIV/0!</v>
      </c>
      <c r="BR29" s="24">
        <f>SUM(BR21:BR28)</f>
        <v>0</v>
      </c>
      <c r="BS29" s="25" t="e">
        <f t="shared" si="9"/>
        <v>#DIV/0!</v>
      </c>
      <c r="BT29" s="24">
        <f>SUM(BT21:BT28)</f>
        <v>0</v>
      </c>
      <c r="BU29" s="25" t="e">
        <f t="shared" si="10"/>
        <v>#DIV/0!</v>
      </c>
      <c r="BV29" s="24">
        <f>SUM(BV21:BV28)</f>
        <v>0</v>
      </c>
      <c r="BW29" s="25" t="e">
        <f t="shared" si="11"/>
        <v>#DIV/0!</v>
      </c>
      <c r="BX29" s="24">
        <f>SUM(BX21:BX28)</f>
        <v>0</v>
      </c>
      <c r="BY29" s="25" t="e">
        <f t="shared" si="16"/>
        <v>#DIV/0!</v>
      </c>
      <c r="BZ29" s="69">
        <f t="shared" si="17"/>
        <v>0</v>
      </c>
      <c r="CB29" s="10" t="s">
        <v>37</v>
      </c>
      <c r="CC29" s="83"/>
    </row>
    <row r="30" spans="1:81" ht="13.5" thickBot="1" x14ac:dyDescent="0.25">
      <c r="A30" s="3"/>
      <c r="B30" s="34" t="s">
        <v>39</v>
      </c>
      <c r="C30" s="62">
        <f>C20+C29+C13</f>
        <v>0</v>
      </c>
      <c r="D30" s="48"/>
      <c r="E30" s="62"/>
      <c r="F30" s="48"/>
      <c r="G30" s="62"/>
      <c r="H30" s="48"/>
      <c r="I30" s="62"/>
      <c r="J30" s="48"/>
      <c r="K30" s="62">
        <f>K20+K29+K13</f>
        <v>0</v>
      </c>
      <c r="L30" s="48" t="e">
        <f t="shared" si="12"/>
        <v>#DIV/0!</v>
      </c>
      <c r="M30" s="68">
        <f t="shared" si="0"/>
        <v>0</v>
      </c>
      <c r="P30" s="34" t="s">
        <v>39</v>
      </c>
      <c r="Q30" s="62">
        <f>Q20+Q29+Q13</f>
        <v>0</v>
      </c>
      <c r="R30" s="48"/>
      <c r="S30" s="62">
        <f>S20+S29+S13</f>
        <v>0</v>
      </c>
      <c r="T30" s="48"/>
      <c r="U30" s="159" t="e">
        <f t="shared" si="13"/>
        <v>#DIV/0!</v>
      </c>
      <c r="V30" s="37"/>
      <c r="W30" s="62">
        <f>W20+W29+W13</f>
        <v>0</v>
      </c>
      <c r="X30" s="48"/>
      <c r="Y30" s="62">
        <f>Y20+Y29+Y13</f>
        <v>0</v>
      </c>
      <c r="Z30" s="48"/>
      <c r="AA30" s="62">
        <f>AA20+AA29+AA13</f>
        <v>0</v>
      </c>
      <c r="AB30" s="48"/>
      <c r="AC30" s="62">
        <f>AC20+AC29+AC13</f>
        <v>0</v>
      </c>
      <c r="AD30" s="48" t="e">
        <f t="shared" si="14"/>
        <v>#DIV/0!</v>
      </c>
      <c r="AE30" s="68">
        <f t="shared" si="15"/>
        <v>0</v>
      </c>
      <c r="AG30" s="34" t="s">
        <v>39</v>
      </c>
      <c r="AH30" s="62">
        <f>AH20+AH29+AH13</f>
        <v>0</v>
      </c>
      <c r="AI30" s="48"/>
      <c r="AJ30" s="62">
        <f>AJ20+AJ29+AJ13</f>
        <v>0</v>
      </c>
      <c r="AK30" s="48"/>
      <c r="AL30" s="62">
        <f>AL20+AL29+AL13</f>
        <v>0</v>
      </c>
      <c r="AM30" s="48"/>
      <c r="AN30" s="62">
        <f>AN20+AN29+AN13</f>
        <v>0</v>
      </c>
      <c r="AO30" s="48"/>
      <c r="AP30" s="62">
        <f>AP20+AP29+AP13</f>
        <v>0</v>
      </c>
      <c r="AQ30" s="48"/>
      <c r="AR30" s="62">
        <f>AR20+AR29+AR13</f>
        <v>0</v>
      </c>
      <c r="AS30" s="48" t="e">
        <f t="shared" si="1"/>
        <v>#DIV/0!</v>
      </c>
      <c r="AT30" s="68">
        <f t="shared" si="2"/>
        <v>0</v>
      </c>
      <c r="AV30" s="34" t="s">
        <v>39</v>
      </c>
      <c r="AW30" s="62">
        <f>AW20+AW29+AW13</f>
        <v>0</v>
      </c>
      <c r="AX30" s="48" t="e">
        <f t="shared" si="3"/>
        <v>#DIV/0!</v>
      </c>
      <c r="AY30" s="62">
        <f>AY20+AY29+AY13</f>
        <v>0</v>
      </c>
      <c r="AZ30" s="48"/>
      <c r="BA30" s="62">
        <f>BA20+BA29+BA13</f>
        <v>0</v>
      </c>
      <c r="BB30" s="48"/>
      <c r="BC30" s="62">
        <f>BC20+BC29+BC13</f>
        <v>0</v>
      </c>
      <c r="BD30" s="48"/>
      <c r="BE30" s="62">
        <f>BE20+BE29+BE13</f>
        <v>0</v>
      </c>
      <c r="BF30" s="48"/>
      <c r="BG30" s="62">
        <f>BG20+BG29+BG13</f>
        <v>0</v>
      </c>
      <c r="BH30" s="48" t="e">
        <f t="shared" si="4"/>
        <v>#DIV/0!</v>
      </c>
      <c r="BI30" s="68">
        <f t="shared" si="5"/>
        <v>0</v>
      </c>
      <c r="BK30" s="34" t="s">
        <v>39</v>
      </c>
      <c r="BL30" s="62">
        <f>BL20+BL29+BL13</f>
        <v>0</v>
      </c>
      <c r="BM30" s="48" t="e">
        <f t="shared" si="6"/>
        <v>#DIV/0!</v>
      </c>
      <c r="BN30" s="62">
        <f>BN20+BN29+BN13</f>
        <v>0</v>
      </c>
      <c r="BO30" s="48" t="e">
        <f t="shared" si="7"/>
        <v>#DIV/0!</v>
      </c>
      <c r="BP30" s="62">
        <f>BP20+BP29+BP13</f>
        <v>0</v>
      </c>
      <c r="BQ30" s="48" t="e">
        <f t="shared" si="8"/>
        <v>#DIV/0!</v>
      </c>
      <c r="BR30" s="62">
        <f>BR20+BR29+BR13</f>
        <v>0</v>
      </c>
      <c r="BS30" s="48" t="e">
        <f t="shared" si="9"/>
        <v>#DIV/0!</v>
      </c>
      <c r="BT30" s="62">
        <f>BT20+BT29+BT13</f>
        <v>0</v>
      </c>
      <c r="BU30" s="48" t="e">
        <f t="shared" si="10"/>
        <v>#DIV/0!</v>
      </c>
      <c r="BV30" s="62">
        <f>BV20+BV29+BV13</f>
        <v>0</v>
      </c>
      <c r="BW30" s="48" t="e">
        <f t="shared" si="11"/>
        <v>#DIV/0!</v>
      </c>
      <c r="BX30" s="62">
        <f>BX20+BX29+BX13</f>
        <v>0</v>
      </c>
      <c r="BY30" s="48" t="e">
        <f t="shared" si="16"/>
        <v>#DIV/0!</v>
      </c>
      <c r="BZ30" s="68">
        <f t="shared" si="17"/>
        <v>0</v>
      </c>
      <c r="CB30" s="12" t="s">
        <v>39</v>
      </c>
      <c r="CC30" s="83"/>
    </row>
    <row r="31" spans="1:81" x14ac:dyDescent="0.2">
      <c r="A31" s="1">
        <v>97210</v>
      </c>
      <c r="B31" s="31" t="s">
        <v>33</v>
      </c>
      <c r="C31" s="63"/>
      <c r="D31" s="79"/>
      <c r="E31" s="63"/>
      <c r="F31" s="79"/>
      <c r="G31" s="63"/>
      <c r="H31" s="79"/>
      <c r="I31" s="63"/>
      <c r="J31" s="79"/>
      <c r="K31" s="63"/>
      <c r="L31" s="79" t="e">
        <f t="shared" si="12"/>
        <v>#DIV/0!</v>
      </c>
      <c r="M31" s="65">
        <f t="shared" si="0"/>
        <v>0</v>
      </c>
      <c r="P31" s="31" t="s">
        <v>33</v>
      </c>
      <c r="Q31" s="63"/>
      <c r="R31" s="79"/>
      <c r="S31" s="63"/>
      <c r="T31" s="79"/>
      <c r="U31" s="159" t="e">
        <f t="shared" si="13"/>
        <v>#DIV/0!</v>
      </c>
      <c r="V31" s="161"/>
      <c r="W31" s="63"/>
      <c r="X31" s="79"/>
      <c r="Y31" s="63"/>
      <c r="Z31" s="79"/>
      <c r="AA31" s="63"/>
      <c r="AB31" s="79"/>
      <c r="AC31" s="20"/>
      <c r="AD31" s="79" t="e">
        <f t="shared" si="14"/>
        <v>#DIV/0!</v>
      </c>
      <c r="AE31" s="65">
        <f t="shared" si="15"/>
        <v>0</v>
      </c>
      <c r="AG31" s="31" t="s">
        <v>33</v>
      </c>
      <c r="AH31" s="63"/>
      <c r="AI31" s="79"/>
      <c r="AJ31" s="63"/>
      <c r="AK31" s="79"/>
      <c r="AL31" s="63"/>
      <c r="AM31" s="79"/>
      <c r="AN31" s="63"/>
      <c r="AO31" s="79"/>
      <c r="AP31" s="63"/>
      <c r="AQ31" s="79"/>
      <c r="AR31" s="63"/>
      <c r="AS31" s="79" t="e">
        <f t="shared" si="1"/>
        <v>#DIV/0!</v>
      </c>
      <c r="AT31" s="65">
        <f t="shared" si="2"/>
        <v>0</v>
      </c>
      <c r="AV31" s="31" t="s">
        <v>33</v>
      </c>
      <c r="AW31" s="63"/>
      <c r="AX31" s="79" t="e">
        <f t="shared" si="3"/>
        <v>#DIV/0!</v>
      </c>
      <c r="AY31" s="63"/>
      <c r="AZ31" s="79"/>
      <c r="BA31" s="63"/>
      <c r="BB31" s="79"/>
      <c r="BC31" s="63"/>
      <c r="BD31" s="79"/>
      <c r="BE31" s="63"/>
      <c r="BF31" s="79"/>
      <c r="BG31" s="63"/>
      <c r="BH31" s="79" t="e">
        <f t="shared" si="4"/>
        <v>#DIV/0!</v>
      </c>
      <c r="BI31" s="65">
        <f t="shared" si="5"/>
        <v>0</v>
      </c>
      <c r="BK31" s="31" t="s">
        <v>33</v>
      </c>
      <c r="BL31" s="63"/>
      <c r="BM31" s="79" t="e">
        <f t="shared" si="6"/>
        <v>#DIV/0!</v>
      </c>
      <c r="BN31" s="63"/>
      <c r="BO31" s="79" t="e">
        <f t="shared" si="7"/>
        <v>#DIV/0!</v>
      </c>
      <c r="BP31" s="63"/>
      <c r="BQ31" s="79" t="e">
        <f t="shared" si="8"/>
        <v>#DIV/0!</v>
      </c>
      <c r="BR31" s="63"/>
      <c r="BS31" s="79" t="e">
        <f t="shared" si="9"/>
        <v>#DIV/0!</v>
      </c>
      <c r="BT31" s="63"/>
      <c r="BU31" s="79" t="e">
        <f t="shared" si="10"/>
        <v>#DIV/0!</v>
      </c>
      <c r="BV31" s="63"/>
      <c r="BW31" s="79" t="e">
        <f t="shared" si="11"/>
        <v>#DIV/0!</v>
      </c>
      <c r="BX31" s="63"/>
      <c r="BY31" s="79" t="e">
        <f t="shared" si="16"/>
        <v>#DIV/0!</v>
      </c>
      <c r="BZ31" s="65">
        <f t="shared" si="17"/>
        <v>0</v>
      </c>
      <c r="CB31" s="7" t="s">
        <v>33</v>
      </c>
      <c r="CC31" s="83"/>
    </row>
    <row r="32" spans="1:81" x14ac:dyDescent="0.2">
      <c r="A32" s="1">
        <v>97217</v>
      </c>
      <c r="B32" s="32" t="s">
        <v>14</v>
      </c>
      <c r="C32" s="20"/>
      <c r="D32" s="77"/>
      <c r="E32" s="20"/>
      <c r="F32" s="77"/>
      <c r="G32" s="20"/>
      <c r="H32" s="77"/>
      <c r="I32" s="20"/>
      <c r="J32" s="77"/>
      <c r="K32" s="20"/>
      <c r="L32" s="77" t="e">
        <f t="shared" si="12"/>
        <v>#DIV/0!</v>
      </c>
      <c r="M32" s="66">
        <f t="shared" si="0"/>
        <v>0</v>
      </c>
      <c r="P32" s="32" t="s">
        <v>14</v>
      </c>
      <c r="Q32" s="20"/>
      <c r="R32" s="77"/>
      <c r="S32" s="20"/>
      <c r="T32" s="77"/>
      <c r="U32" s="159" t="e">
        <f t="shared" si="13"/>
        <v>#DIV/0!</v>
      </c>
      <c r="V32" s="159"/>
      <c r="W32" s="20"/>
      <c r="X32" s="77"/>
      <c r="Y32" s="20"/>
      <c r="Z32" s="77"/>
      <c r="AA32" s="20"/>
      <c r="AB32" s="77"/>
      <c r="AC32" s="20"/>
      <c r="AD32" s="77" t="e">
        <f t="shared" si="14"/>
        <v>#DIV/0!</v>
      </c>
      <c r="AE32" s="66">
        <f t="shared" si="15"/>
        <v>0</v>
      </c>
      <c r="AG32" s="32" t="s">
        <v>14</v>
      </c>
      <c r="AH32" s="20"/>
      <c r="AI32" s="77"/>
      <c r="AJ32" s="20"/>
      <c r="AK32" s="77"/>
      <c r="AL32" s="20"/>
      <c r="AM32" s="77"/>
      <c r="AN32" s="20"/>
      <c r="AO32" s="77"/>
      <c r="AP32" s="20"/>
      <c r="AQ32" s="77"/>
      <c r="AR32" s="20"/>
      <c r="AS32" s="77" t="e">
        <f t="shared" si="1"/>
        <v>#DIV/0!</v>
      </c>
      <c r="AT32" s="66">
        <f t="shared" si="2"/>
        <v>0</v>
      </c>
      <c r="AV32" s="32" t="s">
        <v>14</v>
      </c>
      <c r="AW32" s="20"/>
      <c r="AX32" s="77" t="e">
        <f t="shared" si="3"/>
        <v>#DIV/0!</v>
      </c>
      <c r="AY32" s="20"/>
      <c r="AZ32" s="77"/>
      <c r="BA32" s="20"/>
      <c r="BB32" s="77"/>
      <c r="BC32" s="20"/>
      <c r="BD32" s="77"/>
      <c r="BE32" s="20"/>
      <c r="BF32" s="77"/>
      <c r="BG32" s="20"/>
      <c r="BH32" s="77" t="e">
        <f t="shared" si="4"/>
        <v>#DIV/0!</v>
      </c>
      <c r="BI32" s="66">
        <f t="shared" si="5"/>
        <v>0</v>
      </c>
      <c r="BK32" s="32" t="s">
        <v>14</v>
      </c>
      <c r="BL32" s="20"/>
      <c r="BM32" s="77" t="e">
        <f t="shared" si="6"/>
        <v>#DIV/0!</v>
      </c>
      <c r="BN32" s="20"/>
      <c r="BO32" s="77" t="e">
        <f t="shared" si="7"/>
        <v>#DIV/0!</v>
      </c>
      <c r="BP32" s="20"/>
      <c r="BQ32" s="77" t="e">
        <f t="shared" si="8"/>
        <v>#DIV/0!</v>
      </c>
      <c r="BR32" s="20"/>
      <c r="BS32" s="77" t="e">
        <f t="shared" si="9"/>
        <v>#DIV/0!</v>
      </c>
      <c r="BT32" s="20"/>
      <c r="BU32" s="77" t="e">
        <f t="shared" si="10"/>
        <v>#DIV/0!</v>
      </c>
      <c r="BV32" s="20"/>
      <c r="BW32" s="77" t="e">
        <f t="shared" si="11"/>
        <v>#DIV/0!</v>
      </c>
      <c r="BX32" s="20"/>
      <c r="BY32" s="77" t="e">
        <f t="shared" si="16"/>
        <v>#DIV/0!</v>
      </c>
      <c r="BZ32" s="66">
        <f t="shared" si="17"/>
        <v>0</v>
      </c>
      <c r="CB32" s="8" t="s">
        <v>14</v>
      </c>
      <c r="CC32" s="83"/>
    </row>
    <row r="33" spans="1:81" x14ac:dyDescent="0.2">
      <c r="A33" s="1">
        <v>97220</v>
      </c>
      <c r="B33" s="32" t="s">
        <v>28</v>
      </c>
      <c r="C33" s="20"/>
      <c r="D33" s="77"/>
      <c r="E33" s="20"/>
      <c r="F33" s="77"/>
      <c r="G33" s="20"/>
      <c r="H33" s="77"/>
      <c r="I33" s="20"/>
      <c r="J33" s="77"/>
      <c r="K33" s="20"/>
      <c r="L33" s="77" t="e">
        <f t="shared" si="12"/>
        <v>#DIV/0!</v>
      </c>
      <c r="M33" s="66">
        <f t="shared" si="0"/>
        <v>0</v>
      </c>
      <c r="P33" s="32" t="s">
        <v>28</v>
      </c>
      <c r="Q33" s="20"/>
      <c r="R33" s="77"/>
      <c r="S33" s="20"/>
      <c r="T33" s="77"/>
      <c r="U33" s="159" t="e">
        <f t="shared" si="13"/>
        <v>#DIV/0!</v>
      </c>
      <c r="V33" s="159"/>
      <c r="W33" s="20"/>
      <c r="X33" s="77"/>
      <c r="Y33" s="20"/>
      <c r="Z33" s="77"/>
      <c r="AA33" s="20"/>
      <c r="AB33" s="77"/>
      <c r="AC33" s="20"/>
      <c r="AD33" s="77" t="e">
        <f t="shared" si="14"/>
        <v>#DIV/0!</v>
      </c>
      <c r="AE33" s="66">
        <f t="shared" si="15"/>
        <v>0</v>
      </c>
      <c r="AG33" s="32" t="s">
        <v>28</v>
      </c>
      <c r="AH33" s="20"/>
      <c r="AI33" s="77"/>
      <c r="AJ33" s="20"/>
      <c r="AK33" s="77"/>
      <c r="AL33" s="20"/>
      <c r="AM33" s="77"/>
      <c r="AN33" s="20"/>
      <c r="AO33" s="77"/>
      <c r="AP33" s="20"/>
      <c r="AQ33" s="77"/>
      <c r="AR33" s="20"/>
      <c r="AS33" s="77" t="e">
        <f t="shared" si="1"/>
        <v>#DIV/0!</v>
      </c>
      <c r="AT33" s="66">
        <f t="shared" si="2"/>
        <v>0</v>
      </c>
      <c r="AV33" s="32" t="s">
        <v>28</v>
      </c>
      <c r="AW33" s="20"/>
      <c r="AX33" s="77" t="e">
        <f t="shared" si="3"/>
        <v>#DIV/0!</v>
      </c>
      <c r="AY33" s="20"/>
      <c r="AZ33" s="77"/>
      <c r="BA33" s="20"/>
      <c r="BB33" s="77"/>
      <c r="BC33" s="20"/>
      <c r="BD33" s="77"/>
      <c r="BE33" s="20"/>
      <c r="BF33" s="77"/>
      <c r="BG33" s="20"/>
      <c r="BH33" s="77" t="e">
        <f t="shared" si="4"/>
        <v>#DIV/0!</v>
      </c>
      <c r="BI33" s="66">
        <f t="shared" si="5"/>
        <v>0</v>
      </c>
      <c r="BK33" s="32" t="s">
        <v>28</v>
      </c>
      <c r="BL33" s="20"/>
      <c r="BM33" s="77" t="e">
        <f t="shared" si="6"/>
        <v>#DIV/0!</v>
      </c>
      <c r="BN33" s="20"/>
      <c r="BO33" s="77" t="e">
        <f t="shared" si="7"/>
        <v>#DIV/0!</v>
      </c>
      <c r="BP33" s="20"/>
      <c r="BQ33" s="77" t="e">
        <f t="shared" si="8"/>
        <v>#DIV/0!</v>
      </c>
      <c r="BR33" s="20"/>
      <c r="BS33" s="77" t="e">
        <f t="shared" si="9"/>
        <v>#DIV/0!</v>
      </c>
      <c r="BT33" s="20"/>
      <c r="BU33" s="77" t="e">
        <f t="shared" si="10"/>
        <v>#DIV/0!</v>
      </c>
      <c r="BV33" s="20"/>
      <c r="BW33" s="77" t="e">
        <f t="shared" si="11"/>
        <v>#DIV/0!</v>
      </c>
      <c r="BX33" s="20"/>
      <c r="BY33" s="77" t="e">
        <f t="shared" si="16"/>
        <v>#DIV/0!</v>
      </c>
      <c r="BZ33" s="66">
        <f t="shared" si="17"/>
        <v>0</v>
      </c>
      <c r="CB33" s="8" t="s">
        <v>28</v>
      </c>
      <c r="CC33" s="83"/>
    </row>
    <row r="34" spans="1:81" x14ac:dyDescent="0.2">
      <c r="A34" s="1">
        <v>97226</v>
      </c>
      <c r="B34" s="32" t="s">
        <v>21</v>
      </c>
      <c r="C34" s="20"/>
      <c r="D34" s="77"/>
      <c r="E34" s="20"/>
      <c r="F34" s="77"/>
      <c r="G34" s="20"/>
      <c r="H34" s="77"/>
      <c r="I34" s="20"/>
      <c r="J34" s="77"/>
      <c r="K34" s="20"/>
      <c r="L34" s="77" t="e">
        <f t="shared" si="12"/>
        <v>#DIV/0!</v>
      </c>
      <c r="M34" s="66">
        <f t="shared" si="0"/>
        <v>0</v>
      </c>
      <c r="P34" s="32" t="s">
        <v>21</v>
      </c>
      <c r="Q34" s="20"/>
      <c r="R34" s="77"/>
      <c r="S34" s="20"/>
      <c r="T34" s="77"/>
      <c r="U34" s="159" t="e">
        <f t="shared" si="13"/>
        <v>#DIV/0!</v>
      </c>
      <c r="V34" s="159"/>
      <c r="W34" s="20"/>
      <c r="X34" s="77"/>
      <c r="Y34" s="20"/>
      <c r="Z34" s="77"/>
      <c r="AA34" s="20"/>
      <c r="AB34" s="77"/>
      <c r="AC34" s="20"/>
      <c r="AD34" s="77" t="e">
        <f t="shared" si="14"/>
        <v>#DIV/0!</v>
      </c>
      <c r="AE34" s="66">
        <f t="shared" si="15"/>
        <v>0</v>
      </c>
      <c r="AG34" s="32" t="s">
        <v>21</v>
      </c>
      <c r="AH34" s="20"/>
      <c r="AI34" s="77"/>
      <c r="AJ34" s="20"/>
      <c r="AK34" s="77"/>
      <c r="AL34" s="20"/>
      <c r="AM34" s="77"/>
      <c r="AN34" s="20"/>
      <c r="AO34" s="77"/>
      <c r="AP34" s="20"/>
      <c r="AQ34" s="77"/>
      <c r="AR34" s="20"/>
      <c r="AS34" s="77" t="e">
        <f t="shared" si="1"/>
        <v>#DIV/0!</v>
      </c>
      <c r="AT34" s="66">
        <f t="shared" si="2"/>
        <v>0</v>
      </c>
      <c r="AV34" s="32" t="s">
        <v>21</v>
      </c>
      <c r="AW34" s="20"/>
      <c r="AX34" s="77" t="e">
        <f t="shared" si="3"/>
        <v>#DIV/0!</v>
      </c>
      <c r="AY34" s="20"/>
      <c r="AZ34" s="77"/>
      <c r="BA34" s="20"/>
      <c r="BB34" s="77"/>
      <c r="BC34" s="20"/>
      <c r="BD34" s="77"/>
      <c r="BE34" s="20"/>
      <c r="BF34" s="77"/>
      <c r="BG34" s="20"/>
      <c r="BH34" s="77" t="e">
        <f t="shared" si="4"/>
        <v>#DIV/0!</v>
      </c>
      <c r="BI34" s="66">
        <f t="shared" si="5"/>
        <v>0</v>
      </c>
      <c r="BK34" s="32" t="s">
        <v>21</v>
      </c>
      <c r="BL34" s="20"/>
      <c r="BM34" s="77" t="e">
        <f t="shared" si="6"/>
        <v>#DIV/0!</v>
      </c>
      <c r="BN34" s="20"/>
      <c r="BO34" s="77" t="e">
        <f t="shared" si="7"/>
        <v>#DIV/0!</v>
      </c>
      <c r="BP34" s="20"/>
      <c r="BQ34" s="77" t="e">
        <f t="shared" si="8"/>
        <v>#DIV/0!</v>
      </c>
      <c r="BR34" s="20"/>
      <c r="BS34" s="77" t="e">
        <f t="shared" si="9"/>
        <v>#DIV/0!</v>
      </c>
      <c r="BT34" s="20"/>
      <c r="BU34" s="77" t="e">
        <f t="shared" si="10"/>
        <v>#DIV/0!</v>
      </c>
      <c r="BV34" s="20"/>
      <c r="BW34" s="77" t="e">
        <f t="shared" si="11"/>
        <v>#DIV/0!</v>
      </c>
      <c r="BX34" s="20"/>
      <c r="BY34" s="77" t="e">
        <f t="shared" si="16"/>
        <v>#DIV/0!</v>
      </c>
      <c r="BZ34" s="66">
        <f t="shared" si="17"/>
        <v>0</v>
      </c>
      <c r="CB34" s="8" t="s">
        <v>21</v>
      </c>
      <c r="CC34" s="83"/>
    </row>
    <row r="35" spans="1:81" x14ac:dyDescent="0.2">
      <c r="A35" s="1">
        <v>97232</v>
      </c>
      <c r="B35" s="33" t="s">
        <v>26</v>
      </c>
      <c r="C35" s="22"/>
      <c r="D35" s="78"/>
      <c r="E35" s="22"/>
      <c r="F35" s="78"/>
      <c r="G35" s="22"/>
      <c r="H35" s="78"/>
      <c r="I35" s="22"/>
      <c r="J35" s="78"/>
      <c r="K35" s="22"/>
      <c r="L35" s="78" t="e">
        <f t="shared" si="12"/>
        <v>#DIV/0!</v>
      </c>
      <c r="M35" s="67">
        <f t="shared" si="0"/>
        <v>0</v>
      </c>
      <c r="P35" s="33" t="s">
        <v>26</v>
      </c>
      <c r="Q35" s="22"/>
      <c r="R35" s="78"/>
      <c r="S35" s="22"/>
      <c r="T35" s="78"/>
      <c r="U35" s="159" t="e">
        <f t="shared" si="13"/>
        <v>#DIV/0!</v>
      </c>
      <c r="V35" s="160"/>
      <c r="W35" s="22"/>
      <c r="X35" s="78"/>
      <c r="Y35" s="22"/>
      <c r="Z35" s="78"/>
      <c r="AA35" s="20"/>
      <c r="AB35" s="78"/>
      <c r="AC35" s="20"/>
      <c r="AD35" s="78" t="e">
        <f t="shared" si="14"/>
        <v>#DIV/0!</v>
      </c>
      <c r="AE35" s="67">
        <f t="shared" si="15"/>
        <v>0</v>
      </c>
      <c r="AG35" s="33" t="s">
        <v>26</v>
      </c>
      <c r="AH35" s="22"/>
      <c r="AI35" s="78"/>
      <c r="AJ35" s="22"/>
      <c r="AK35" s="78"/>
      <c r="AL35" s="22"/>
      <c r="AM35" s="78"/>
      <c r="AN35" s="22"/>
      <c r="AO35" s="78"/>
      <c r="AP35" s="22"/>
      <c r="AQ35" s="78"/>
      <c r="AR35" s="22"/>
      <c r="AS35" s="78" t="e">
        <f t="shared" si="1"/>
        <v>#DIV/0!</v>
      </c>
      <c r="AT35" s="67">
        <f t="shared" si="2"/>
        <v>0</v>
      </c>
      <c r="AV35" s="33" t="s">
        <v>26</v>
      </c>
      <c r="AW35" s="22"/>
      <c r="AX35" s="78" t="e">
        <f t="shared" si="3"/>
        <v>#DIV/0!</v>
      </c>
      <c r="AY35" s="22"/>
      <c r="AZ35" s="78"/>
      <c r="BA35" s="22"/>
      <c r="BB35" s="78"/>
      <c r="BC35" s="22"/>
      <c r="BD35" s="78"/>
      <c r="BE35" s="22"/>
      <c r="BF35" s="78"/>
      <c r="BG35" s="22"/>
      <c r="BH35" s="78" t="e">
        <f t="shared" si="4"/>
        <v>#DIV/0!</v>
      </c>
      <c r="BI35" s="67">
        <f t="shared" si="5"/>
        <v>0</v>
      </c>
      <c r="BK35" s="33" t="s">
        <v>26</v>
      </c>
      <c r="BL35" s="22"/>
      <c r="BM35" s="78" t="e">
        <f t="shared" si="6"/>
        <v>#DIV/0!</v>
      </c>
      <c r="BN35" s="22"/>
      <c r="BO35" s="78" t="e">
        <f t="shared" si="7"/>
        <v>#DIV/0!</v>
      </c>
      <c r="BP35" s="22"/>
      <c r="BQ35" s="78" t="e">
        <f t="shared" si="8"/>
        <v>#DIV/0!</v>
      </c>
      <c r="BR35" s="22"/>
      <c r="BS35" s="78" t="e">
        <f t="shared" si="9"/>
        <v>#DIV/0!</v>
      </c>
      <c r="BT35" s="22"/>
      <c r="BU35" s="78" t="e">
        <f t="shared" si="10"/>
        <v>#DIV/0!</v>
      </c>
      <c r="BV35" s="22"/>
      <c r="BW35" s="78" t="e">
        <f t="shared" si="11"/>
        <v>#DIV/0!</v>
      </c>
      <c r="BX35" s="22"/>
      <c r="BY35" s="78" t="e">
        <f t="shared" si="16"/>
        <v>#DIV/0!</v>
      </c>
      <c r="BZ35" s="67">
        <f t="shared" si="17"/>
        <v>0</v>
      </c>
      <c r="CB35" s="9" t="s">
        <v>26</v>
      </c>
      <c r="CC35" s="83"/>
    </row>
    <row r="36" spans="1:81" x14ac:dyDescent="0.2">
      <c r="A36" s="3"/>
      <c r="B36" s="35" t="s">
        <v>38</v>
      </c>
      <c r="C36" s="24">
        <f>SUM(C31:C35)</f>
        <v>0</v>
      </c>
      <c r="D36" s="25"/>
      <c r="E36" s="24"/>
      <c r="F36" s="25"/>
      <c r="G36" s="24"/>
      <c r="H36" s="25"/>
      <c r="I36" s="24"/>
      <c r="J36" s="25"/>
      <c r="K36" s="24">
        <f>SUM(K31:K35)</f>
        <v>0</v>
      </c>
      <c r="L36" s="25" t="e">
        <f t="shared" si="12"/>
        <v>#DIV/0!</v>
      </c>
      <c r="M36" s="69">
        <f t="shared" si="0"/>
        <v>0</v>
      </c>
      <c r="P36" s="35" t="s">
        <v>38</v>
      </c>
      <c r="Q36" s="24">
        <f>SUM(Q31:Q35)</f>
        <v>0</v>
      </c>
      <c r="R36" s="25"/>
      <c r="S36" s="24">
        <f>SUM(S31:S35)</f>
        <v>0</v>
      </c>
      <c r="T36" s="25"/>
      <c r="U36" s="159" t="e">
        <f t="shared" si="13"/>
        <v>#DIV/0!</v>
      </c>
      <c r="V36" s="38"/>
      <c r="W36" s="24">
        <f>SUM(W31:W35)</f>
        <v>0</v>
      </c>
      <c r="X36" s="25"/>
      <c r="Y36" s="24">
        <f>SUM(Y31:Y35)</f>
        <v>0</v>
      </c>
      <c r="Z36" s="25"/>
      <c r="AA36" s="24">
        <f>SUM(AA31:AA35)</f>
        <v>0</v>
      </c>
      <c r="AB36" s="25"/>
      <c r="AC36" s="24">
        <f>SUM(AC31:AC35)</f>
        <v>0</v>
      </c>
      <c r="AD36" s="25" t="e">
        <f t="shared" si="14"/>
        <v>#DIV/0!</v>
      </c>
      <c r="AE36" s="69">
        <f t="shared" si="15"/>
        <v>0</v>
      </c>
      <c r="AG36" s="35" t="s">
        <v>38</v>
      </c>
      <c r="AH36" s="24">
        <f>SUM(AH31:AH35)</f>
        <v>0</v>
      </c>
      <c r="AI36" s="25"/>
      <c r="AJ36" s="24">
        <f>SUM(AJ31:AJ35)</f>
        <v>0</v>
      </c>
      <c r="AK36" s="25"/>
      <c r="AL36" s="24">
        <f>SUM(AL31:AL35)</f>
        <v>0</v>
      </c>
      <c r="AM36" s="25"/>
      <c r="AN36" s="24">
        <f>SUM(AN31:AN35)</f>
        <v>0</v>
      </c>
      <c r="AO36" s="25"/>
      <c r="AP36" s="24">
        <f>SUM(AP31:AP35)</f>
        <v>0</v>
      </c>
      <c r="AQ36" s="25"/>
      <c r="AR36" s="24">
        <f>SUM(AR31:AR35)</f>
        <v>0</v>
      </c>
      <c r="AS36" s="25" t="e">
        <f t="shared" si="1"/>
        <v>#DIV/0!</v>
      </c>
      <c r="AT36" s="69">
        <f t="shared" si="2"/>
        <v>0</v>
      </c>
      <c r="AV36" s="35" t="s">
        <v>38</v>
      </c>
      <c r="AW36" s="24">
        <f>SUM(AW31:AW35)</f>
        <v>0</v>
      </c>
      <c r="AX36" s="25" t="e">
        <f t="shared" si="3"/>
        <v>#DIV/0!</v>
      </c>
      <c r="AY36" s="24">
        <f>SUM(AY31:AY35)</f>
        <v>0</v>
      </c>
      <c r="AZ36" s="25"/>
      <c r="BA36" s="24">
        <f>SUM(BA31:BA35)</f>
        <v>0</v>
      </c>
      <c r="BB36" s="25"/>
      <c r="BC36" s="24">
        <f>SUM(BC31:BC35)</f>
        <v>0</v>
      </c>
      <c r="BD36" s="25"/>
      <c r="BE36" s="24">
        <f>SUM(BE31:BE35)</f>
        <v>0</v>
      </c>
      <c r="BF36" s="25"/>
      <c r="BG36" s="24">
        <f>SUM(BG31:BG35)</f>
        <v>0</v>
      </c>
      <c r="BH36" s="25" t="e">
        <f t="shared" si="4"/>
        <v>#DIV/0!</v>
      </c>
      <c r="BI36" s="69">
        <f t="shared" si="5"/>
        <v>0</v>
      </c>
      <c r="BK36" s="35" t="s">
        <v>38</v>
      </c>
      <c r="BL36" s="24">
        <f>SUM(BL31:BL35)</f>
        <v>0</v>
      </c>
      <c r="BM36" s="25" t="e">
        <f t="shared" si="6"/>
        <v>#DIV/0!</v>
      </c>
      <c r="BN36" s="24">
        <f>SUM(BN31:BN35)</f>
        <v>0</v>
      </c>
      <c r="BO36" s="25" t="e">
        <f t="shared" si="7"/>
        <v>#DIV/0!</v>
      </c>
      <c r="BP36" s="24">
        <f>SUM(BP31:BP35)</f>
        <v>0</v>
      </c>
      <c r="BQ36" s="25" t="e">
        <f t="shared" si="8"/>
        <v>#DIV/0!</v>
      </c>
      <c r="BR36" s="24">
        <f>SUM(BR31:BR35)</f>
        <v>0</v>
      </c>
      <c r="BS36" s="25" t="e">
        <f t="shared" si="9"/>
        <v>#DIV/0!</v>
      </c>
      <c r="BT36" s="24">
        <f>SUM(BT31:BT35)</f>
        <v>0</v>
      </c>
      <c r="BU36" s="25" t="e">
        <f t="shared" si="10"/>
        <v>#DIV/0!</v>
      </c>
      <c r="BV36" s="24">
        <f>SUM(BV31:BV35)</f>
        <v>0</v>
      </c>
      <c r="BW36" s="25" t="e">
        <f t="shared" si="11"/>
        <v>#DIV/0!</v>
      </c>
      <c r="BX36" s="24">
        <f>SUM(BX31:BX35)</f>
        <v>0</v>
      </c>
      <c r="BY36" s="25" t="e">
        <f t="shared" si="16"/>
        <v>#DIV/0!</v>
      </c>
      <c r="BZ36" s="69">
        <f t="shared" si="17"/>
        <v>0</v>
      </c>
      <c r="CB36" s="10" t="s">
        <v>38</v>
      </c>
      <c r="CC36" s="83"/>
    </row>
    <row r="37" spans="1:81" x14ac:dyDescent="0.2">
      <c r="A37" s="1">
        <v>97202</v>
      </c>
      <c r="B37" s="36" t="s">
        <v>0</v>
      </c>
      <c r="C37" s="18"/>
      <c r="D37" s="80"/>
      <c r="E37" s="18"/>
      <c r="F37" s="80"/>
      <c r="G37" s="18"/>
      <c r="H37" s="80"/>
      <c r="I37" s="18"/>
      <c r="J37" s="80"/>
      <c r="K37" s="18"/>
      <c r="L37" s="80" t="e">
        <f t="shared" si="12"/>
        <v>#DIV/0!</v>
      </c>
      <c r="M37" s="70">
        <f t="shared" si="0"/>
        <v>0</v>
      </c>
      <c r="P37" s="36" t="s">
        <v>0</v>
      </c>
      <c r="Q37" s="18"/>
      <c r="R37" s="80"/>
      <c r="S37" s="18"/>
      <c r="T37" s="80"/>
      <c r="U37" s="159" t="e">
        <f t="shared" si="13"/>
        <v>#DIV/0!</v>
      </c>
      <c r="V37" s="162"/>
      <c r="W37" s="18"/>
      <c r="X37" s="80"/>
      <c r="Y37" s="18"/>
      <c r="Z37" s="80"/>
      <c r="AA37" s="20"/>
      <c r="AB37" s="80"/>
      <c r="AC37" s="20"/>
      <c r="AD37" s="80" t="e">
        <f t="shared" si="14"/>
        <v>#DIV/0!</v>
      </c>
      <c r="AE37" s="70">
        <f t="shared" si="15"/>
        <v>0</v>
      </c>
      <c r="AG37" s="36" t="s">
        <v>0</v>
      </c>
      <c r="AH37" s="18"/>
      <c r="AI37" s="80"/>
      <c r="AJ37" s="18"/>
      <c r="AK37" s="80"/>
      <c r="AL37" s="18"/>
      <c r="AM37" s="80"/>
      <c r="AN37" s="18"/>
      <c r="AO37" s="80"/>
      <c r="AP37" s="18"/>
      <c r="AQ37" s="80"/>
      <c r="AR37" s="18"/>
      <c r="AS37" s="80" t="e">
        <f t="shared" si="1"/>
        <v>#DIV/0!</v>
      </c>
      <c r="AT37" s="70">
        <f t="shared" si="2"/>
        <v>0</v>
      </c>
      <c r="AV37" s="36" t="s">
        <v>0</v>
      </c>
      <c r="AW37" s="18"/>
      <c r="AX37" s="80" t="e">
        <f t="shared" si="3"/>
        <v>#DIV/0!</v>
      </c>
      <c r="AY37" s="18"/>
      <c r="AZ37" s="80"/>
      <c r="BA37" s="18"/>
      <c r="BB37" s="80"/>
      <c r="BC37" s="18"/>
      <c r="BD37" s="80"/>
      <c r="BE37" s="18"/>
      <c r="BF37" s="80"/>
      <c r="BG37" s="18"/>
      <c r="BH37" s="80" t="e">
        <f t="shared" si="4"/>
        <v>#DIV/0!</v>
      </c>
      <c r="BI37" s="70">
        <f t="shared" si="5"/>
        <v>0</v>
      </c>
      <c r="BK37" s="36" t="s">
        <v>0</v>
      </c>
      <c r="BL37" s="18"/>
      <c r="BM37" s="80" t="e">
        <f t="shared" si="6"/>
        <v>#DIV/0!</v>
      </c>
      <c r="BN37" s="18"/>
      <c r="BO37" s="80" t="e">
        <f t="shared" si="7"/>
        <v>#DIV/0!</v>
      </c>
      <c r="BP37" s="18"/>
      <c r="BQ37" s="80" t="e">
        <f t="shared" si="8"/>
        <v>#DIV/0!</v>
      </c>
      <c r="BR37" s="18"/>
      <c r="BS37" s="80" t="e">
        <f t="shared" si="9"/>
        <v>#DIV/0!</v>
      </c>
      <c r="BT37" s="18"/>
      <c r="BU37" s="80" t="e">
        <f t="shared" si="10"/>
        <v>#DIV/0!</v>
      </c>
      <c r="BV37" s="18"/>
      <c r="BW37" s="80" t="e">
        <f t="shared" si="11"/>
        <v>#DIV/0!</v>
      </c>
      <c r="BX37" s="18"/>
      <c r="BY37" s="80" t="e">
        <f t="shared" si="16"/>
        <v>#DIV/0!</v>
      </c>
      <c r="BZ37" s="70">
        <f t="shared" si="17"/>
        <v>0</v>
      </c>
      <c r="CB37" s="11" t="s">
        <v>0</v>
      </c>
      <c r="CC37" s="83"/>
    </row>
    <row r="38" spans="1:81" x14ac:dyDescent="0.2">
      <c r="A38" s="1">
        <v>97206</v>
      </c>
      <c r="B38" s="32" t="s">
        <v>5</v>
      </c>
      <c r="C38" s="20"/>
      <c r="D38" s="77"/>
      <c r="E38" s="20"/>
      <c r="F38" s="77"/>
      <c r="G38" s="20"/>
      <c r="H38" s="77"/>
      <c r="I38" s="20"/>
      <c r="J38" s="77"/>
      <c r="K38" s="20"/>
      <c r="L38" s="77" t="e">
        <f t="shared" si="12"/>
        <v>#DIV/0!</v>
      </c>
      <c r="M38" s="66">
        <f t="shared" si="0"/>
        <v>0</v>
      </c>
      <c r="P38" s="32" t="s">
        <v>5</v>
      </c>
      <c r="Q38" s="20"/>
      <c r="R38" s="77"/>
      <c r="S38" s="20"/>
      <c r="T38" s="77"/>
      <c r="U38" s="159" t="e">
        <f t="shared" si="13"/>
        <v>#DIV/0!</v>
      </c>
      <c r="V38" s="159"/>
      <c r="W38" s="20"/>
      <c r="X38" s="77"/>
      <c r="Y38" s="20"/>
      <c r="Z38" s="77"/>
      <c r="AA38" s="20"/>
      <c r="AB38" s="77"/>
      <c r="AC38" s="20"/>
      <c r="AD38" s="77" t="e">
        <f t="shared" si="14"/>
        <v>#DIV/0!</v>
      </c>
      <c r="AE38" s="66">
        <f t="shared" si="15"/>
        <v>0</v>
      </c>
      <c r="AG38" s="32" t="s">
        <v>5</v>
      </c>
      <c r="AH38" s="20"/>
      <c r="AI38" s="77"/>
      <c r="AJ38" s="20"/>
      <c r="AK38" s="77"/>
      <c r="AL38" s="20"/>
      <c r="AM38" s="77"/>
      <c r="AN38" s="20"/>
      <c r="AO38" s="77"/>
      <c r="AP38" s="20"/>
      <c r="AQ38" s="77"/>
      <c r="AR38" s="20"/>
      <c r="AS38" s="77" t="e">
        <f t="shared" si="1"/>
        <v>#DIV/0!</v>
      </c>
      <c r="AT38" s="66">
        <f t="shared" si="2"/>
        <v>0</v>
      </c>
      <c r="AV38" s="32" t="s">
        <v>5</v>
      </c>
      <c r="AW38" s="20"/>
      <c r="AX38" s="77" t="e">
        <f t="shared" si="3"/>
        <v>#DIV/0!</v>
      </c>
      <c r="AY38" s="20"/>
      <c r="AZ38" s="77"/>
      <c r="BA38" s="20"/>
      <c r="BB38" s="77"/>
      <c r="BC38" s="20"/>
      <c r="BD38" s="77"/>
      <c r="BE38" s="20"/>
      <c r="BF38" s="77"/>
      <c r="BG38" s="20"/>
      <c r="BH38" s="77" t="e">
        <f t="shared" si="4"/>
        <v>#DIV/0!</v>
      </c>
      <c r="BI38" s="66">
        <f t="shared" si="5"/>
        <v>0</v>
      </c>
      <c r="BK38" s="32" t="s">
        <v>5</v>
      </c>
      <c r="BL38" s="20"/>
      <c r="BM38" s="77" t="e">
        <f t="shared" si="6"/>
        <v>#DIV/0!</v>
      </c>
      <c r="BN38" s="20"/>
      <c r="BO38" s="77" t="e">
        <f t="shared" si="7"/>
        <v>#DIV/0!</v>
      </c>
      <c r="BP38" s="20"/>
      <c r="BQ38" s="77" t="e">
        <f t="shared" si="8"/>
        <v>#DIV/0!</v>
      </c>
      <c r="BR38" s="20"/>
      <c r="BS38" s="77" t="e">
        <f t="shared" si="9"/>
        <v>#DIV/0!</v>
      </c>
      <c r="BT38" s="20"/>
      <c r="BU38" s="77" t="e">
        <f t="shared" si="10"/>
        <v>#DIV/0!</v>
      </c>
      <c r="BV38" s="20"/>
      <c r="BW38" s="77" t="e">
        <f t="shared" si="11"/>
        <v>#DIV/0!</v>
      </c>
      <c r="BX38" s="20"/>
      <c r="BY38" s="77" t="e">
        <f t="shared" si="16"/>
        <v>#DIV/0!</v>
      </c>
      <c r="BZ38" s="66">
        <f t="shared" si="17"/>
        <v>0</v>
      </c>
      <c r="CB38" s="8" t="s">
        <v>5</v>
      </c>
      <c r="CC38" s="83"/>
    </row>
    <row r="39" spans="1:81" x14ac:dyDescent="0.2">
      <c r="A39" s="1">
        <v>97207</v>
      </c>
      <c r="B39" s="32" t="s">
        <v>6</v>
      </c>
      <c r="C39" s="20"/>
      <c r="D39" s="77"/>
      <c r="E39" s="20"/>
      <c r="F39" s="77"/>
      <c r="G39" s="20"/>
      <c r="H39" s="77"/>
      <c r="I39" s="20"/>
      <c r="J39" s="77"/>
      <c r="K39" s="20"/>
      <c r="L39" s="77" t="e">
        <f t="shared" si="12"/>
        <v>#DIV/0!</v>
      </c>
      <c r="M39" s="66">
        <f t="shared" si="0"/>
        <v>0</v>
      </c>
      <c r="P39" s="32" t="s">
        <v>6</v>
      </c>
      <c r="Q39" s="20"/>
      <c r="R39" s="77"/>
      <c r="S39" s="20"/>
      <c r="T39" s="77"/>
      <c r="U39" s="159" t="e">
        <f t="shared" si="13"/>
        <v>#DIV/0!</v>
      </c>
      <c r="V39" s="159"/>
      <c r="W39" s="20"/>
      <c r="X39" s="77"/>
      <c r="Y39" s="20"/>
      <c r="Z39" s="77"/>
      <c r="AA39" s="20"/>
      <c r="AB39" s="77"/>
      <c r="AC39" s="20"/>
      <c r="AD39" s="77" t="e">
        <f t="shared" si="14"/>
        <v>#DIV/0!</v>
      </c>
      <c r="AE39" s="66">
        <f t="shared" si="15"/>
        <v>0</v>
      </c>
      <c r="AG39" s="32" t="s">
        <v>6</v>
      </c>
      <c r="AH39" s="20"/>
      <c r="AI39" s="77"/>
      <c r="AJ39" s="20"/>
      <c r="AK39" s="77"/>
      <c r="AL39" s="20"/>
      <c r="AM39" s="77"/>
      <c r="AN39" s="20"/>
      <c r="AO39" s="77"/>
      <c r="AP39" s="20"/>
      <c r="AQ39" s="77"/>
      <c r="AR39" s="20"/>
      <c r="AS39" s="77" t="e">
        <f t="shared" si="1"/>
        <v>#DIV/0!</v>
      </c>
      <c r="AT39" s="66">
        <f t="shared" si="2"/>
        <v>0</v>
      </c>
      <c r="AV39" s="32" t="s">
        <v>6</v>
      </c>
      <c r="AW39" s="20"/>
      <c r="AX39" s="77" t="e">
        <f t="shared" si="3"/>
        <v>#DIV/0!</v>
      </c>
      <c r="AY39" s="20"/>
      <c r="AZ39" s="77"/>
      <c r="BA39" s="20"/>
      <c r="BB39" s="77"/>
      <c r="BC39" s="20"/>
      <c r="BD39" s="77"/>
      <c r="BE39" s="20"/>
      <c r="BF39" s="77"/>
      <c r="BG39" s="20"/>
      <c r="BH39" s="77" t="e">
        <f t="shared" si="4"/>
        <v>#DIV/0!</v>
      </c>
      <c r="BI39" s="66">
        <f t="shared" si="5"/>
        <v>0</v>
      </c>
      <c r="BK39" s="32" t="s">
        <v>6</v>
      </c>
      <c r="BL39" s="20"/>
      <c r="BM39" s="77" t="e">
        <f t="shared" si="6"/>
        <v>#DIV/0!</v>
      </c>
      <c r="BN39" s="20"/>
      <c r="BO39" s="77" t="e">
        <f t="shared" si="7"/>
        <v>#DIV/0!</v>
      </c>
      <c r="BP39" s="20"/>
      <c r="BQ39" s="77" t="e">
        <f t="shared" si="8"/>
        <v>#DIV/0!</v>
      </c>
      <c r="BR39" s="20"/>
      <c r="BS39" s="77" t="e">
        <f t="shared" si="9"/>
        <v>#DIV/0!</v>
      </c>
      <c r="BT39" s="20"/>
      <c r="BU39" s="77" t="e">
        <f t="shared" si="10"/>
        <v>#DIV/0!</v>
      </c>
      <c r="BV39" s="20"/>
      <c r="BW39" s="77" t="e">
        <f t="shared" si="11"/>
        <v>#DIV/0!</v>
      </c>
      <c r="BX39" s="20"/>
      <c r="BY39" s="77" t="e">
        <f t="shared" si="16"/>
        <v>#DIV/0!</v>
      </c>
      <c r="BZ39" s="66">
        <f t="shared" si="17"/>
        <v>0</v>
      </c>
      <c r="CB39" s="8" t="s">
        <v>6</v>
      </c>
      <c r="CC39" s="83"/>
    </row>
    <row r="40" spans="1:81" x14ac:dyDescent="0.2">
      <c r="A40" s="1">
        <v>97221</v>
      </c>
      <c r="B40" s="32" t="s">
        <v>27</v>
      </c>
      <c r="C40" s="20"/>
      <c r="D40" s="77"/>
      <c r="E40" s="20"/>
      <c r="F40" s="77"/>
      <c r="G40" s="20"/>
      <c r="H40" s="77"/>
      <c r="I40" s="20"/>
      <c r="J40" s="77"/>
      <c r="K40" s="20"/>
      <c r="L40" s="77" t="e">
        <f t="shared" si="12"/>
        <v>#DIV/0!</v>
      </c>
      <c r="M40" s="66">
        <f t="shared" si="0"/>
        <v>0</v>
      </c>
      <c r="P40" s="32" t="s">
        <v>27</v>
      </c>
      <c r="Q40" s="20"/>
      <c r="R40" s="77"/>
      <c r="S40" s="20"/>
      <c r="T40" s="77"/>
      <c r="U40" s="159" t="e">
        <f t="shared" si="13"/>
        <v>#DIV/0!</v>
      </c>
      <c r="V40" s="159"/>
      <c r="W40" s="20"/>
      <c r="X40" s="77"/>
      <c r="Y40" s="20"/>
      <c r="Z40" s="77"/>
      <c r="AA40" s="20"/>
      <c r="AB40" s="77"/>
      <c r="AC40" s="20"/>
      <c r="AD40" s="77" t="e">
        <f t="shared" si="14"/>
        <v>#DIV/0!</v>
      </c>
      <c r="AE40" s="66">
        <f t="shared" si="15"/>
        <v>0</v>
      </c>
      <c r="AG40" s="32" t="s">
        <v>27</v>
      </c>
      <c r="AH40" s="20"/>
      <c r="AI40" s="77"/>
      <c r="AJ40" s="20"/>
      <c r="AK40" s="77"/>
      <c r="AL40" s="20"/>
      <c r="AM40" s="77"/>
      <c r="AN40" s="20"/>
      <c r="AO40" s="77"/>
      <c r="AP40" s="20"/>
      <c r="AQ40" s="77"/>
      <c r="AR40" s="20"/>
      <c r="AS40" s="77" t="e">
        <f t="shared" si="1"/>
        <v>#DIV/0!</v>
      </c>
      <c r="AT40" s="66">
        <f t="shared" si="2"/>
        <v>0</v>
      </c>
      <c r="AV40" s="32" t="s">
        <v>27</v>
      </c>
      <c r="AW40" s="20"/>
      <c r="AX40" s="77" t="e">
        <f t="shared" si="3"/>
        <v>#DIV/0!</v>
      </c>
      <c r="AY40" s="20"/>
      <c r="AZ40" s="77"/>
      <c r="BA40" s="20"/>
      <c r="BB40" s="77"/>
      <c r="BC40" s="20"/>
      <c r="BD40" s="77"/>
      <c r="BE40" s="20"/>
      <c r="BF40" s="77"/>
      <c r="BG40" s="20"/>
      <c r="BH40" s="77" t="e">
        <f t="shared" si="4"/>
        <v>#DIV/0!</v>
      </c>
      <c r="BI40" s="66">
        <f t="shared" si="5"/>
        <v>0</v>
      </c>
      <c r="BK40" s="32" t="s">
        <v>27</v>
      </c>
      <c r="BL40" s="20"/>
      <c r="BM40" s="77" t="e">
        <f t="shared" si="6"/>
        <v>#DIV/0!</v>
      </c>
      <c r="BN40" s="20"/>
      <c r="BO40" s="77" t="e">
        <f t="shared" si="7"/>
        <v>#DIV/0!</v>
      </c>
      <c r="BP40" s="20"/>
      <c r="BQ40" s="77" t="e">
        <f t="shared" si="8"/>
        <v>#DIV/0!</v>
      </c>
      <c r="BR40" s="20"/>
      <c r="BS40" s="77" t="e">
        <f t="shared" si="9"/>
        <v>#DIV/0!</v>
      </c>
      <c r="BT40" s="20"/>
      <c r="BU40" s="77" t="e">
        <f t="shared" si="10"/>
        <v>#DIV/0!</v>
      </c>
      <c r="BV40" s="20"/>
      <c r="BW40" s="77" t="e">
        <f t="shared" si="11"/>
        <v>#DIV/0!</v>
      </c>
      <c r="BX40" s="20"/>
      <c r="BY40" s="77" t="e">
        <f t="shared" si="16"/>
        <v>#DIV/0!</v>
      </c>
      <c r="BZ40" s="66">
        <f t="shared" si="17"/>
        <v>0</v>
      </c>
      <c r="CB40" s="8" t="s">
        <v>27</v>
      </c>
      <c r="CC40" s="83"/>
    </row>
    <row r="41" spans="1:81" x14ac:dyDescent="0.2">
      <c r="A41" s="1">
        <v>97227</v>
      </c>
      <c r="B41" s="32" t="s">
        <v>22</v>
      </c>
      <c r="C41" s="20"/>
      <c r="D41" s="77"/>
      <c r="E41" s="20"/>
      <c r="F41" s="77"/>
      <c r="G41" s="20"/>
      <c r="H41" s="77"/>
      <c r="I41" s="20"/>
      <c r="J41" s="77"/>
      <c r="K41" s="20"/>
      <c r="L41" s="77" t="e">
        <f t="shared" si="12"/>
        <v>#DIV/0!</v>
      </c>
      <c r="M41" s="66">
        <f t="shared" si="0"/>
        <v>0</v>
      </c>
      <c r="P41" s="32" t="s">
        <v>22</v>
      </c>
      <c r="Q41" s="20"/>
      <c r="R41" s="77"/>
      <c r="S41" s="20"/>
      <c r="T41" s="77"/>
      <c r="U41" s="159" t="e">
        <f t="shared" si="13"/>
        <v>#DIV/0!</v>
      </c>
      <c r="V41" s="159"/>
      <c r="W41" s="20"/>
      <c r="X41" s="77"/>
      <c r="Y41" s="20"/>
      <c r="Z41" s="77"/>
      <c r="AA41" s="20"/>
      <c r="AB41" s="77"/>
      <c r="AC41" s="20"/>
      <c r="AD41" s="77" t="e">
        <f t="shared" si="14"/>
        <v>#DIV/0!</v>
      </c>
      <c r="AE41" s="66">
        <f t="shared" si="15"/>
        <v>0</v>
      </c>
      <c r="AG41" s="32" t="s">
        <v>22</v>
      </c>
      <c r="AH41" s="20"/>
      <c r="AI41" s="77"/>
      <c r="AJ41" s="20"/>
      <c r="AK41" s="77"/>
      <c r="AL41" s="20"/>
      <c r="AM41" s="77"/>
      <c r="AN41" s="20"/>
      <c r="AO41" s="77"/>
      <c r="AP41" s="20"/>
      <c r="AQ41" s="77"/>
      <c r="AR41" s="20"/>
      <c r="AS41" s="77" t="e">
        <f t="shared" si="1"/>
        <v>#DIV/0!</v>
      </c>
      <c r="AT41" s="66">
        <f t="shared" si="2"/>
        <v>0</v>
      </c>
      <c r="AV41" s="32" t="s">
        <v>22</v>
      </c>
      <c r="AW41" s="20"/>
      <c r="AX41" s="77" t="e">
        <f t="shared" si="3"/>
        <v>#DIV/0!</v>
      </c>
      <c r="AY41" s="20"/>
      <c r="AZ41" s="77"/>
      <c r="BA41" s="20"/>
      <c r="BB41" s="77"/>
      <c r="BC41" s="20"/>
      <c r="BD41" s="77"/>
      <c r="BE41" s="20"/>
      <c r="BF41" s="77"/>
      <c r="BG41" s="20"/>
      <c r="BH41" s="77" t="e">
        <f t="shared" si="4"/>
        <v>#DIV/0!</v>
      </c>
      <c r="BI41" s="66">
        <f t="shared" si="5"/>
        <v>0</v>
      </c>
      <c r="BK41" s="32" t="s">
        <v>22</v>
      </c>
      <c r="BL41" s="20"/>
      <c r="BM41" s="77" t="e">
        <f t="shared" si="6"/>
        <v>#DIV/0!</v>
      </c>
      <c r="BN41" s="20"/>
      <c r="BO41" s="77" t="e">
        <f t="shared" si="7"/>
        <v>#DIV/0!</v>
      </c>
      <c r="BP41" s="20"/>
      <c r="BQ41" s="77" t="e">
        <f t="shared" si="8"/>
        <v>#DIV/0!</v>
      </c>
      <c r="BR41" s="20"/>
      <c r="BS41" s="77" t="e">
        <f t="shared" si="9"/>
        <v>#DIV/0!</v>
      </c>
      <c r="BT41" s="20"/>
      <c r="BU41" s="77" t="e">
        <f t="shared" si="10"/>
        <v>#DIV/0!</v>
      </c>
      <c r="BV41" s="20"/>
      <c r="BW41" s="77" t="e">
        <f t="shared" si="11"/>
        <v>#DIV/0!</v>
      </c>
      <c r="BX41" s="20"/>
      <c r="BY41" s="77" t="e">
        <f t="shared" si="16"/>
        <v>#DIV/0!</v>
      </c>
      <c r="BZ41" s="66">
        <f t="shared" si="17"/>
        <v>0</v>
      </c>
      <c r="CB41" s="8" t="s">
        <v>22</v>
      </c>
      <c r="CC41" s="83"/>
    </row>
    <row r="42" spans="1:81" x14ac:dyDescent="0.2">
      <c r="A42" s="1">
        <v>97223</v>
      </c>
      <c r="B42" s="32" t="s">
        <v>18</v>
      </c>
      <c r="C42" s="20"/>
      <c r="D42" s="77"/>
      <c r="E42" s="20"/>
      <c r="F42" s="77"/>
      <c r="G42" s="20"/>
      <c r="H42" s="77"/>
      <c r="I42" s="20"/>
      <c r="J42" s="77"/>
      <c r="K42" s="20"/>
      <c r="L42" s="77" t="e">
        <f t="shared" si="12"/>
        <v>#DIV/0!</v>
      </c>
      <c r="M42" s="66">
        <f t="shared" si="0"/>
        <v>0</v>
      </c>
      <c r="P42" s="32" t="s">
        <v>18</v>
      </c>
      <c r="Q42" s="20"/>
      <c r="R42" s="77"/>
      <c r="S42" s="20"/>
      <c r="T42" s="77"/>
      <c r="U42" s="159" t="e">
        <f t="shared" si="13"/>
        <v>#DIV/0!</v>
      </c>
      <c r="V42" s="159"/>
      <c r="W42" s="20"/>
      <c r="X42" s="77"/>
      <c r="Y42" s="20"/>
      <c r="Z42" s="77"/>
      <c r="AA42" s="20"/>
      <c r="AB42" s="77"/>
      <c r="AC42" s="20"/>
      <c r="AD42" s="77" t="e">
        <f t="shared" si="14"/>
        <v>#DIV/0!</v>
      </c>
      <c r="AE42" s="66">
        <f t="shared" si="15"/>
        <v>0</v>
      </c>
      <c r="AG42" s="32" t="s">
        <v>18</v>
      </c>
      <c r="AH42" s="20"/>
      <c r="AI42" s="77"/>
      <c r="AJ42" s="20"/>
      <c r="AK42" s="77"/>
      <c r="AL42" s="20"/>
      <c r="AM42" s="77"/>
      <c r="AN42" s="20"/>
      <c r="AO42" s="77"/>
      <c r="AP42" s="20"/>
      <c r="AQ42" s="77"/>
      <c r="AR42" s="20"/>
      <c r="AS42" s="77" t="e">
        <f t="shared" si="1"/>
        <v>#DIV/0!</v>
      </c>
      <c r="AT42" s="66">
        <f t="shared" si="2"/>
        <v>0</v>
      </c>
      <c r="AV42" s="32" t="s">
        <v>18</v>
      </c>
      <c r="AW42" s="20"/>
      <c r="AX42" s="77" t="e">
        <f t="shared" si="3"/>
        <v>#DIV/0!</v>
      </c>
      <c r="AY42" s="20"/>
      <c r="AZ42" s="77"/>
      <c r="BA42" s="20"/>
      <c r="BB42" s="77"/>
      <c r="BC42" s="20"/>
      <c r="BD42" s="77"/>
      <c r="BE42" s="20"/>
      <c r="BF42" s="77"/>
      <c r="BG42" s="20"/>
      <c r="BH42" s="77" t="e">
        <f t="shared" si="4"/>
        <v>#DIV/0!</v>
      </c>
      <c r="BI42" s="66">
        <f t="shared" si="5"/>
        <v>0</v>
      </c>
      <c r="BK42" s="32" t="s">
        <v>18</v>
      </c>
      <c r="BL42" s="20"/>
      <c r="BM42" s="77" t="e">
        <f t="shared" si="6"/>
        <v>#DIV/0!</v>
      </c>
      <c r="BN42" s="20"/>
      <c r="BO42" s="77" t="e">
        <f t="shared" si="7"/>
        <v>#DIV/0!</v>
      </c>
      <c r="BP42" s="20"/>
      <c r="BQ42" s="77" t="e">
        <f t="shared" si="8"/>
        <v>#DIV/0!</v>
      </c>
      <c r="BR42" s="20"/>
      <c r="BS42" s="77" t="e">
        <f t="shared" si="9"/>
        <v>#DIV/0!</v>
      </c>
      <c r="BT42" s="20"/>
      <c r="BU42" s="77" t="e">
        <f t="shared" si="10"/>
        <v>#DIV/0!</v>
      </c>
      <c r="BV42" s="20"/>
      <c r="BW42" s="77" t="e">
        <f t="shared" si="11"/>
        <v>#DIV/0!</v>
      </c>
      <c r="BX42" s="20"/>
      <c r="BY42" s="77" t="e">
        <f t="shared" si="16"/>
        <v>#DIV/0!</v>
      </c>
      <c r="BZ42" s="66">
        <f t="shared" si="17"/>
        <v>0</v>
      </c>
      <c r="CB42" s="8" t="s">
        <v>18</v>
      </c>
      <c r="CC42" s="83"/>
    </row>
    <row r="43" spans="1:81" x14ac:dyDescent="0.2">
      <c r="A43" s="1">
        <v>97231</v>
      </c>
      <c r="B43" s="33" t="s">
        <v>29</v>
      </c>
      <c r="C43" s="22"/>
      <c r="D43" s="78"/>
      <c r="E43" s="22"/>
      <c r="F43" s="78"/>
      <c r="G43" s="22"/>
      <c r="H43" s="78"/>
      <c r="I43" s="22"/>
      <c r="J43" s="78"/>
      <c r="K43" s="22"/>
      <c r="L43" s="78" t="e">
        <f t="shared" si="12"/>
        <v>#DIV/0!</v>
      </c>
      <c r="M43" s="67">
        <f t="shared" si="0"/>
        <v>0</v>
      </c>
      <c r="P43" s="33" t="s">
        <v>29</v>
      </c>
      <c r="Q43" s="22"/>
      <c r="R43" s="78"/>
      <c r="S43" s="22"/>
      <c r="T43" s="78"/>
      <c r="U43" s="159" t="e">
        <f t="shared" si="13"/>
        <v>#DIV/0!</v>
      </c>
      <c r="V43" s="160"/>
      <c r="W43" s="22"/>
      <c r="X43" s="78"/>
      <c r="Y43" s="22"/>
      <c r="Z43" s="78"/>
      <c r="AA43" s="20"/>
      <c r="AB43" s="78"/>
      <c r="AC43" s="20"/>
      <c r="AD43" s="78" t="e">
        <f t="shared" si="14"/>
        <v>#DIV/0!</v>
      </c>
      <c r="AE43" s="67">
        <f t="shared" si="15"/>
        <v>0</v>
      </c>
      <c r="AG43" s="33" t="s">
        <v>29</v>
      </c>
      <c r="AH43" s="22"/>
      <c r="AI43" s="78"/>
      <c r="AJ43" s="22"/>
      <c r="AK43" s="78"/>
      <c r="AL43" s="22"/>
      <c r="AM43" s="78"/>
      <c r="AN43" s="22"/>
      <c r="AO43" s="78"/>
      <c r="AP43" s="22"/>
      <c r="AQ43" s="78"/>
      <c r="AR43" s="22"/>
      <c r="AS43" s="78" t="e">
        <f t="shared" si="1"/>
        <v>#DIV/0!</v>
      </c>
      <c r="AT43" s="67">
        <f t="shared" si="2"/>
        <v>0</v>
      </c>
      <c r="AV43" s="33" t="s">
        <v>29</v>
      </c>
      <c r="AW43" s="22"/>
      <c r="AX43" s="78" t="e">
        <f t="shared" si="3"/>
        <v>#DIV/0!</v>
      </c>
      <c r="AY43" s="22"/>
      <c r="AZ43" s="78"/>
      <c r="BA43" s="22"/>
      <c r="BB43" s="78"/>
      <c r="BC43" s="22"/>
      <c r="BD43" s="78"/>
      <c r="BE43" s="22"/>
      <c r="BF43" s="78"/>
      <c r="BG43" s="22"/>
      <c r="BH43" s="78" t="e">
        <f t="shared" si="4"/>
        <v>#DIV/0!</v>
      </c>
      <c r="BI43" s="67">
        <f t="shared" si="5"/>
        <v>0</v>
      </c>
      <c r="BK43" s="33" t="s">
        <v>29</v>
      </c>
      <c r="BL43" s="22"/>
      <c r="BM43" s="78" t="e">
        <f t="shared" si="6"/>
        <v>#DIV/0!</v>
      </c>
      <c r="BN43" s="22"/>
      <c r="BO43" s="78" t="e">
        <f t="shared" si="7"/>
        <v>#DIV/0!</v>
      </c>
      <c r="BP43" s="22"/>
      <c r="BQ43" s="78" t="e">
        <f t="shared" si="8"/>
        <v>#DIV/0!</v>
      </c>
      <c r="BR43" s="22"/>
      <c r="BS43" s="78" t="e">
        <f t="shared" si="9"/>
        <v>#DIV/0!</v>
      </c>
      <c r="BT43" s="22"/>
      <c r="BU43" s="78" t="e">
        <f t="shared" si="10"/>
        <v>#DIV/0!</v>
      </c>
      <c r="BV43" s="22"/>
      <c r="BW43" s="78" t="e">
        <f t="shared" si="11"/>
        <v>#DIV/0!</v>
      </c>
      <c r="BX43" s="22"/>
      <c r="BY43" s="78" t="e">
        <f t="shared" si="16"/>
        <v>#DIV/0!</v>
      </c>
      <c r="BZ43" s="67">
        <f t="shared" si="17"/>
        <v>0</v>
      </c>
      <c r="CB43" s="9" t="s">
        <v>29</v>
      </c>
      <c r="CC43" s="83"/>
    </row>
    <row r="44" spans="1:81" x14ac:dyDescent="0.2">
      <c r="A44" s="3"/>
      <c r="B44" s="35" t="s">
        <v>40</v>
      </c>
      <c r="C44" s="24">
        <f>SUM(C37:C43)</f>
        <v>0</v>
      </c>
      <c r="D44" s="25" t="e">
        <f>C44/M44</f>
        <v>#DIV/0!</v>
      </c>
      <c r="E44" s="16">
        <f>SUM(E37:E43)</f>
        <v>0</v>
      </c>
      <c r="F44" s="25" t="e">
        <f>E44/M44</f>
        <v>#DIV/0!</v>
      </c>
      <c r="G44" s="24">
        <f>SUM(G37:G43)</f>
        <v>0</v>
      </c>
      <c r="H44" s="25" t="e">
        <f>G44/$M44</f>
        <v>#DIV/0!</v>
      </c>
      <c r="I44" s="24">
        <f>SUM(I37:I43)</f>
        <v>0</v>
      </c>
      <c r="J44" s="25" t="e">
        <f>I44/$M44</f>
        <v>#DIV/0!</v>
      </c>
      <c r="K44" s="24">
        <f>SUM(K37:K43)</f>
        <v>0</v>
      </c>
      <c r="L44" s="25" t="e">
        <f t="shared" si="12"/>
        <v>#DIV/0!</v>
      </c>
      <c r="M44" s="69">
        <f t="shared" si="0"/>
        <v>0</v>
      </c>
      <c r="P44" s="35" t="s">
        <v>40</v>
      </c>
      <c r="Q44" s="24">
        <f>SUM(Q37:Q43)</f>
        <v>0</v>
      </c>
      <c r="R44" s="25" t="e">
        <f>Q44/AE44</f>
        <v>#DIV/0!</v>
      </c>
      <c r="S44" s="16">
        <f>SUM(S37:S43)</f>
        <v>0</v>
      </c>
      <c r="T44" s="25" t="e">
        <f>S44/AE44</f>
        <v>#DIV/0!</v>
      </c>
      <c r="U44" s="159" t="e">
        <f t="shared" si="13"/>
        <v>#DIV/0!</v>
      </c>
      <c r="V44" s="38"/>
      <c r="W44" s="24">
        <f>SUM(W37:W43)</f>
        <v>0</v>
      </c>
      <c r="X44" s="25" t="e">
        <f>W44/AE44</f>
        <v>#DIV/0!</v>
      </c>
      <c r="Y44" s="24">
        <f>SUM(Y37:Y43)</f>
        <v>0</v>
      </c>
      <c r="Z44" s="25" t="e">
        <f>Y44/AE44</f>
        <v>#DIV/0!</v>
      </c>
      <c r="AA44" s="24">
        <f>SUM(AA37:AA43)</f>
        <v>0</v>
      </c>
      <c r="AB44" s="25" t="e">
        <f>AA44/AE44</f>
        <v>#DIV/0!</v>
      </c>
      <c r="AC44" s="24">
        <f>SUM(AC37:AC43)</f>
        <v>0</v>
      </c>
      <c r="AD44" s="25" t="e">
        <f t="shared" si="14"/>
        <v>#DIV/0!</v>
      </c>
      <c r="AE44" s="69">
        <f t="shared" si="15"/>
        <v>0</v>
      </c>
      <c r="AG44" s="35" t="s">
        <v>40</v>
      </c>
      <c r="AH44" s="24">
        <f>SUM(AH37:AH43)</f>
        <v>0</v>
      </c>
      <c r="AI44" s="25" t="e">
        <f>AH44/AT44</f>
        <v>#DIV/0!</v>
      </c>
      <c r="AJ44" s="24">
        <f>SUM(AJ37:AJ43)</f>
        <v>0</v>
      </c>
      <c r="AK44" s="25" t="e">
        <f>AJ44/AT44</f>
        <v>#DIV/0!</v>
      </c>
      <c r="AL44" s="24">
        <f>SUM(AL37:AL43)</f>
        <v>0</v>
      </c>
      <c r="AM44" s="25" t="e">
        <f>AL44/AT44</f>
        <v>#DIV/0!</v>
      </c>
      <c r="AN44" s="24">
        <f>SUM(AN37:AN43)</f>
        <v>0</v>
      </c>
      <c r="AO44" s="25" t="e">
        <f>AN44/AT44</f>
        <v>#DIV/0!</v>
      </c>
      <c r="AP44" s="24">
        <f>SUM(AP37:AP43)</f>
        <v>0</v>
      </c>
      <c r="AQ44" s="25" t="e">
        <f>AP44/AT44</f>
        <v>#DIV/0!</v>
      </c>
      <c r="AR44" s="24">
        <f>SUM(AR37:AR43)</f>
        <v>0</v>
      </c>
      <c r="AS44" s="25" t="e">
        <f t="shared" si="1"/>
        <v>#DIV/0!</v>
      </c>
      <c r="AT44" s="69">
        <f t="shared" si="2"/>
        <v>0</v>
      </c>
      <c r="AV44" s="35" t="s">
        <v>40</v>
      </c>
      <c r="AW44" s="24">
        <f>SUM(AW37:AW43)</f>
        <v>0</v>
      </c>
      <c r="AX44" s="25" t="e">
        <f t="shared" si="3"/>
        <v>#DIV/0!</v>
      </c>
      <c r="AY44" s="24">
        <f>SUM(AY37:AY43)</f>
        <v>0</v>
      </c>
      <c r="AZ44" s="25" t="e">
        <f>AY44/BI44</f>
        <v>#DIV/0!</v>
      </c>
      <c r="BA44" s="24">
        <f>SUM(BA37:BA43)</f>
        <v>0</v>
      </c>
      <c r="BB44" s="25" t="e">
        <f>BA44/BI44</f>
        <v>#DIV/0!</v>
      </c>
      <c r="BC44" s="24">
        <f>SUM(BC37:BC43)</f>
        <v>0</v>
      </c>
      <c r="BD44" s="25" t="e">
        <f>BC44/BI44</f>
        <v>#DIV/0!</v>
      </c>
      <c r="BE44" s="24">
        <f>SUM(BE37:BE43)</f>
        <v>0</v>
      </c>
      <c r="BF44" s="25" t="e">
        <f>BE44/BI44</f>
        <v>#DIV/0!</v>
      </c>
      <c r="BG44" s="24">
        <f>SUM(BG37:BG43)</f>
        <v>0</v>
      </c>
      <c r="BH44" s="25" t="e">
        <f t="shared" si="4"/>
        <v>#DIV/0!</v>
      </c>
      <c r="BI44" s="69">
        <f t="shared" si="5"/>
        <v>0</v>
      </c>
      <c r="BK44" s="35" t="s">
        <v>40</v>
      </c>
      <c r="BL44" s="24">
        <f>SUM(BL37:BL43)</f>
        <v>0</v>
      </c>
      <c r="BM44" s="25" t="e">
        <f>BL44/BZ44</f>
        <v>#DIV/0!</v>
      </c>
      <c r="BN44" s="24">
        <f>SUM(BN37:BN43)</f>
        <v>0</v>
      </c>
      <c r="BO44" s="25" t="e">
        <f>BN44/BZ44</f>
        <v>#DIV/0!</v>
      </c>
      <c r="BP44" s="24">
        <f>SUM(BP37:BP43)</f>
        <v>0</v>
      </c>
      <c r="BQ44" s="25" t="e">
        <f>BP44/BZ44</f>
        <v>#DIV/0!</v>
      </c>
      <c r="BR44" s="24">
        <f>SUM(BR37:BR43)</f>
        <v>0</v>
      </c>
      <c r="BS44" s="25" t="e">
        <f>BR44/BZ44</f>
        <v>#DIV/0!</v>
      </c>
      <c r="BT44" s="24">
        <f>SUM(BT37:BT43)</f>
        <v>0</v>
      </c>
      <c r="BU44" s="25" t="e">
        <f>BT44/BZ44</f>
        <v>#DIV/0!</v>
      </c>
      <c r="BV44" s="24">
        <f>SUM(BV37:BV43)</f>
        <v>0</v>
      </c>
      <c r="BW44" s="25" t="e">
        <f>BV44/BZ44</f>
        <v>#DIV/0!</v>
      </c>
      <c r="BX44" s="24">
        <f>SUM(BX37:BX43)</f>
        <v>0</v>
      </c>
      <c r="BY44" s="25" t="e">
        <f t="shared" si="16"/>
        <v>#DIV/0!</v>
      </c>
      <c r="BZ44" s="69">
        <f t="shared" si="17"/>
        <v>0</v>
      </c>
      <c r="CB44" s="10" t="s">
        <v>40</v>
      </c>
      <c r="CC44" s="83"/>
    </row>
    <row r="45" spans="1:81" ht="13.5" thickBot="1" x14ac:dyDescent="0.25">
      <c r="A45" s="3"/>
      <c r="B45" s="34" t="s">
        <v>41</v>
      </c>
      <c r="C45" s="62">
        <f>C36+C44</f>
        <v>0</v>
      </c>
      <c r="D45" s="48" t="e">
        <f>C45/M45</f>
        <v>#DIV/0!</v>
      </c>
      <c r="E45" s="15">
        <f>E36+E44</f>
        <v>0</v>
      </c>
      <c r="F45" s="48" t="e">
        <f>E45/M45</f>
        <v>#DIV/0!</v>
      </c>
      <c r="G45" s="62">
        <f>G36+G44</f>
        <v>0</v>
      </c>
      <c r="H45" s="48" t="e">
        <f>G45/$M45</f>
        <v>#DIV/0!</v>
      </c>
      <c r="I45" s="62">
        <f>I36+I44</f>
        <v>0</v>
      </c>
      <c r="J45" s="48" t="e">
        <f>I45/$M45</f>
        <v>#DIV/0!</v>
      </c>
      <c r="K45" s="62">
        <f>K36+K44</f>
        <v>0</v>
      </c>
      <c r="L45" s="48" t="e">
        <f t="shared" si="12"/>
        <v>#DIV/0!</v>
      </c>
      <c r="M45" s="68">
        <f t="shared" si="0"/>
        <v>0</v>
      </c>
      <c r="P45" s="34" t="s">
        <v>41</v>
      </c>
      <c r="Q45" s="62">
        <f>Q36+Q44</f>
        <v>0</v>
      </c>
      <c r="R45" s="48" t="e">
        <f>Q45/AE45</f>
        <v>#DIV/0!</v>
      </c>
      <c r="S45" s="15">
        <f>S36+S44</f>
        <v>0</v>
      </c>
      <c r="T45" s="48" t="e">
        <f>S45/AE45</f>
        <v>#DIV/0!</v>
      </c>
      <c r="U45" s="159" t="e">
        <f t="shared" si="13"/>
        <v>#DIV/0!</v>
      </c>
      <c r="V45" s="37"/>
      <c r="W45" s="62">
        <f>W36+W44</f>
        <v>0</v>
      </c>
      <c r="X45" s="48" t="e">
        <f>W45/AE45</f>
        <v>#DIV/0!</v>
      </c>
      <c r="Y45" s="62">
        <f>Y36+Y44</f>
        <v>0</v>
      </c>
      <c r="Z45" s="48" t="e">
        <f>Y45/AE45</f>
        <v>#DIV/0!</v>
      </c>
      <c r="AA45" s="62">
        <f>AA36+AA44</f>
        <v>0</v>
      </c>
      <c r="AB45" s="48" t="e">
        <f>AA45/AE45</f>
        <v>#DIV/0!</v>
      </c>
      <c r="AC45" s="62">
        <f>AC36+AC44</f>
        <v>0</v>
      </c>
      <c r="AD45" s="48" t="e">
        <f t="shared" si="14"/>
        <v>#DIV/0!</v>
      </c>
      <c r="AE45" s="68">
        <f t="shared" si="15"/>
        <v>0</v>
      </c>
      <c r="AG45" s="34" t="s">
        <v>41</v>
      </c>
      <c r="AH45" s="62">
        <f>AH36+AH44</f>
        <v>0</v>
      </c>
      <c r="AI45" s="48" t="e">
        <f>AH45/AT45</f>
        <v>#DIV/0!</v>
      </c>
      <c r="AJ45" s="62">
        <f>AJ36+AJ44</f>
        <v>0</v>
      </c>
      <c r="AK45" s="48" t="e">
        <f>AJ45/AT45</f>
        <v>#DIV/0!</v>
      </c>
      <c r="AL45" s="62">
        <f>AL36+AL44</f>
        <v>0</v>
      </c>
      <c r="AM45" s="48" t="e">
        <f>AL45/AT45</f>
        <v>#DIV/0!</v>
      </c>
      <c r="AN45" s="62">
        <f>AN36+AN44</f>
        <v>0</v>
      </c>
      <c r="AO45" s="48" t="e">
        <f>AN45/AT45</f>
        <v>#DIV/0!</v>
      </c>
      <c r="AP45" s="62">
        <f>AP36+AP44</f>
        <v>0</v>
      </c>
      <c r="AQ45" s="48" t="e">
        <f>AP45/AT45</f>
        <v>#DIV/0!</v>
      </c>
      <c r="AR45" s="62">
        <f>AR36+AR44</f>
        <v>0</v>
      </c>
      <c r="AS45" s="48" t="e">
        <f t="shared" si="1"/>
        <v>#DIV/0!</v>
      </c>
      <c r="AT45" s="68">
        <f t="shared" si="2"/>
        <v>0</v>
      </c>
      <c r="AV45" s="34" t="s">
        <v>41</v>
      </c>
      <c r="AW45" s="62">
        <f>AW36+AW44</f>
        <v>0</v>
      </c>
      <c r="AX45" s="48" t="e">
        <f>AW45/BI45</f>
        <v>#DIV/0!</v>
      </c>
      <c r="AY45" s="62">
        <f>AY36+AY44</f>
        <v>0</v>
      </c>
      <c r="AZ45" s="48" t="e">
        <f>AY45/BI45</f>
        <v>#DIV/0!</v>
      </c>
      <c r="BA45" s="62">
        <f>BA36+BA44</f>
        <v>0</v>
      </c>
      <c r="BB45" s="48" t="e">
        <f>BA45/BI45</f>
        <v>#DIV/0!</v>
      </c>
      <c r="BC45" s="62">
        <f>BC36+BC44</f>
        <v>0</v>
      </c>
      <c r="BD45" s="48" t="e">
        <f>BC45/BI45</f>
        <v>#DIV/0!</v>
      </c>
      <c r="BE45" s="62">
        <f>BE36+BE44</f>
        <v>0</v>
      </c>
      <c r="BF45" s="48" t="e">
        <f>BE45/BI45</f>
        <v>#DIV/0!</v>
      </c>
      <c r="BG45" s="62">
        <f>BG36+BG44</f>
        <v>0</v>
      </c>
      <c r="BH45" s="48" t="e">
        <f t="shared" si="4"/>
        <v>#DIV/0!</v>
      </c>
      <c r="BI45" s="68">
        <f t="shared" si="5"/>
        <v>0</v>
      </c>
      <c r="BK45" s="34" t="s">
        <v>41</v>
      </c>
      <c r="BL45" s="62">
        <f>BL36+BL44</f>
        <v>0</v>
      </c>
      <c r="BM45" s="48" t="e">
        <f>BL45/BZ45</f>
        <v>#DIV/0!</v>
      </c>
      <c r="BN45" s="62">
        <f>BN36+BN44</f>
        <v>0</v>
      </c>
      <c r="BO45" s="48" t="e">
        <f>BN45/BZ45</f>
        <v>#DIV/0!</v>
      </c>
      <c r="BP45" s="62">
        <f>BP36+BP44</f>
        <v>0</v>
      </c>
      <c r="BQ45" s="48" t="e">
        <f>BP45/BZ45</f>
        <v>#DIV/0!</v>
      </c>
      <c r="BR45" s="62">
        <f>BR36+BR44</f>
        <v>0</v>
      </c>
      <c r="BS45" s="48" t="e">
        <f>BR45/BZ45</f>
        <v>#DIV/0!</v>
      </c>
      <c r="BT45" s="62">
        <f>BT36+BT44</f>
        <v>0</v>
      </c>
      <c r="BU45" s="48" t="e">
        <f>BT45/BZ45</f>
        <v>#DIV/0!</v>
      </c>
      <c r="BV45" s="62">
        <f>BV36+BV44</f>
        <v>0</v>
      </c>
      <c r="BW45" s="48" t="e">
        <f>BV45/BZ45</f>
        <v>#DIV/0!</v>
      </c>
      <c r="BX45" s="62">
        <f>BX36+BX44</f>
        <v>0</v>
      </c>
      <c r="BY45" s="48" t="e">
        <f t="shared" si="16"/>
        <v>#DIV/0!</v>
      </c>
      <c r="BZ45" s="68">
        <f t="shared" si="17"/>
        <v>0</v>
      </c>
      <c r="CB45" s="12" t="s">
        <v>41</v>
      </c>
      <c r="CC45" s="83"/>
    </row>
    <row r="46" spans="1:81" ht="13.5" thickBot="1" x14ac:dyDescent="0.25">
      <c r="A46" s="3"/>
      <c r="B46" s="46" t="s">
        <v>42</v>
      </c>
      <c r="C46" s="64">
        <f>C8+C30+C45</f>
        <v>0</v>
      </c>
      <c r="D46" s="49" t="e">
        <f>C46/M46</f>
        <v>#DIV/0!</v>
      </c>
      <c r="E46" s="45">
        <f>E8+E30+E45</f>
        <v>0</v>
      </c>
      <c r="F46" s="49" t="e">
        <f>E46/M46</f>
        <v>#DIV/0!</v>
      </c>
      <c r="G46" s="64">
        <f>G8+G30+G45</f>
        <v>0</v>
      </c>
      <c r="H46" s="49" t="e">
        <f>G46/$M46</f>
        <v>#DIV/0!</v>
      </c>
      <c r="I46" s="64">
        <f>I8+I30+I45</f>
        <v>0</v>
      </c>
      <c r="J46" s="49" t="e">
        <f>I46/$M46</f>
        <v>#DIV/0!</v>
      </c>
      <c r="K46" s="64">
        <f>K8+K30+K45</f>
        <v>0</v>
      </c>
      <c r="L46" s="49" t="e">
        <f t="shared" si="12"/>
        <v>#DIV/0!</v>
      </c>
      <c r="M46" s="71">
        <f t="shared" si="0"/>
        <v>0</v>
      </c>
      <c r="P46" s="46" t="s">
        <v>42</v>
      </c>
      <c r="Q46" s="64">
        <f>Q8+Q30+Q45</f>
        <v>0</v>
      </c>
      <c r="R46" s="49" t="e">
        <f>Q46/AE46</f>
        <v>#DIV/0!</v>
      </c>
      <c r="S46" s="45">
        <f>S8+S30+S45</f>
        <v>0</v>
      </c>
      <c r="T46" s="49" t="e">
        <f>S46/AE46</f>
        <v>#DIV/0!</v>
      </c>
      <c r="U46" s="159" t="e">
        <f t="shared" si="13"/>
        <v>#DIV/0!</v>
      </c>
      <c r="V46" s="61"/>
      <c r="W46" s="64">
        <f>W8+W30+W45</f>
        <v>0</v>
      </c>
      <c r="X46" s="49" t="e">
        <f>W46/AE46</f>
        <v>#DIV/0!</v>
      </c>
      <c r="Y46" s="64">
        <f>Y8+Y30+Y45</f>
        <v>0</v>
      </c>
      <c r="Z46" s="49" t="e">
        <f>Y46/AE46</f>
        <v>#DIV/0!</v>
      </c>
      <c r="AA46" s="64">
        <f>AA8+AA30+AA45</f>
        <v>0</v>
      </c>
      <c r="AB46" s="49" t="e">
        <f>AA46/AE46</f>
        <v>#DIV/0!</v>
      </c>
      <c r="AC46" s="64">
        <f>AC8+AC30+AC45</f>
        <v>0</v>
      </c>
      <c r="AD46" s="49" t="e">
        <f t="shared" si="14"/>
        <v>#DIV/0!</v>
      </c>
      <c r="AE46" s="71">
        <f t="shared" si="15"/>
        <v>0</v>
      </c>
      <c r="AG46" s="46" t="s">
        <v>42</v>
      </c>
      <c r="AH46" s="64">
        <f>AH8+AH30+AH45</f>
        <v>0</v>
      </c>
      <c r="AI46" s="49" t="e">
        <f>AH46/AT46</f>
        <v>#DIV/0!</v>
      </c>
      <c r="AJ46" s="64">
        <f>AJ8+AJ30+AJ45</f>
        <v>0</v>
      </c>
      <c r="AK46" s="49" t="e">
        <f>AJ46/AT46</f>
        <v>#DIV/0!</v>
      </c>
      <c r="AL46" s="64">
        <f>AL8+AL30+AL45</f>
        <v>0</v>
      </c>
      <c r="AM46" s="49" t="e">
        <f>AL46/AT46</f>
        <v>#DIV/0!</v>
      </c>
      <c r="AN46" s="64">
        <f>AN8+AN30+AN45</f>
        <v>0</v>
      </c>
      <c r="AO46" s="49" t="e">
        <f>AN46/AT46</f>
        <v>#DIV/0!</v>
      </c>
      <c r="AP46" s="64">
        <f>AP8+AP30+AP45</f>
        <v>0</v>
      </c>
      <c r="AQ46" s="49" t="e">
        <f>AP46/AT46</f>
        <v>#DIV/0!</v>
      </c>
      <c r="AR46" s="64">
        <f>AR8+AR30+AR45</f>
        <v>0</v>
      </c>
      <c r="AS46" s="49" t="e">
        <f t="shared" si="1"/>
        <v>#DIV/0!</v>
      </c>
      <c r="AT46" s="71">
        <f t="shared" si="2"/>
        <v>0</v>
      </c>
      <c r="AV46" s="46" t="s">
        <v>42</v>
      </c>
      <c r="AW46" s="64">
        <f>AW8+AW30+AW45</f>
        <v>0</v>
      </c>
      <c r="AX46" s="49" t="e">
        <f>AW46/BI46</f>
        <v>#DIV/0!</v>
      </c>
      <c r="AY46" s="64">
        <f>AY8+AY30+AY45</f>
        <v>0</v>
      </c>
      <c r="AZ46" s="49" t="e">
        <f>AY46/BI46</f>
        <v>#DIV/0!</v>
      </c>
      <c r="BA46" s="64">
        <f>BA8+BA30+BA45</f>
        <v>0</v>
      </c>
      <c r="BB46" s="49" t="e">
        <f>BA46/BI46</f>
        <v>#DIV/0!</v>
      </c>
      <c r="BC46" s="64">
        <f>BC8+BC30+BC45</f>
        <v>0</v>
      </c>
      <c r="BD46" s="49" t="e">
        <f>BC46/BI46</f>
        <v>#DIV/0!</v>
      </c>
      <c r="BE46" s="64">
        <f>BE8+BE30+BE45</f>
        <v>0</v>
      </c>
      <c r="BF46" s="49" t="e">
        <f>BE46/BI46</f>
        <v>#DIV/0!</v>
      </c>
      <c r="BG46" s="64">
        <f>BG8+BG30+BG45</f>
        <v>0</v>
      </c>
      <c r="BH46" s="49" t="e">
        <f t="shared" si="4"/>
        <v>#DIV/0!</v>
      </c>
      <c r="BI46" s="71">
        <f t="shared" si="5"/>
        <v>0</v>
      </c>
      <c r="BK46" s="46" t="s">
        <v>42</v>
      </c>
      <c r="BL46" s="64">
        <f>BL8+BL30+BL45</f>
        <v>0</v>
      </c>
      <c r="BM46" s="49" t="e">
        <f>BL46/BZ46</f>
        <v>#DIV/0!</v>
      </c>
      <c r="BN46" s="64">
        <f>BN8+BN30+BN45</f>
        <v>0</v>
      </c>
      <c r="BO46" s="49" t="e">
        <f>BN46/BZ46</f>
        <v>#DIV/0!</v>
      </c>
      <c r="BP46" s="64">
        <f>BP8+BP30+BP45</f>
        <v>0</v>
      </c>
      <c r="BQ46" s="49" t="e">
        <f>BP46/BZ46</f>
        <v>#DIV/0!</v>
      </c>
      <c r="BR46" s="64">
        <f>BR8+BR30+BR45</f>
        <v>0</v>
      </c>
      <c r="BS46" s="49" t="e">
        <f>BR46/BZ46</f>
        <v>#DIV/0!</v>
      </c>
      <c r="BT46" s="64">
        <f>BT8+BT30+BT45</f>
        <v>0</v>
      </c>
      <c r="BU46" s="49" t="e">
        <f>BT46/BZ46</f>
        <v>#DIV/0!</v>
      </c>
      <c r="BV46" s="64">
        <f>BV8+BV30+BV45</f>
        <v>0</v>
      </c>
      <c r="BW46" s="49" t="e">
        <f>BV46/BZ46</f>
        <v>#DIV/0!</v>
      </c>
      <c r="BX46" s="64">
        <f>BX8+BX30+BX45</f>
        <v>0</v>
      </c>
      <c r="BY46" s="49" t="e">
        <f t="shared" si="16"/>
        <v>#DIV/0!</v>
      </c>
      <c r="BZ46" s="71">
        <f t="shared" si="17"/>
        <v>0</v>
      </c>
      <c r="CB46" s="81" t="s">
        <v>42</v>
      </c>
      <c r="CC46" s="85"/>
    </row>
    <row r="47" spans="1:81" x14ac:dyDescent="0.2">
      <c r="B47" s="60" t="s">
        <v>80</v>
      </c>
      <c r="C47" s="14"/>
      <c r="D47" s="13"/>
      <c r="F47" s="13"/>
      <c r="G47" s="14"/>
      <c r="H47" s="13"/>
      <c r="I47" s="14"/>
      <c r="J47" s="13"/>
      <c r="K47" s="14"/>
      <c r="L47" s="13"/>
      <c r="M47" s="13"/>
      <c r="P47" s="60" t="s">
        <v>80</v>
      </c>
      <c r="Q47" s="14"/>
      <c r="R47" s="13"/>
      <c r="T47" s="13"/>
      <c r="U47" s="13"/>
      <c r="V47" s="13"/>
      <c r="W47" s="14"/>
      <c r="X47" s="13"/>
      <c r="Y47" s="14"/>
      <c r="Z47" s="13"/>
      <c r="AA47" s="14"/>
      <c r="AB47" s="13"/>
      <c r="AC47" s="14"/>
      <c r="AD47" s="13"/>
      <c r="AE47" s="13"/>
      <c r="AG47" s="60" t="s">
        <v>80</v>
      </c>
      <c r="AH47" s="14"/>
      <c r="AI47" s="13"/>
      <c r="AK47" s="13"/>
      <c r="AL47" s="14"/>
      <c r="AM47" s="13"/>
      <c r="AN47" s="14"/>
      <c r="AO47" s="13"/>
      <c r="AP47" s="14"/>
      <c r="AQ47" s="13"/>
      <c r="AR47" s="14"/>
      <c r="AS47" s="13"/>
      <c r="AT47" s="13"/>
      <c r="AV47" s="60" t="s">
        <v>80</v>
      </c>
      <c r="AW47" s="14"/>
      <c r="AX47" s="13"/>
      <c r="AZ47" s="13"/>
      <c r="BA47" s="14"/>
      <c r="BB47" s="13"/>
      <c r="BC47" s="14"/>
      <c r="BD47" s="13"/>
      <c r="BE47" s="14"/>
      <c r="BF47" s="13"/>
      <c r="BG47" s="14"/>
      <c r="BH47" s="13"/>
      <c r="BI47" s="13"/>
      <c r="BK47" s="60" t="s">
        <v>80</v>
      </c>
      <c r="BL47" s="14"/>
      <c r="BM47" s="13"/>
      <c r="BO47" s="13"/>
      <c r="BP47" s="14"/>
      <c r="BQ47" s="13"/>
      <c r="BR47" s="14"/>
      <c r="BS47" s="13"/>
      <c r="BT47" s="14"/>
      <c r="BU47" s="13"/>
      <c r="BV47" s="14"/>
      <c r="BW47" s="13"/>
      <c r="BX47" s="14"/>
      <c r="BY47" s="13"/>
      <c r="BZ47" s="13"/>
      <c r="CB47" s="60" t="s">
        <v>80</v>
      </c>
      <c r="CC47"/>
    </row>
    <row r="48" spans="1:81" x14ac:dyDescent="0.2">
      <c r="S48" s="39" t="e">
        <f>S46/(S46+Q46)</f>
        <v>#DIV/0!</v>
      </c>
      <c r="CC48"/>
    </row>
    <row r="49" spans="81:81" x14ac:dyDescent="0.2">
      <c r="CC49"/>
    </row>
    <row r="50" spans="81:81" x14ac:dyDescent="0.2">
      <c r="CC50"/>
    </row>
    <row r="51" spans="81:81" x14ac:dyDescent="0.2">
      <c r="CC51"/>
    </row>
  </sheetData>
  <phoneticPr fontId="2" type="noConversion"/>
  <printOptions horizontalCentered="1" verticalCentered="1"/>
  <pageMargins left="0.25" right="0.25" top="0.75" bottom="0.75" header="0.3" footer="0.3"/>
  <pageSetup paperSize="9" scale="65" orientation="portrait" r:id="rId1"/>
  <headerFooter alignWithMargins="0">
    <oddHeader>&amp;C&amp;"-,Normal"&amp;K03+000Observatoire de l'habitat de la Martinique&amp;K000000
&amp;"-,Gras"&amp;11Les jeunes</oddHeader>
  </headerFooter>
  <colBreaks count="5" manualBreakCount="5">
    <brk id="14" max="1048575" man="1"/>
    <brk id="31" max="46" man="1"/>
    <brk id="46" max="46" man="1"/>
    <brk id="62" max="46" man="1"/>
    <brk id="78" max="46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52"/>
  <sheetViews>
    <sheetView zoomScaleNormal="100" workbookViewId="0">
      <pane xSplit="2" ySplit="6" topLeftCell="C7" activePane="bottomRight" state="frozen"/>
      <selection activeCell="B1" sqref="B1"/>
      <selection pane="topRight" activeCell="C1" sqref="C1"/>
      <selection pane="bottomLeft" activeCell="B7" sqref="B7"/>
      <selection pane="bottomRight" activeCell="B6" sqref="B6"/>
    </sheetView>
  </sheetViews>
  <sheetFormatPr baseColWidth="10" defaultRowHeight="12.75" x14ac:dyDescent="0.2"/>
  <cols>
    <col min="1" max="1" width="9.42578125" style="105" customWidth="1"/>
    <col min="2" max="2" width="23.85546875" style="105" customWidth="1"/>
    <col min="3" max="7" width="11.42578125" style="105" customWidth="1"/>
    <col min="8" max="9" width="11.42578125" style="105"/>
    <col min="10" max="10" width="0" style="105" hidden="1" customWidth="1"/>
    <col min="11" max="11" width="9.28515625" style="105" hidden="1" customWidth="1"/>
    <col min="12" max="12" width="13.28515625" style="105" customWidth="1"/>
    <col min="13" max="14" width="13.28515625" style="108" customWidth="1"/>
    <col min="15" max="16" width="11.42578125" style="105" customWidth="1"/>
    <col min="17" max="17" width="11.42578125" style="105"/>
    <col min="18" max="18" width="11.42578125" style="105" customWidth="1"/>
    <col min="19" max="19" width="11.42578125" style="105"/>
    <col min="20" max="20" width="11.42578125" style="105" customWidth="1"/>
    <col min="21" max="21" width="11.42578125" style="105"/>
    <col min="22" max="22" width="11.42578125" style="105" customWidth="1"/>
    <col min="23" max="23" width="11.42578125" style="105"/>
    <col min="24" max="24" width="11.42578125" style="105" customWidth="1"/>
    <col min="25" max="26" width="11.42578125" style="105"/>
    <col min="27" max="27" width="11.42578125" style="126"/>
    <col min="28" max="28" width="19.85546875" style="105" customWidth="1"/>
    <col min="29" max="29" width="10.7109375" style="126" customWidth="1"/>
    <col min="30" max="30" width="7.85546875" style="121" customWidth="1"/>
    <col min="31" max="31" width="13.140625" style="126" customWidth="1"/>
    <col min="32" max="32" width="7.85546875" style="121" customWidth="1"/>
    <col min="33" max="33" width="12.140625" style="126" hidden="1" customWidth="1"/>
    <col min="34" max="34" width="0" style="105" hidden="1" customWidth="1"/>
    <col min="35" max="35" width="12.5703125" style="105" customWidth="1"/>
    <col min="36" max="36" width="11.42578125" style="105" customWidth="1"/>
    <col min="37" max="37" width="11.42578125" style="105"/>
    <col min="38" max="38" width="11.42578125" style="105" customWidth="1"/>
    <col min="39" max="39" width="11.42578125" style="105"/>
    <col min="40" max="40" width="11.42578125" style="105" customWidth="1"/>
    <col min="41" max="41" width="10.7109375" style="105" customWidth="1"/>
    <col min="42" max="42" width="11.42578125" style="105" customWidth="1"/>
    <col min="43" max="43" width="11.42578125" style="105"/>
    <col min="44" max="44" width="19.28515625" style="105" customWidth="1"/>
    <col min="45" max="45" width="11.42578125" style="683"/>
    <col min="46" max="46" width="8.7109375" style="684" customWidth="1"/>
    <col min="47" max="47" width="11.42578125" style="735"/>
    <col min="48" max="48" width="8.7109375" style="684" customWidth="1"/>
    <col min="49" max="49" width="11.42578125" style="683"/>
    <col min="50" max="50" width="8.7109375" style="684" customWidth="1"/>
    <col min="51" max="51" width="11.42578125" style="683"/>
    <col min="52" max="52" width="8.7109375" style="684" customWidth="1"/>
    <col min="53" max="53" width="11.42578125" style="683"/>
    <col min="54" max="54" width="8.7109375" style="684" customWidth="1"/>
    <col min="55" max="55" width="11.42578125" style="684"/>
    <col min="56" max="56" width="3.140625" style="105" customWidth="1"/>
    <col min="57" max="57" width="19.28515625" style="105" customWidth="1"/>
    <col min="58" max="58" width="10.5703125" style="311" customWidth="1"/>
    <col min="59" max="59" width="8.7109375" style="105" customWidth="1"/>
    <col min="60" max="60" width="10.5703125" style="106" customWidth="1"/>
    <col min="61" max="61" width="8.7109375" style="105" customWidth="1"/>
    <col min="62" max="62" width="10.5703125" style="311" customWidth="1"/>
    <col min="63" max="63" width="8.7109375" style="105" customWidth="1"/>
    <col min="64" max="64" width="9.5703125" style="105" hidden="1" customWidth="1"/>
    <col min="65" max="65" width="8.7109375" style="105" hidden="1" customWidth="1"/>
    <col min="66" max="66" width="10.5703125" style="311" hidden="1" customWidth="1"/>
    <col min="67" max="67" width="8.7109375" style="105" hidden="1" customWidth="1"/>
    <col min="68" max="68" width="10.5703125" style="311" hidden="1" customWidth="1"/>
    <col min="69" max="69" width="8.7109375" style="105" hidden="1" customWidth="1"/>
    <col min="70" max="70" width="10.5703125" style="311" hidden="1" customWidth="1"/>
    <col min="71" max="71" width="8.7109375" style="105" hidden="1" customWidth="1"/>
    <col min="72" max="72" width="10.5703125" style="105" customWidth="1"/>
    <col min="73" max="73" width="2.42578125" style="105" customWidth="1"/>
    <col min="74" max="74" width="19.28515625" style="105" customWidth="1"/>
    <col min="75" max="75" width="10" style="311" customWidth="1"/>
    <col min="76" max="76" width="8.7109375" style="105" customWidth="1"/>
    <col min="77" max="77" width="10" style="106" customWidth="1"/>
    <col min="78" max="78" width="8.7109375" style="105" customWidth="1"/>
    <col min="79" max="79" width="10" style="311" customWidth="1"/>
    <col min="80" max="80" width="8.7109375" style="105" customWidth="1"/>
    <col min="81" max="81" width="10" style="311" customWidth="1"/>
    <col min="82" max="82" width="8.7109375" style="105" customWidth="1"/>
    <col min="83" max="83" width="10" style="311" customWidth="1"/>
    <col min="84" max="84" width="8.7109375" style="105" customWidth="1"/>
    <col min="85" max="85" width="10" style="311" customWidth="1"/>
    <col min="86" max="86" width="8.7109375" style="105" customWidth="1"/>
    <col min="87" max="87" width="11.42578125" style="105"/>
    <col min="88" max="88" width="13.85546875" style="105" customWidth="1"/>
    <col min="89" max="89" width="19.28515625" style="105" customWidth="1"/>
    <col min="90" max="90" width="10" style="736" customWidth="1"/>
    <col min="91" max="91" width="8.7109375" style="737" customWidth="1"/>
    <col min="92" max="92" width="10" style="738" customWidth="1"/>
    <col min="93" max="93" width="8.7109375" style="737" customWidth="1"/>
    <col min="94" max="94" width="10" style="736" customWidth="1"/>
    <col min="95" max="95" width="8.7109375" style="737" customWidth="1"/>
    <col min="96" max="96" width="10" style="736" customWidth="1"/>
    <col min="97" max="97" width="8.7109375" style="737" customWidth="1"/>
    <col min="98" max="98" width="12.140625" style="736" customWidth="1"/>
    <col min="99" max="99" width="8.7109375" style="737" customWidth="1"/>
    <col min="100" max="100" width="11.42578125" style="737"/>
    <col min="101" max="101" width="11.42578125" style="105"/>
    <col min="102" max="102" width="19.28515625" style="105" customWidth="1"/>
    <col min="103" max="103" width="10" style="683" customWidth="1"/>
    <col min="104" max="104" width="8.7109375" style="684" customWidth="1"/>
    <col min="105" max="105" width="10" style="683" customWidth="1"/>
    <col min="106" max="106" width="8.7109375" style="684" customWidth="1"/>
    <col min="107" max="107" width="12.140625" style="683" customWidth="1"/>
    <col min="108" max="108" width="8.7109375" style="684" customWidth="1"/>
    <col min="109" max="109" width="11.42578125" style="684"/>
    <col min="110" max="16384" width="11.42578125" style="105"/>
  </cols>
  <sheetData>
    <row r="1" spans="1:109" hidden="1" x14ac:dyDescent="0.2"/>
    <row r="2" spans="1:109" hidden="1" x14ac:dyDescent="0.2">
      <c r="BW2" s="311">
        <v>160</v>
      </c>
      <c r="BY2" s="106">
        <v>161</v>
      </c>
      <c r="CA2" s="311">
        <v>162</v>
      </c>
      <c r="CC2" s="311">
        <v>163</v>
      </c>
      <c r="CE2" s="311">
        <v>164</v>
      </c>
      <c r="CG2" s="311">
        <v>165</v>
      </c>
    </row>
    <row r="3" spans="1:109" x14ac:dyDescent="0.2">
      <c r="P3" s="329" t="s">
        <v>235</v>
      </c>
      <c r="AC3" s="125" t="s">
        <v>236</v>
      </c>
      <c r="AD3" s="126"/>
      <c r="AE3" s="121"/>
      <c r="AF3" s="126"/>
      <c r="AG3" s="121"/>
      <c r="AO3" s="121"/>
    </row>
    <row r="4" spans="1:109" ht="16.5" thickBot="1" x14ac:dyDescent="0.3">
      <c r="AC4" s="121"/>
      <c r="AD4" s="126"/>
      <c r="AE4" s="121"/>
      <c r="AF4" s="126"/>
      <c r="AG4" s="121"/>
      <c r="AO4" s="121"/>
      <c r="AR4" s="739"/>
      <c r="CK4" s="740"/>
    </row>
    <row r="5" spans="1:109" ht="15" x14ac:dyDescent="0.2">
      <c r="C5" s="741" t="s">
        <v>168</v>
      </c>
      <c r="D5" s="742"/>
      <c r="E5" s="743"/>
      <c r="F5" s="741"/>
      <c r="G5" s="110"/>
      <c r="H5" s="744"/>
      <c r="I5" s="743"/>
      <c r="J5" s="744"/>
      <c r="K5" s="745"/>
      <c r="L5" s="745"/>
      <c r="M5" s="746" t="s">
        <v>246</v>
      </c>
      <c r="N5" s="746"/>
      <c r="P5" s="747" t="s">
        <v>233</v>
      </c>
      <c r="Q5" s="748"/>
      <c r="R5" s="747"/>
      <c r="S5" s="748"/>
      <c r="T5" s="747"/>
      <c r="U5" s="748"/>
      <c r="V5" s="747"/>
      <c r="W5" s="748"/>
      <c r="X5" s="747"/>
      <c r="Y5" s="748"/>
      <c r="Z5" s="749"/>
      <c r="AC5" s="109" t="s">
        <v>309</v>
      </c>
      <c r="AD5" s="618"/>
      <c r="AE5" s="619"/>
      <c r="AF5" s="618"/>
      <c r="AG5" s="619"/>
      <c r="AH5" s="620"/>
      <c r="AI5" s="620"/>
      <c r="AJ5" s="620"/>
      <c r="AK5" s="620"/>
      <c r="AL5" s="620"/>
      <c r="AM5" s="620"/>
      <c r="AN5" s="620"/>
      <c r="AO5" s="621"/>
      <c r="AS5" s="741" t="s">
        <v>276</v>
      </c>
      <c r="AT5" s="110"/>
      <c r="AU5" s="750"/>
      <c r="AV5" s="110"/>
      <c r="AW5" s="320"/>
      <c r="AX5" s="110"/>
      <c r="AY5" s="320"/>
      <c r="AZ5" s="110"/>
      <c r="BA5" s="320"/>
      <c r="BB5" s="110"/>
      <c r="BC5" s="749"/>
      <c r="BF5" s="741" t="s">
        <v>277</v>
      </c>
      <c r="BG5" s="110"/>
      <c r="BH5" s="750"/>
      <c r="BI5" s="110"/>
      <c r="BJ5" s="320"/>
      <c r="BK5" s="110"/>
      <c r="BL5" s="110"/>
      <c r="BM5" s="110"/>
      <c r="BN5" s="320"/>
      <c r="BO5" s="110"/>
      <c r="BP5" s="320"/>
      <c r="BQ5" s="110"/>
      <c r="BR5" s="320"/>
      <c r="BS5" s="110"/>
      <c r="BT5" s="749"/>
      <c r="BW5" s="741" t="s">
        <v>278</v>
      </c>
      <c r="BX5" s="110"/>
      <c r="BY5" s="750"/>
      <c r="BZ5" s="110"/>
      <c r="CA5" s="320"/>
      <c r="CB5" s="110"/>
      <c r="CC5" s="320"/>
      <c r="CD5" s="110"/>
      <c r="CE5" s="320"/>
      <c r="CF5" s="110"/>
      <c r="CG5" s="320"/>
      <c r="CH5" s="110"/>
      <c r="CI5" s="749"/>
      <c r="CL5" s="741" t="s">
        <v>279</v>
      </c>
      <c r="CM5" s="110"/>
      <c r="CN5" s="750"/>
      <c r="CO5" s="110"/>
      <c r="CP5" s="320"/>
      <c r="CQ5" s="110"/>
      <c r="CR5" s="320"/>
      <c r="CS5" s="110"/>
      <c r="CT5" s="320"/>
      <c r="CU5" s="110"/>
      <c r="CV5" s="749"/>
      <c r="CY5" s="741" t="s">
        <v>279</v>
      </c>
      <c r="CZ5" s="110"/>
      <c r="DA5" s="320"/>
      <c r="DB5" s="110"/>
      <c r="DC5" s="320"/>
      <c r="DD5" s="110"/>
      <c r="DE5" s="749"/>
    </row>
    <row r="6" spans="1:109" ht="64.5" thickBot="1" x14ac:dyDescent="0.25">
      <c r="C6" s="319">
        <v>1999</v>
      </c>
      <c r="D6" s="751"/>
      <c r="E6" s="116" t="s">
        <v>55</v>
      </c>
      <c r="F6" s="319">
        <v>2006</v>
      </c>
      <c r="G6" s="116" t="s">
        <v>55</v>
      </c>
      <c r="H6" s="319">
        <v>2011</v>
      </c>
      <c r="I6" s="116" t="s">
        <v>55</v>
      </c>
      <c r="J6" s="752" t="s">
        <v>308</v>
      </c>
      <c r="K6" s="753"/>
      <c r="L6" s="720" t="s">
        <v>339</v>
      </c>
      <c r="M6" s="754" t="s">
        <v>266</v>
      </c>
      <c r="N6" s="754" t="s">
        <v>274</v>
      </c>
      <c r="P6" s="755" t="s">
        <v>67</v>
      </c>
      <c r="Q6" s="756" t="s">
        <v>55</v>
      </c>
      <c r="R6" s="757" t="s">
        <v>334</v>
      </c>
      <c r="S6" s="756" t="s">
        <v>55</v>
      </c>
      <c r="T6" s="758" t="s">
        <v>68</v>
      </c>
      <c r="U6" s="756" t="s">
        <v>55</v>
      </c>
      <c r="V6" s="757" t="s">
        <v>314</v>
      </c>
      <c r="W6" s="756" t="s">
        <v>55</v>
      </c>
      <c r="X6" s="758" t="s">
        <v>69</v>
      </c>
      <c r="Y6" s="756" t="s">
        <v>55</v>
      </c>
      <c r="Z6" s="759" t="s">
        <v>65</v>
      </c>
      <c r="AC6" s="115" t="s">
        <v>86</v>
      </c>
      <c r="AD6" s="116" t="s">
        <v>55</v>
      </c>
      <c r="AE6" s="115" t="s">
        <v>87</v>
      </c>
      <c r="AF6" s="116" t="s">
        <v>55</v>
      </c>
      <c r="AG6" s="115" t="s">
        <v>159</v>
      </c>
      <c r="AH6" s="116" t="s">
        <v>55</v>
      </c>
      <c r="AI6" s="115" t="s">
        <v>160</v>
      </c>
      <c r="AJ6" s="116" t="s">
        <v>55</v>
      </c>
      <c r="AK6" s="115" t="s">
        <v>161</v>
      </c>
      <c r="AL6" s="116" t="s">
        <v>55</v>
      </c>
      <c r="AM6" s="115" t="s">
        <v>90</v>
      </c>
      <c r="AN6" s="116" t="s">
        <v>55</v>
      </c>
      <c r="AO6" s="622" t="s">
        <v>53</v>
      </c>
      <c r="AP6" s="623" t="s">
        <v>231</v>
      </c>
      <c r="AS6" s="685" t="s">
        <v>86</v>
      </c>
      <c r="AT6" s="686" t="s">
        <v>55</v>
      </c>
      <c r="AU6" s="439" t="s">
        <v>87</v>
      </c>
      <c r="AV6" s="686" t="s">
        <v>55</v>
      </c>
      <c r="AW6" s="685" t="s">
        <v>117</v>
      </c>
      <c r="AX6" s="686" t="s">
        <v>55</v>
      </c>
      <c r="AY6" s="685" t="s">
        <v>89</v>
      </c>
      <c r="AZ6" s="686" t="s">
        <v>55</v>
      </c>
      <c r="BA6" s="685" t="s">
        <v>90</v>
      </c>
      <c r="BB6" s="686" t="s">
        <v>55</v>
      </c>
      <c r="BC6" s="760" t="s">
        <v>65</v>
      </c>
      <c r="BF6" s="319" t="s">
        <v>91</v>
      </c>
      <c r="BG6" s="116" t="s">
        <v>55</v>
      </c>
      <c r="BH6" s="115" t="s">
        <v>92</v>
      </c>
      <c r="BI6" s="116" t="s">
        <v>55</v>
      </c>
      <c r="BJ6" s="319" t="s">
        <v>237</v>
      </c>
      <c r="BK6" s="116" t="s">
        <v>55</v>
      </c>
      <c r="BL6" s="761" t="s">
        <v>337</v>
      </c>
      <c r="BM6" s="751"/>
      <c r="BN6" s="319" t="s">
        <v>94</v>
      </c>
      <c r="BO6" s="116" t="s">
        <v>55</v>
      </c>
      <c r="BP6" s="319" t="s">
        <v>95</v>
      </c>
      <c r="BQ6" s="116" t="s">
        <v>55</v>
      </c>
      <c r="BR6" s="319" t="s">
        <v>96</v>
      </c>
      <c r="BS6" s="116" t="s">
        <v>55</v>
      </c>
      <c r="BT6" s="759" t="s">
        <v>65</v>
      </c>
      <c r="BW6" s="319" t="s">
        <v>60</v>
      </c>
      <c r="BX6" s="116" t="s">
        <v>55</v>
      </c>
      <c r="BY6" s="115" t="s">
        <v>61</v>
      </c>
      <c r="BZ6" s="116" t="s">
        <v>55</v>
      </c>
      <c r="CA6" s="319" t="s">
        <v>62</v>
      </c>
      <c r="CB6" s="116" t="s">
        <v>55</v>
      </c>
      <c r="CC6" s="319" t="s">
        <v>63</v>
      </c>
      <c r="CD6" s="116" t="s">
        <v>55</v>
      </c>
      <c r="CE6" s="319" t="s">
        <v>97</v>
      </c>
      <c r="CF6" s="116" t="s">
        <v>55</v>
      </c>
      <c r="CG6" s="319" t="s">
        <v>98</v>
      </c>
      <c r="CH6" s="116" t="s">
        <v>55</v>
      </c>
      <c r="CI6" s="759" t="s">
        <v>65</v>
      </c>
      <c r="CL6" s="685" t="s">
        <v>211</v>
      </c>
      <c r="CM6" s="686" t="s">
        <v>55</v>
      </c>
      <c r="CN6" s="439" t="s">
        <v>212</v>
      </c>
      <c r="CO6" s="686" t="s">
        <v>55</v>
      </c>
      <c r="CP6" s="685" t="s">
        <v>213</v>
      </c>
      <c r="CQ6" s="686" t="s">
        <v>55</v>
      </c>
      <c r="CR6" s="685" t="s">
        <v>238</v>
      </c>
      <c r="CS6" s="686" t="s">
        <v>55</v>
      </c>
      <c r="CT6" s="685" t="s">
        <v>251</v>
      </c>
      <c r="CU6" s="686" t="s">
        <v>55</v>
      </c>
      <c r="CV6" s="760" t="s">
        <v>65</v>
      </c>
      <c r="CY6" s="685" t="s">
        <v>252</v>
      </c>
      <c r="CZ6" s="686" t="s">
        <v>55</v>
      </c>
      <c r="DA6" s="685" t="s">
        <v>253</v>
      </c>
      <c r="DB6" s="686" t="s">
        <v>55</v>
      </c>
      <c r="DC6" s="685" t="s">
        <v>251</v>
      </c>
      <c r="DD6" s="686" t="s">
        <v>55</v>
      </c>
      <c r="DE6" s="760" t="s">
        <v>65</v>
      </c>
    </row>
    <row r="7" spans="1:109" x14ac:dyDescent="0.2">
      <c r="A7" s="119">
        <v>97209</v>
      </c>
      <c r="B7" s="120" t="s">
        <v>8</v>
      </c>
      <c r="C7" s="625">
        <v>33626</v>
      </c>
      <c r="D7" s="312">
        <v>94152</v>
      </c>
      <c r="E7" s="128">
        <v>0.35714589174951145</v>
      </c>
      <c r="F7" s="616">
        <v>30785.751506999997</v>
      </c>
      <c r="G7" s="128">
        <v>0.34075040362597936</v>
      </c>
      <c r="H7" s="616">
        <v>27150.749556311701</v>
      </c>
      <c r="I7" s="762">
        <v>0.31296611709464456</v>
      </c>
      <c r="J7" s="625">
        <v>-3635.0019506882963</v>
      </c>
      <c r="K7" s="763">
        <v>-0.11807416654622764</v>
      </c>
      <c r="L7" s="764">
        <v>-2.4816346456071892E-2</v>
      </c>
      <c r="M7" s="617">
        <v>-1.2527668272868553E-2</v>
      </c>
      <c r="N7" s="617">
        <v>-1.7666658835830962E-2</v>
      </c>
      <c r="P7" s="765">
        <v>149.46484912798348</v>
      </c>
      <c r="Q7" s="766">
        <v>0.10024453443969392</v>
      </c>
      <c r="R7" s="767">
        <v>857.96576576173698</v>
      </c>
      <c r="S7" s="766">
        <v>0.5754287998533717</v>
      </c>
      <c r="T7" s="767">
        <v>290.92540391583577</v>
      </c>
      <c r="U7" s="766">
        <v>0.1951206711301775</v>
      </c>
      <c r="V7" s="767">
        <v>130.12182786013517</v>
      </c>
      <c r="W7" s="766">
        <v>8.727136935796824E-2</v>
      </c>
      <c r="X7" s="767">
        <v>62.524630061855454</v>
      </c>
      <c r="Y7" s="766">
        <v>4.193462521878874E-2</v>
      </c>
      <c r="Z7" s="768">
        <v>1491.0024767275468</v>
      </c>
      <c r="AA7" s="328">
        <v>0.31035207996013386</v>
      </c>
      <c r="AB7" s="624" t="s">
        <v>8</v>
      </c>
      <c r="AC7" s="625">
        <v>1664.8877418582692</v>
      </c>
      <c r="AD7" s="626">
        <v>0.15161087937255294</v>
      </c>
      <c r="AE7" s="625">
        <v>2032.0668503092918</v>
      </c>
      <c r="AF7" s="626">
        <v>0.18504757670648558</v>
      </c>
      <c r="AG7" s="625"/>
      <c r="AH7" s="626">
        <v>0</v>
      </c>
      <c r="AI7" s="625">
        <v>6630.7352720403806</v>
      </c>
      <c r="AJ7" s="626">
        <v>0.60381945293115502</v>
      </c>
      <c r="AK7" s="625">
        <v>85.060166225728778</v>
      </c>
      <c r="AL7" s="626">
        <v>7.7458955801214006E-3</v>
      </c>
      <c r="AM7" s="625">
        <v>568.57102481293805</v>
      </c>
      <c r="AN7" s="626">
        <v>5.1776195409685123E-2</v>
      </c>
      <c r="AO7" s="344">
        <v>10981.321055246608</v>
      </c>
      <c r="AP7" s="627">
        <v>0.54965967248136283</v>
      </c>
      <c r="AR7" s="120" t="s">
        <v>8</v>
      </c>
      <c r="AS7" s="769">
        <v>492.26059897400773</v>
      </c>
      <c r="AT7" s="770">
        <v>0.33015411218794255</v>
      </c>
      <c r="AU7" s="769">
        <v>449.03106369495021</v>
      </c>
      <c r="AV7" s="770">
        <v>0.30116050825112173</v>
      </c>
      <c r="AW7" s="769">
        <v>439.59573994306027</v>
      </c>
      <c r="AX7" s="770">
        <v>0.29483233381870994</v>
      </c>
      <c r="AY7" s="769">
        <v>42.496267973441377</v>
      </c>
      <c r="AZ7" s="770">
        <v>2.8501809109473863E-2</v>
      </c>
      <c r="BA7" s="769">
        <v>67.618806142090435</v>
      </c>
      <c r="BB7" s="770">
        <v>4.5351236632752007E-2</v>
      </c>
      <c r="BC7" s="771">
        <v>1491.0024767275499</v>
      </c>
      <c r="BE7" s="120" t="s">
        <v>8</v>
      </c>
      <c r="BF7" s="625">
        <v>399.36463779378971</v>
      </c>
      <c r="BG7" s="772">
        <v>0.26784974809050316</v>
      </c>
      <c r="BH7" s="625">
        <v>1062.0907522908146</v>
      </c>
      <c r="BI7" s="772">
        <v>0.71233332530868232</v>
      </c>
      <c r="BJ7" s="625">
        <v>29.547086642942453</v>
      </c>
      <c r="BK7" s="772">
        <v>1.9816926600814518E-2</v>
      </c>
      <c r="BL7" s="773"/>
      <c r="BM7" s="773"/>
      <c r="BN7" s="625"/>
      <c r="BO7" s="772"/>
      <c r="BP7" s="625"/>
      <c r="BQ7" s="772"/>
      <c r="BR7" s="625"/>
      <c r="BS7" s="772"/>
      <c r="BT7" s="768">
        <v>1491.0024767275468</v>
      </c>
      <c r="BV7" s="120" t="s">
        <v>8</v>
      </c>
      <c r="BW7" s="625">
        <v>322.32028800263231</v>
      </c>
      <c r="BX7" s="772">
        <v>0.21617689643954255</v>
      </c>
      <c r="BY7" s="625">
        <v>362.80122027454485</v>
      </c>
      <c r="BZ7" s="772">
        <v>0.24332704065711627</v>
      </c>
      <c r="CA7" s="625">
        <v>354.21928842546851</v>
      </c>
      <c r="CB7" s="772">
        <v>0.23757122738180103</v>
      </c>
      <c r="CC7" s="625">
        <v>361.80594776393309</v>
      </c>
      <c r="CD7" s="772">
        <v>0.24265952163810287</v>
      </c>
      <c r="CE7" s="625">
        <v>74.789938638423465</v>
      </c>
      <c r="CF7" s="772">
        <v>5.016084131702616E-2</v>
      </c>
      <c r="CG7" s="625">
        <v>15.065793622544469</v>
      </c>
      <c r="CH7" s="772">
        <v>1.0104472566411079E-2</v>
      </c>
      <c r="CI7" s="768">
        <v>1491.0024767275468</v>
      </c>
      <c r="CJ7" s="641"/>
      <c r="CK7" s="120" t="s">
        <v>8</v>
      </c>
      <c r="CL7" s="769">
        <v>529.71037222403811</v>
      </c>
      <c r="CM7" s="770">
        <v>0.35527128927823515</v>
      </c>
      <c r="CN7" s="774">
        <v>305.66870133091277</v>
      </c>
      <c r="CO7" s="770">
        <v>0.20500884881277606</v>
      </c>
      <c r="CP7" s="774">
        <v>376.31865151474273</v>
      </c>
      <c r="CQ7" s="770">
        <v>0.2523930425257821</v>
      </c>
      <c r="CR7" s="774">
        <v>152.07414711390808</v>
      </c>
      <c r="CS7" s="770">
        <v>0.10199456371640662</v>
      </c>
      <c r="CT7" s="774">
        <v>127.23060454394715</v>
      </c>
      <c r="CU7" s="770">
        <v>8.5332255666799944E-2</v>
      </c>
      <c r="CV7" s="771">
        <v>1491.002476727549</v>
      </c>
      <c r="CX7" s="120" t="s">
        <v>8</v>
      </c>
      <c r="CY7" s="774">
        <v>835.37907355495088</v>
      </c>
      <c r="CZ7" s="770">
        <v>0.56028013809101129</v>
      </c>
      <c r="DA7" s="774">
        <v>528.39279862865078</v>
      </c>
      <c r="DB7" s="770">
        <v>0.35438760624218874</v>
      </c>
      <c r="DC7" s="774">
        <v>127.23060454394715</v>
      </c>
      <c r="DD7" s="770">
        <v>8.5332255666799944E-2</v>
      </c>
      <c r="DE7" s="771">
        <v>1491.0024767275488</v>
      </c>
    </row>
    <row r="8" spans="1:109" x14ac:dyDescent="0.2">
      <c r="A8" s="126">
        <v>97213</v>
      </c>
      <c r="B8" s="127" t="s">
        <v>10</v>
      </c>
      <c r="C8" s="625">
        <v>13393</v>
      </c>
      <c r="D8" s="312">
        <v>35488</v>
      </c>
      <c r="E8" s="128">
        <v>0.37739517583408477</v>
      </c>
      <c r="F8" s="625">
        <v>14597.665784000001</v>
      </c>
      <c r="G8" s="128">
        <v>0.36634658431869943</v>
      </c>
      <c r="H8" s="625">
        <v>13288.768353598573</v>
      </c>
      <c r="I8" s="762">
        <v>0.33678261324949499</v>
      </c>
      <c r="J8" s="625">
        <v>-1308.8974304014282</v>
      </c>
      <c r="K8" s="762">
        <v>-8.9664844350393721E-2</v>
      </c>
      <c r="L8" s="775">
        <v>-1.8613085455745582E-2</v>
      </c>
      <c r="M8" s="617">
        <v>1.2380216146930634E-2</v>
      </c>
      <c r="N8" s="617">
        <v>-6.5087047912049112E-4</v>
      </c>
      <c r="P8" s="776">
        <v>62.653085358087104</v>
      </c>
      <c r="Q8" s="772">
        <v>0.15719974937555856</v>
      </c>
      <c r="R8" s="777">
        <v>207.90629967759756</v>
      </c>
      <c r="S8" s="772">
        <v>0.52164738601655292</v>
      </c>
      <c r="T8" s="777">
        <v>80.012644447623444</v>
      </c>
      <c r="U8" s="772">
        <v>0.20075575819058286</v>
      </c>
      <c r="V8" s="777">
        <v>19.996066458862821</v>
      </c>
      <c r="W8" s="772">
        <v>5.0171138705533976E-2</v>
      </c>
      <c r="X8" s="777">
        <v>27.989062112868737</v>
      </c>
      <c r="Y8" s="772">
        <v>7.0225967711771781E-2</v>
      </c>
      <c r="Z8" s="778">
        <v>398.55715805503962</v>
      </c>
      <c r="AA8" s="328">
        <v>8.2959649575407107E-2</v>
      </c>
      <c r="AB8" s="628" t="s">
        <v>10</v>
      </c>
      <c r="AC8" s="625">
        <v>1018.218713574279</v>
      </c>
      <c r="AD8" s="626">
        <v>0.20385243488914842</v>
      </c>
      <c r="AE8" s="625">
        <v>686.20657020114743</v>
      </c>
      <c r="AF8" s="626">
        <v>0.1373819576359914</v>
      </c>
      <c r="AG8" s="625"/>
      <c r="AH8" s="626">
        <v>0</v>
      </c>
      <c r="AI8" s="625">
        <v>2968.8302854918998</v>
      </c>
      <c r="AJ8" s="626">
        <v>0.59437454291692293</v>
      </c>
      <c r="AK8" s="625">
        <v>27.455317444817823</v>
      </c>
      <c r="AL8" s="626">
        <v>5.4966906786989992E-3</v>
      </c>
      <c r="AM8" s="625">
        <v>294.1704063563916</v>
      </c>
      <c r="AN8" s="626">
        <v>5.8894373879238307E-2</v>
      </c>
      <c r="AO8" s="344">
        <v>4994.8812930685353</v>
      </c>
      <c r="AP8" s="629">
        <v>0.40260290476397398</v>
      </c>
      <c r="AR8" s="127" t="s">
        <v>10</v>
      </c>
      <c r="AS8" s="774">
        <v>163.23294383585073</v>
      </c>
      <c r="AT8" s="770">
        <v>0.40955968431837492</v>
      </c>
      <c r="AU8" s="774">
        <v>114.87714493728939</v>
      </c>
      <c r="AV8" s="770">
        <v>0.28823254736633069</v>
      </c>
      <c r="AW8" s="774">
        <v>77.831501026703734</v>
      </c>
      <c r="AX8" s="770">
        <v>0.19528315940057811</v>
      </c>
      <c r="AY8" s="774">
        <v>7.4949674636562307</v>
      </c>
      <c r="AZ8" s="770">
        <v>1.8805251172082059E-2</v>
      </c>
      <c r="BA8" s="774">
        <v>35.120600791539644</v>
      </c>
      <c r="BB8" s="770">
        <v>8.8119357742634186E-2</v>
      </c>
      <c r="BC8" s="779">
        <v>398.55715805503974</v>
      </c>
      <c r="BE8" s="127" t="s">
        <v>10</v>
      </c>
      <c r="BF8" s="625">
        <v>152.71736949752943</v>
      </c>
      <c r="BG8" s="772">
        <v>0.38317557823522919</v>
      </c>
      <c r="BH8" s="625">
        <v>245.83978855751022</v>
      </c>
      <c r="BI8" s="772">
        <v>0.61682442176477092</v>
      </c>
      <c r="BJ8" s="625">
        <v>0</v>
      </c>
      <c r="BK8" s="772">
        <v>0</v>
      </c>
      <c r="BL8" s="773"/>
      <c r="BM8" s="773"/>
      <c r="BN8" s="625"/>
      <c r="BO8" s="772"/>
      <c r="BP8" s="625"/>
      <c r="BQ8" s="772"/>
      <c r="BR8" s="625"/>
      <c r="BS8" s="772"/>
      <c r="BT8" s="778">
        <v>398.55715805503962</v>
      </c>
      <c r="BV8" s="127" t="s">
        <v>10</v>
      </c>
      <c r="BW8" s="625">
        <v>28.5112146281873</v>
      </c>
      <c r="BX8" s="772">
        <v>7.1536074693331633E-2</v>
      </c>
      <c r="BY8" s="625">
        <v>121.09738315800256</v>
      </c>
      <c r="BZ8" s="772">
        <v>0.30383943861141072</v>
      </c>
      <c r="CA8" s="625">
        <v>137.58507269486597</v>
      </c>
      <c r="CB8" s="772">
        <v>0.34520788276964237</v>
      </c>
      <c r="CC8" s="625">
        <v>86.252670460429073</v>
      </c>
      <c r="CD8" s="772">
        <v>0.21641229800348438</v>
      </c>
      <c r="CE8" s="625">
        <v>25.110817113554759</v>
      </c>
      <c r="CF8" s="772">
        <v>6.3004305922130799E-2</v>
      </c>
      <c r="CG8" s="625">
        <v>0</v>
      </c>
      <c r="CH8" s="772">
        <v>0</v>
      </c>
      <c r="CI8" s="778">
        <v>398.55715805503968</v>
      </c>
      <c r="CJ8" s="641"/>
      <c r="CK8" s="127" t="s">
        <v>10</v>
      </c>
      <c r="CL8" s="774">
        <v>107.31034903433658</v>
      </c>
      <c r="CM8" s="770">
        <v>0.26924707501933093</v>
      </c>
      <c r="CN8" s="774">
        <v>98.553903108000384</v>
      </c>
      <c r="CO8" s="770">
        <v>0.24727671079587127</v>
      </c>
      <c r="CP8" s="774">
        <v>127.70241487639557</v>
      </c>
      <c r="CQ8" s="770">
        <v>0.32041179613881182</v>
      </c>
      <c r="CR8" s="774">
        <v>42.570089105017416</v>
      </c>
      <c r="CS8" s="770">
        <v>0.10681049943440887</v>
      </c>
      <c r="CT8" s="774">
        <v>22.420401931289696</v>
      </c>
      <c r="CU8" s="770">
        <v>5.6253918611577164E-2</v>
      </c>
      <c r="CV8" s="779">
        <v>398.55715805503962</v>
      </c>
      <c r="CX8" s="127" t="s">
        <v>10</v>
      </c>
      <c r="CY8" s="774">
        <v>205.86425214233697</v>
      </c>
      <c r="CZ8" s="770">
        <v>0.5165237858152022</v>
      </c>
      <c r="DA8" s="774">
        <v>170.27250398141297</v>
      </c>
      <c r="DB8" s="770">
        <v>0.42722229557322067</v>
      </c>
      <c r="DC8" s="774">
        <v>22.420401931289696</v>
      </c>
      <c r="DD8" s="770">
        <v>5.6253918611577164E-2</v>
      </c>
      <c r="DE8" s="779">
        <v>398.55715805503962</v>
      </c>
    </row>
    <row r="9" spans="1:109" x14ac:dyDescent="0.2">
      <c r="A9" s="126">
        <v>97224</v>
      </c>
      <c r="B9" s="127" t="s">
        <v>19</v>
      </c>
      <c r="C9" s="625">
        <v>5972</v>
      </c>
      <c r="D9" s="312">
        <v>15759</v>
      </c>
      <c r="E9" s="128">
        <v>0.37895805571419505</v>
      </c>
      <c r="F9" s="625">
        <v>5854.7594069999996</v>
      </c>
      <c r="G9" s="128">
        <v>0.34224717915267316</v>
      </c>
      <c r="H9" s="625">
        <v>5431.6010419183986</v>
      </c>
      <c r="I9" s="762">
        <v>0.32236934191455863</v>
      </c>
      <c r="J9" s="625">
        <v>-423.158365081601</v>
      </c>
      <c r="K9" s="762">
        <v>-7.2275961429887167E-2</v>
      </c>
      <c r="L9" s="775">
        <v>-1.4892190499700253E-2</v>
      </c>
      <c r="M9" s="617">
        <v>-2.8284175199967398E-3</v>
      </c>
      <c r="N9" s="617">
        <v>-7.8728404024511756E-3</v>
      </c>
      <c r="P9" s="776">
        <v>34.942952883599716</v>
      </c>
      <c r="Q9" s="772">
        <v>0.16686924117101262</v>
      </c>
      <c r="R9" s="777">
        <v>105.07432772950138</v>
      </c>
      <c r="S9" s="772">
        <v>0.50177995526547259</v>
      </c>
      <c r="T9" s="777">
        <v>34.507553025531806</v>
      </c>
      <c r="U9" s="772">
        <v>0.16478999949490747</v>
      </c>
      <c r="V9" s="777">
        <v>17.389428375780909</v>
      </c>
      <c r="W9" s="772">
        <v>8.3042801995882848E-2</v>
      </c>
      <c r="X9" s="777">
        <v>17.488936791944568</v>
      </c>
      <c r="Y9" s="772">
        <v>8.3518002072724445E-2</v>
      </c>
      <c r="Z9" s="778">
        <v>209.40319880635838</v>
      </c>
      <c r="AA9" s="328">
        <v>4.358726381360279E-2</v>
      </c>
      <c r="AB9" s="628" t="s">
        <v>19</v>
      </c>
      <c r="AC9" s="625">
        <v>312.24728735896025</v>
      </c>
      <c r="AD9" s="626">
        <v>0.14581552845736934</v>
      </c>
      <c r="AE9" s="625">
        <v>442.83103486961312</v>
      </c>
      <c r="AF9" s="626">
        <v>0.2067964846484148</v>
      </c>
      <c r="AG9" s="625"/>
      <c r="AH9" s="626">
        <v>0</v>
      </c>
      <c r="AI9" s="625">
        <v>1298.7551183863338</v>
      </c>
      <c r="AJ9" s="626">
        <v>0.60650219102306047</v>
      </c>
      <c r="AK9" s="625">
        <v>17.541247146856122</v>
      </c>
      <c r="AL9" s="626">
        <v>8.1915402505313376E-3</v>
      </c>
      <c r="AM9" s="625">
        <v>70.011011431782435</v>
      </c>
      <c r="AN9" s="626">
        <v>3.2694255620623995E-2</v>
      </c>
      <c r="AO9" s="344">
        <v>2141.3856991935459</v>
      </c>
      <c r="AP9" s="629">
        <v>0.58647033272339344</v>
      </c>
      <c r="AR9" s="127" t="s">
        <v>19</v>
      </c>
      <c r="AS9" s="774">
        <v>82.568798904615022</v>
      </c>
      <c r="AT9" s="770">
        <v>0.39430533714515481</v>
      </c>
      <c r="AU9" s="774">
        <v>65.949478483538343</v>
      </c>
      <c r="AV9" s="770">
        <v>0.31494016738743263</v>
      </c>
      <c r="AW9" s="774">
        <v>35.894339129075668</v>
      </c>
      <c r="AX9" s="770">
        <v>0.17141256357916612</v>
      </c>
      <c r="AY9" s="774">
        <v>10.00648024344672</v>
      </c>
      <c r="AZ9" s="770">
        <v>4.7785708625683522E-2</v>
      </c>
      <c r="BA9" s="774">
        <v>14.98410204568261</v>
      </c>
      <c r="BB9" s="770">
        <v>7.1556223262562821E-2</v>
      </c>
      <c r="BC9" s="779">
        <v>209.40319880635838</v>
      </c>
      <c r="BE9" s="127" t="s">
        <v>19</v>
      </c>
      <c r="BF9" s="625">
        <v>107.37286756808568</v>
      </c>
      <c r="BG9" s="772">
        <v>0.51275657764605931</v>
      </c>
      <c r="BH9" s="625">
        <v>102.03033123827269</v>
      </c>
      <c r="BI9" s="772">
        <v>0.48724342235394075</v>
      </c>
      <c r="BJ9" s="625">
        <v>0</v>
      </c>
      <c r="BK9" s="772">
        <v>0</v>
      </c>
      <c r="BL9" s="773"/>
      <c r="BM9" s="773"/>
      <c r="BN9" s="625"/>
      <c r="BO9" s="772"/>
      <c r="BP9" s="625"/>
      <c r="BQ9" s="772"/>
      <c r="BR9" s="625"/>
      <c r="BS9" s="772"/>
      <c r="BT9" s="778">
        <v>209.40319880635838</v>
      </c>
      <c r="BV9" s="127" t="s">
        <v>19</v>
      </c>
      <c r="BW9" s="625">
        <v>15.030155695475528</v>
      </c>
      <c r="BX9" s="772">
        <v>7.1776151372808683E-2</v>
      </c>
      <c r="BY9" s="625">
        <v>35.924935663107355</v>
      </c>
      <c r="BZ9" s="772">
        <v>0.1715586766003907</v>
      </c>
      <c r="CA9" s="625">
        <v>76.042105113555792</v>
      </c>
      <c r="CB9" s="772">
        <v>0.36313726603514918</v>
      </c>
      <c r="CC9" s="625">
        <v>64.903407720578684</v>
      </c>
      <c r="CD9" s="772">
        <v>0.30994468131595676</v>
      </c>
      <c r="CE9" s="625">
        <v>14.98482762381078</v>
      </c>
      <c r="CF9" s="772">
        <v>7.1559688243672509E-2</v>
      </c>
      <c r="CG9" s="625">
        <v>2.5177669898302399</v>
      </c>
      <c r="CH9" s="772">
        <v>1.2023536432022211E-2</v>
      </c>
      <c r="CI9" s="778">
        <v>209.40319880635838</v>
      </c>
      <c r="CJ9" s="641"/>
      <c r="CK9" s="127" t="s">
        <v>19</v>
      </c>
      <c r="CL9" s="774">
        <v>24.993096208628657</v>
      </c>
      <c r="CM9" s="770">
        <v>0.1193539370510789</v>
      </c>
      <c r="CN9" s="774">
        <v>58.475700707873621</v>
      </c>
      <c r="CO9" s="770">
        <v>0.27924931921382878</v>
      </c>
      <c r="CP9" s="774">
        <v>74.947977466419744</v>
      </c>
      <c r="CQ9" s="770">
        <v>0.35791228545523063</v>
      </c>
      <c r="CR9" s="774">
        <v>31.039636053469629</v>
      </c>
      <c r="CS9" s="770">
        <v>0.1482290444004771</v>
      </c>
      <c r="CT9" s="774">
        <v>19.94678836996674</v>
      </c>
      <c r="CU9" s="770">
        <v>9.5255413879384687E-2</v>
      </c>
      <c r="CV9" s="779">
        <v>209.40319880635838</v>
      </c>
      <c r="CX9" s="127" t="s">
        <v>19</v>
      </c>
      <c r="CY9" s="774">
        <v>83.468796916502271</v>
      </c>
      <c r="CZ9" s="770">
        <v>0.39860325626490767</v>
      </c>
      <c r="DA9" s="774">
        <v>105.98761351988938</v>
      </c>
      <c r="DB9" s="770">
        <v>0.5061413298557077</v>
      </c>
      <c r="DC9" s="774">
        <v>19.94678836996674</v>
      </c>
      <c r="DD9" s="770">
        <v>9.5255413879384687E-2</v>
      </c>
      <c r="DE9" s="779">
        <v>209.40319880635838</v>
      </c>
    </row>
    <row r="10" spans="1:109" x14ac:dyDescent="0.2">
      <c r="A10" s="126">
        <v>97229</v>
      </c>
      <c r="B10" s="130" t="s">
        <v>24</v>
      </c>
      <c r="C10" s="704">
        <v>7547</v>
      </c>
      <c r="D10" s="723">
        <v>20839</v>
      </c>
      <c r="E10" s="131">
        <v>0.36215749316185997</v>
      </c>
      <c r="F10" s="704">
        <v>7163.0968689999991</v>
      </c>
      <c r="G10" s="131">
        <v>0.33442379572883274</v>
      </c>
      <c r="H10" s="704">
        <v>6321.1747626941451</v>
      </c>
      <c r="I10" s="780">
        <v>0.30694254456123848</v>
      </c>
      <c r="J10" s="704">
        <v>-841.92210630585396</v>
      </c>
      <c r="K10" s="780">
        <v>-0.11753604924002516</v>
      </c>
      <c r="L10" s="781">
        <v>-2.4697371560107428E-2</v>
      </c>
      <c r="M10" s="617">
        <v>-7.4305023330387687E-3</v>
      </c>
      <c r="N10" s="617">
        <v>-1.4661874261243435E-2</v>
      </c>
      <c r="P10" s="776">
        <v>19.480026139239779</v>
      </c>
      <c r="Q10" s="782">
        <v>4.203357619541831E-2</v>
      </c>
      <c r="R10" s="777">
        <v>256.8668680732975</v>
      </c>
      <c r="S10" s="782">
        <v>0.5542617342534415</v>
      </c>
      <c r="T10" s="777">
        <v>36.65691461152938</v>
      </c>
      <c r="U10" s="782">
        <v>7.9097492087492366E-2</v>
      </c>
      <c r="V10" s="777">
        <v>143.04129418617194</v>
      </c>
      <c r="W10" s="782">
        <v>0.30865138964851241</v>
      </c>
      <c r="X10" s="777">
        <v>7.3945541028080299</v>
      </c>
      <c r="Y10" s="782">
        <v>1.5955807815135423E-2</v>
      </c>
      <c r="Z10" s="783">
        <v>463.43965711304662</v>
      </c>
      <c r="AA10" s="328">
        <v>9.646493803063444E-2</v>
      </c>
      <c r="AB10" s="630" t="s">
        <v>24</v>
      </c>
      <c r="AC10" s="625">
        <v>356.84675200958662</v>
      </c>
      <c r="AD10" s="631">
        <v>0.12786065009040898</v>
      </c>
      <c r="AE10" s="625">
        <v>316.9881980704647</v>
      </c>
      <c r="AF10" s="631">
        <v>0.11357905556945661</v>
      </c>
      <c r="AG10" s="625"/>
      <c r="AH10" s="631">
        <v>0</v>
      </c>
      <c r="AI10" s="625">
        <v>1980.2642477527802</v>
      </c>
      <c r="AJ10" s="631">
        <v>0.70954232494082803</v>
      </c>
      <c r="AK10" s="625">
        <v>14.711226944106381</v>
      </c>
      <c r="AL10" s="631">
        <v>5.2711339814869602E-3</v>
      </c>
      <c r="AM10" s="625">
        <v>122.09320161057018</v>
      </c>
      <c r="AN10" s="631">
        <v>4.3746835417819596E-2</v>
      </c>
      <c r="AO10" s="346">
        <v>2790.9036263875078</v>
      </c>
      <c r="AP10" s="632">
        <v>0.47042409722559897</v>
      </c>
      <c r="AR10" s="130" t="s">
        <v>24</v>
      </c>
      <c r="AS10" s="784">
        <v>128.37238757340347</v>
      </c>
      <c r="AT10" s="785">
        <v>0.27699914239771173</v>
      </c>
      <c r="AU10" s="784">
        <v>86.403126558764228</v>
      </c>
      <c r="AV10" s="785">
        <v>0.18643878492618504</v>
      </c>
      <c r="AW10" s="784">
        <v>226.73747650529469</v>
      </c>
      <c r="AX10" s="785">
        <v>0.48924918924231542</v>
      </c>
      <c r="AY10" s="784">
        <v>2.4408917745340899</v>
      </c>
      <c r="AZ10" s="785">
        <v>5.2669031168791078E-3</v>
      </c>
      <c r="BA10" s="774">
        <v>19.48577470105009</v>
      </c>
      <c r="BB10" s="785">
        <v>4.2045980316908739E-2</v>
      </c>
      <c r="BC10" s="786">
        <v>463.43965711304656</v>
      </c>
      <c r="BE10" s="130" t="s">
        <v>24</v>
      </c>
      <c r="BF10" s="704">
        <v>53.777956201958865</v>
      </c>
      <c r="BG10" s="782">
        <v>0.11604090279404126</v>
      </c>
      <c r="BH10" s="704">
        <v>407.21780789540173</v>
      </c>
      <c r="BI10" s="782">
        <v>0.8786857180762786</v>
      </c>
      <c r="BJ10" s="704">
        <v>2.4438930156860499</v>
      </c>
      <c r="BK10" s="782">
        <v>5.2733791296801173E-3</v>
      </c>
      <c r="BL10" s="787"/>
      <c r="BM10" s="787"/>
      <c r="BN10" s="704"/>
      <c r="BO10" s="782"/>
      <c r="BP10" s="704"/>
      <c r="BQ10" s="782"/>
      <c r="BR10" s="704"/>
      <c r="BS10" s="782"/>
      <c r="BT10" s="783">
        <v>463.43965711304668</v>
      </c>
      <c r="BV10" s="130" t="s">
        <v>24</v>
      </c>
      <c r="BW10" s="704">
        <v>237.4464108563977</v>
      </c>
      <c r="BX10" s="782">
        <v>0.51235669458144251</v>
      </c>
      <c r="BY10" s="704">
        <v>108.50336005555027</v>
      </c>
      <c r="BZ10" s="782">
        <v>0.23412618749863068</v>
      </c>
      <c r="CA10" s="704">
        <v>58.781568747412408</v>
      </c>
      <c r="CB10" s="782">
        <v>0.12683758898318415</v>
      </c>
      <c r="CC10" s="704">
        <v>46.545471996732047</v>
      </c>
      <c r="CD10" s="782">
        <v>0.10043480587458277</v>
      </c>
      <c r="CE10" s="704">
        <v>12.162845456954209</v>
      </c>
      <c r="CF10" s="782">
        <v>2.6244723062159806E-2</v>
      </c>
      <c r="CG10" s="704">
        <v>0</v>
      </c>
      <c r="CH10" s="782">
        <v>0</v>
      </c>
      <c r="CI10" s="783">
        <v>463.43965711304668</v>
      </c>
      <c r="CJ10" s="641"/>
      <c r="CK10" s="130" t="s">
        <v>24</v>
      </c>
      <c r="CL10" s="784">
        <v>298.71292625393761</v>
      </c>
      <c r="CM10" s="785">
        <v>0.64455624733269734</v>
      </c>
      <c r="CN10" s="784">
        <v>78.960449685472526</v>
      </c>
      <c r="CO10" s="785">
        <v>0.17037913884484784</v>
      </c>
      <c r="CP10" s="784">
        <v>51.553766450257129</v>
      </c>
      <c r="CQ10" s="785">
        <v>0.1112415945830065</v>
      </c>
      <c r="CR10" s="784">
        <v>21.968734823475941</v>
      </c>
      <c r="CS10" s="785">
        <v>4.7403657598765005E-2</v>
      </c>
      <c r="CT10" s="784">
        <v>12.24377989990386</v>
      </c>
      <c r="CU10" s="785">
        <v>2.6419361640683304E-2</v>
      </c>
      <c r="CV10" s="786">
        <v>463.43965711304708</v>
      </c>
      <c r="CX10" s="130" t="s">
        <v>24</v>
      </c>
      <c r="CY10" s="784">
        <v>377.67337593941011</v>
      </c>
      <c r="CZ10" s="785">
        <v>0.81493538617754524</v>
      </c>
      <c r="DA10" s="784">
        <v>73.52250127373307</v>
      </c>
      <c r="DB10" s="785">
        <v>0.15864525218177153</v>
      </c>
      <c r="DC10" s="784">
        <v>12.24377989990386</v>
      </c>
      <c r="DD10" s="785">
        <v>2.6419361640683304E-2</v>
      </c>
      <c r="DE10" s="786">
        <v>463.43965711304702</v>
      </c>
    </row>
    <row r="11" spans="1:109" ht="13.5" thickBot="1" x14ac:dyDescent="0.25">
      <c r="A11" s="133"/>
      <c r="B11" s="134" t="s">
        <v>34</v>
      </c>
      <c r="C11" s="316">
        <v>60538</v>
      </c>
      <c r="D11" s="135">
        <v>166238</v>
      </c>
      <c r="E11" s="136">
        <v>0.3641646314320432</v>
      </c>
      <c r="F11" s="316">
        <v>58401.273566999997</v>
      </c>
      <c r="G11" s="136">
        <v>0.34614405697205125</v>
      </c>
      <c r="H11" s="316">
        <v>52192.293714522813</v>
      </c>
      <c r="I11" s="788">
        <v>0.31891853370234041</v>
      </c>
      <c r="J11" s="316">
        <v>-6208.9798524771832</v>
      </c>
      <c r="K11" s="788">
        <v>-0.10631582966001628</v>
      </c>
      <c r="L11" s="789">
        <v>-2.2229763595625673E-2</v>
      </c>
      <c r="M11" s="790">
        <v>-5.1202139000123825E-3</v>
      </c>
      <c r="N11" s="790">
        <v>-1.228527988622774E-2</v>
      </c>
      <c r="P11" s="791">
        <v>266.54091350891008</v>
      </c>
      <c r="Q11" s="315">
        <v>0.10401992445608688</v>
      </c>
      <c r="R11" s="792">
        <v>1427.8132612421336</v>
      </c>
      <c r="S11" s="315">
        <v>0.55721662245612791</v>
      </c>
      <c r="T11" s="792">
        <v>442.10251600052038</v>
      </c>
      <c r="U11" s="315">
        <v>0.17253437647081066</v>
      </c>
      <c r="V11" s="792">
        <v>310.54861688095082</v>
      </c>
      <c r="W11" s="315">
        <v>0.12119431588433766</v>
      </c>
      <c r="X11" s="792">
        <v>115.39718306947678</v>
      </c>
      <c r="Y11" s="315">
        <v>4.5034760732636792E-2</v>
      </c>
      <c r="Z11" s="793">
        <v>2562.4024907019921</v>
      </c>
      <c r="AA11" s="328">
        <v>0.53336393137977833</v>
      </c>
      <c r="AB11" s="633" t="s">
        <v>34</v>
      </c>
      <c r="AC11" s="316">
        <v>3352.2004948010954</v>
      </c>
      <c r="AD11" s="136">
        <v>0.16032722719000556</v>
      </c>
      <c r="AE11" s="316">
        <v>3478.092653450517</v>
      </c>
      <c r="AF11" s="136">
        <v>0.16634832907592473</v>
      </c>
      <c r="AG11" s="316"/>
      <c r="AH11" s="136">
        <v>0</v>
      </c>
      <c r="AI11" s="316">
        <v>12878.584923671395</v>
      </c>
      <c r="AJ11" s="136">
        <v>0.61594997499269788</v>
      </c>
      <c r="AK11" s="316">
        <v>144.76795776150911</v>
      </c>
      <c r="AL11" s="136">
        <v>6.9238833685094934E-3</v>
      </c>
      <c r="AM11" s="316">
        <v>1054.8456442116822</v>
      </c>
      <c r="AN11" s="136">
        <v>5.0450585372862365E-2</v>
      </c>
      <c r="AO11" s="347">
        <v>20908.491673896198</v>
      </c>
      <c r="AP11" s="339">
        <v>0.50921572148639382</v>
      </c>
      <c r="AR11" s="134" t="s">
        <v>34</v>
      </c>
      <c r="AS11" s="316">
        <v>866.43472928787696</v>
      </c>
      <c r="AT11" s="315">
        <v>0.33813373676924147</v>
      </c>
      <c r="AU11" s="316">
        <v>716.26081367454219</v>
      </c>
      <c r="AV11" s="315">
        <v>0.27952705177019854</v>
      </c>
      <c r="AW11" s="316">
        <v>780.0590566041343</v>
      </c>
      <c r="AX11" s="315">
        <v>0.30442487448192795</v>
      </c>
      <c r="AY11" s="316">
        <v>62.438607455078419</v>
      </c>
      <c r="AZ11" s="315">
        <v>2.4367213067285447E-2</v>
      </c>
      <c r="BA11" s="316">
        <v>137.20928368036277</v>
      </c>
      <c r="BB11" s="315">
        <v>5.3547123911346563E-2</v>
      </c>
      <c r="BC11" s="793">
        <v>2562.4024907019948</v>
      </c>
      <c r="BE11" s="134" t="s">
        <v>34</v>
      </c>
      <c r="BF11" s="316">
        <v>713.23283106136364</v>
      </c>
      <c r="BG11" s="315">
        <v>0.27834535505230784</v>
      </c>
      <c r="BH11" s="316">
        <v>1817.1786799819993</v>
      </c>
      <c r="BI11" s="315">
        <v>0.70916988512767498</v>
      </c>
      <c r="BJ11" s="316">
        <v>31.990979658628504</v>
      </c>
      <c r="BK11" s="315">
        <v>1.2484759820017313E-2</v>
      </c>
      <c r="BL11" s="794"/>
      <c r="BM11" s="794"/>
      <c r="BN11" s="316"/>
      <c r="BO11" s="315"/>
      <c r="BP11" s="316"/>
      <c r="BQ11" s="315"/>
      <c r="BR11" s="316"/>
      <c r="BS11" s="315"/>
      <c r="BT11" s="793">
        <v>2562.4024907019912</v>
      </c>
      <c r="BV11" s="134" t="s">
        <v>34</v>
      </c>
      <c r="BW11" s="316">
        <v>603.30806918269286</v>
      </c>
      <c r="BX11" s="315">
        <v>0.23544625458797913</v>
      </c>
      <c r="BY11" s="316">
        <v>628.326899151205</v>
      </c>
      <c r="BZ11" s="315">
        <v>0.2452100719661218</v>
      </c>
      <c r="CA11" s="316">
        <v>626.62803498130268</v>
      </c>
      <c r="CB11" s="315">
        <v>0.24454707535412706</v>
      </c>
      <c r="CC11" s="316">
        <v>559.50749794167291</v>
      </c>
      <c r="CD11" s="315">
        <v>0.21835269828682974</v>
      </c>
      <c r="CE11" s="316">
        <v>127.04842883274321</v>
      </c>
      <c r="CF11" s="315">
        <v>4.9581761371898E-2</v>
      </c>
      <c r="CG11" s="316">
        <v>17.583560612374708</v>
      </c>
      <c r="CH11" s="315">
        <v>6.8621384330443524E-3</v>
      </c>
      <c r="CI11" s="793">
        <v>2562.4024907019912</v>
      </c>
      <c r="CJ11" s="641"/>
      <c r="CK11" s="134" t="s">
        <v>34</v>
      </c>
      <c r="CL11" s="316">
        <v>960.72674372094093</v>
      </c>
      <c r="CM11" s="315">
        <v>0.37493202071378762</v>
      </c>
      <c r="CN11" s="316">
        <v>541.65875483225932</v>
      </c>
      <c r="CO11" s="315">
        <v>0.21138707006324634</v>
      </c>
      <c r="CP11" s="316">
        <v>630.52281030781523</v>
      </c>
      <c r="CQ11" s="315">
        <v>0.24606704551519448</v>
      </c>
      <c r="CR11" s="316">
        <v>247.65260709587108</v>
      </c>
      <c r="CS11" s="315">
        <v>9.6648597554252438E-2</v>
      </c>
      <c r="CT11" s="316">
        <v>181.84157474510744</v>
      </c>
      <c r="CU11" s="315">
        <v>7.0965266153519169E-2</v>
      </c>
      <c r="CV11" s="793">
        <v>2562.4024907019939</v>
      </c>
      <c r="CX11" s="134" t="s">
        <v>34</v>
      </c>
      <c r="CY11" s="316">
        <v>1502.3854985532003</v>
      </c>
      <c r="CZ11" s="315">
        <v>0.58631909077703392</v>
      </c>
      <c r="DA11" s="316">
        <v>878.17541740368631</v>
      </c>
      <c r="DB11" s="315">
        <v>0.34271564306944691</v>
      </c>
      <c r="DC11" s="316">
        <v>181.84157474510744</v>
      </c>
      <c r="DD11" s="315">
        <v>7.0965266153519169E-2</v>
      </c>
      <c r="DE11" s="793">
        <v>2562.4024907019939</v>
      </c>
    </row>
    <row r="12" spans="1:109" x14ac:dyDescent="0.2">
      <c r="A12" s="126">
        <v>97212</v>
      </c>
      <c r="B12" s="120" t="s">
        <v>9</v>
      </c>
      <c r="C12" s="616">
        <v>3903</v>
      </c>
      <c r="D12" s="700">
        <v>10633</v>
      </c>
      <c r="E12" s="122">
        <v>0.36706479826953825</v>
      </c>
      <c r="F12" s="616">
        <v>3606.1714680000005</v>
      </c>
      <c r="G12" s="122">
        <v>0.33159589020675045</v>
      </c>
      <c r="H12" s="616">
        <v>3310.0996973712686</v>
      </c>
      <c r="I12" s="763">
        <v>0.31581907235676637</v>
      </c>
      <c r="J12" s="616">
        <v>-296.07177062873188</v>
      </c>
      <c r="K12" s="763">
        <v>-8.2101412330494269E-2</v>
      </c>
      <c r="L12" s="764">
        <v>-1.6987726428652539E-2</v>
      </c>
      <c r="M12" s="617">
        <v>-1.1236227251805175E-2</v>
      </c>
      <c r="N12" s="617">
        <v>-1.3636763563052656E-2</v>
      </c>
      <c r="P12" s="776">
        <v>35.089558116694491</v>
      </c>
      <c r="Q12" s="766">
        <v>0.43785142428768326</v>
      </c>
      <c r="R12" s="777">
        <v>25.01806324241732</v>
      </c>
      <c r="S12" s="766">
        <v>0.31217818666117947</v>
      </c>
      <c r="T12" s="777">
        <v>10.051776665873099</v>
      </c>
      <c r="U12" s="766">
        <v>0.12542719162029839</v>
      </c>
      <c r="V12" s="777">
        <v>2.4954760225986599</v>
      </c>
      <c r="W12" s="766">
        <v>3.1138828455372858E-2</v>
      </c>
      <c r="X12" s="777">
        <v>7.4854570562373004</v>
      </c>
      <c r="Y12" s="766">
        <v>9.3404368975466015E-2</v>
      </c>
      <c r="Z12" s="768">
        <v>80.14033110382087</v>
      </c>
      <c r="AA12" s="328">
        <v>1.6681205319895295E-2</v>
      </c>
      <c r="AB12" s="624" t="s">
        <v>9</v>
      </c>
      <c r="AC12" s="625">
        <v>208.04487016193201</v>
      </c>
      <c r="AD12" s="626">
        <v>0.15368279308120525</v>
      </c>
      <c r="AE12" s="625">
        <v>288.28734143228087</v>
      </c>
      <c r="AF12" s="626">
        <v>0.21295792492640309</v>
      </c>
      <c r="AG12" s="625"/>
      <c r="AH12" s="626">
        <v>0</v>
      </c>
      <c r="AI12" s="625">
        <v>789.69035210774018</v>
      </c>
      <c r="AJ12" s="626">
        <v>0.58334444337289271</v>
      </c>
      <c r="AK12" s="625">
        <v>10.02520102785641</v>
      </c>
      <c r="AL12" s="626">
        <v>7.4056182878353893E-3</v>
      </c>
      <c r="AM12" s="625">
        <v>57.681341768157935</v>
      </c>
      <c r="AN12" s="626">
        <v>4.2609220331663554E-2</v>
      </c>
      <c r="AO12" s="344">
        <v>1353.7291064979675</v>
      </c>
      <c r="AP12" s="627">
        <v>0.58083544589279335</v>
      </c>
      <c r="AR12" s="120" t="s">
        <v>9</v>
      </c>
      <c r="AS12" s="795">
        <v>20.009418886216238</v>
      </c>
      <c r="AT12" s="796">
        <v>0.24967976311820159</v>
      </c>
      <c r="AU12" s="795">
        <v>45.137678258195898</v>
      </c>
      <c r="AV12" s="796">
        <v>0.56323298938858335</v>
      </c>
      <c r="AW12" s="795">
        <v>7.5087479147301197</v>
      </c>
      <c r="AX12" s="796">
        <v>9.3694994908401663E-2</v>
      </c>
      <c r="AY12" s="774">
        <v>2.4945050110399798</v>
      </c>
      <c r="AZ12" s="796">
        <v>3.1126712064720289E-2</v>
      </c>
      <c r="BA12" s="774">
        <v>4.9899810336386397</v>
      </c>
      <c r="BB12" s="796">
        <v>6.226554052009315E-2</v>
      </c>
      <c r="BC12" s="771">
        <v>80.14033110382087</v>
      </c>
      <c r="BE12" s="120" t="s">
        <v>9</v>
      </c>
      <c r="BF12" s="616">
        <v>57.591168245985514</v>
      </c>
      <c r="BG12" s="766">
        <v>0.7186290280155796</v>
      </c>
      <c r="BH12" s="616">
        <v>22.549162857835348</v>
      </c>
      <c r="BI12" s="766">
        <v>0.28137097198442029</v>
      </c>
      <c r="BJ12" s="616">
        <v>0</v>
      </c>
      <c r="BK12" s="766">
        <v>0</v>
      </c>
      <c r="BL12" s="797"/>
      <c r="BM12" s="797"/>
      <c r="BN12" s="616"/>
      <c r="BO12" s="766"/>
      <c r="BP12" s="616"/>
      <c r="BQ12" s="766"/>
      <c r="BR12" s="616"/>
      <c r="BS12" s="766"/>
      <c r="BT12" s="768">
        <v>80.14033110382087</v>
      </c>
      <c r="BV12" s="120" t="s">
        <v>9</v>
      </c>
      <c r="BW12" s="616">
        <v>0</v>
      </c>
      <c r="BX12" s="766">
        <v>0</v>
      </c>
      <c r="BY12" s="616">
        <v>5.0129001472836299</v>
      </c>
      <c r="BZ12" s="766">
        <v>6.2551527779308475E-2</v>
      </c>
      <c r="CA12" s="616">
        <v>42.588147293867145</v>
      </c>
      <c r="CB12" s="766">
        <v>0.53141965733451602</v>
      </c>
      <c r="CC12" s="616">
        <v>27.515481288133337</v>
      </c>
      <c r="CD12" s="766">
        <v>0.34334124789785747</v>
      </c>
      <c r="CE12" s="616">
        <v>5.0238023745367499</v>
      </c>
      <c r="CF12" s="766">
        <v>6.2687566988317928E-2</v>
      </c>
      <c r="CG12" s="616">
        <v>0</v>
      </c>
      <c r="CH12" s="766">
        <v>0</v>
      </c>
      <c r="CI12" s="768">
        <v>80.14033110382087</v>
      </c>
      <c r="CJ12" s="641"/>
      <c r="CK12" s="120" t="s">
        <v>9</v>
      </c>
      <c r="CL12" s="795">
        <v>7.5097189262887998</v>
      </c>
      <c r="CM12" s="796">
        <v>9.3707111299054235E-2</v>
      </c>
      <c r="CN12" s="795">
        <v>20.051972333982349</v>
      </c>
      <c r="CO12" s="796">
        <v>0.2502107497909542</v>
      </c>
      <c r="CP12" s="795">
        <v>35.032817662151388</v>
      </c>
      <c r="CQ12" s="796">
        <v>0.43714341056024314</v>
      </c>
      <c r="CR12" s="795">
        <v>7.5077769031714396</v>
      </c>
      <c r="CS12" s="796">
        <v>9.3682878517749091E-2</v>
      </c>
      <c r="CT12" s="795">
        <v>10.038045278226889</v>
      </c>
      <c r="CU12" s="796">
        <v>0.12525584983199931</v>
      </c>
      <c r="CV12" s="771">
        <v>80.14033110382087</v>
      </c>
      <c r="CX12" s="120" t="s">
        <v>9</v>
      </c>
      <c r="CY12" s="795">
        <v>27.561691260271147</v>
      </c>
      <c r="CZ12" s="796">
        <v>0.34391786109000844</v>
      </c>
      <c r="DA12" s="795">
        <v>42.540594565322827</v>
      </c>
      <c r="DB12" s="796">
        <v>0.53082628907799223</v>
      </c>
      <c r="DC12" s="795">
        <v>10.038045278226889</v>
      </c>
      <c r="DD12" s="796">
        <v>0.12525584983199931</v>
      </c>
      <c r="DE12" s="771">
        <v>80.14033110382087</v>
      </c>
    </row>
    <row r="13" spans="1:109" x14ac:dyDescent="0.2">
      <c r="A13" s="126">
        <v>97222</v>
      </c>
      <c r="B13" s="127" t="s">
        <v>17</v>
      </c>
      <c r="C13" s="625">
        <v>8270</v>
      </c>
      <c r="D13" s="312">
        <v>21174</v>
      </c>
      <c r="E13" s="128">
        <v>0.39057334466798904</v>
      </c>
      <c r="F13" s="625">
        <v>8800.1697320000003</v>
      </c>
      <c r="G13" s="128">
        <v>0.36889132958372189</v>
      </c>
      <c r="H13" s="625">
        <v>8259.9894553229642</v>
      </c>
      <c r="I13" s="762">
        <v>0.34392261545251129</v>
      </c>
      <c r="J13" s="625">
        <v>-540.18027667703609</v>
      </c>
      <c r="K13" s="762">
        <v>-6.1382938412287896E-2</v>
      </c>
      <c r="L13" s="775">
        <v>-1.2589618876381659E-2</v>
      </c>
      <c r="M13" s="617">
        <v>8.9161570812350543E-3</v>
      </c>
      <c r="N13" s="617">
        <v>-1.0092808131934028E-4</v>
      </c>
      <c r="P13" s="776">
        <v>64.99778560705964</v>
      </c>
      <c r="Q13" s="772">
        <v>0.24098848107541784</v>
      </c>
      <c r="R13" s="777">
        <v>114.79392341789509</v>
      </c>
      <c r="S13" s="772">
        <v>0.42561470337478213</v>
      </c>
      <c r="T13" s="777">
        <v>52.477594583887154</v>
      </c>
      <c r="U13" s="772">
        <v>0.19456810245376971</v>
      </c>
      <c r="V13" s="777">
        <v>14.996259791098479</v>
      </c>
      <c r="W13" s="772">
        <v>5.5600753704394879E-2</v>
      </c>
      <c r="X13" s="777">
        <v>22.447683129541879</v>
      </c>
      <c r="Y13" s="772">
        <v>8.3227959391635339E-2</v>
      </c>
      <c r="Z13" s="778">
        <v>269.71324652948226</v>
      </c>
      <c r="AA13" s="328">
        <v>5.6140796785893544E-2</v>
      </c>
      <c r="AB13" s="628" t="s">
        <v>17</v>
      </c>
      <c r="AC13" s="625">
        <v>438.1058997983032</v>
      </c>
      <c r="AD13" s="626">
        <v>0.13669751560442284</v>
      </c>
      <c r="AE13" s="625">
        <v>632.99109813491191</v>
      </c>
      <c r="AF13" s="626">
        <v>0.19750546741003511</v>
      </c>
      <c r="AG13" s="625"/>
      <c r="AH13" s="626">
        <v>0</v>
      </c>
      <c r="AI13" s="625">
        <v>1918.4993382539169</v>
      </c>
      <c r="AJ13" s="626">
        <v>0.59860890562938596</v>
      </c>
      <c r="AK13" s="625">
        <v>29.94766280253171</v>
      </c>
      <c r="AL13" s="626">
        <v>9.3442501120157874E-3</v>
      </c>
      <c r="AM13" s="625">
        <v>185.38549706716384</v>
      </c>
      <c r="AN13" s="626">
        <v>5.7843861244140371E-2</v>
      </c>
      <c r="AO13" s="344">
        <v>3204.9294960568272</v>
      </c>
      <c r="AP13" s="629">
        <v>0.59097457966582789</v>
      </c>
      <c r="AR13" s="127" t="s">
        <v>17</v>
      </c>
      <c r="AS13" s="774">
        <v>69.890607925459221</v>
      </c>
      <c r="AT13" s="770">
        <v>0.2591293116848063</v>
      </c>
      <c r="AU13" s="774">
        <v>122.3822923164321</v>
      </c>
      <c r="AV13" s="770">
        <v>0.45374965409069928</v>
      </c>
      <c r="AW13" s="774">
        <v>49.970597222265198</v>
      </c>
      <c r="AX13" s="770">
        <v>0.18527305523647286</v>
      </c>
      <c r="AY13" s="774">
        <v>12.48824605636533</v>
      </c>
      <c r="AZ13" s="770">
        <v>4.6301938140069221E-2</v>
      </c>
      <c r="BA13" s="774">
        <v>14.981503008960452</v>
      </c>
      <c r="BB13" s="770">
        <v>5.554604084795229E-2</v>
      </c>
      <c r="BC13" s="779">
        <v>269.71324652948232</v>
      </c>
      <c r="BE13" s="127" t="s">
        <v>17</v>
      </c>
      <c r="BF13" s="625">
        <v>84.956204555513153</v>
      </c>
      <c r="BG13" s="772">
        <v>0.31498714152412466</v>
      </c>
      <c r="BH13" s="625">
        <v>184.75704197396908</v>
      </c>
      <c r="BI13" s="772">
        <v>0.68501285847587523</v>
      </c>
      <c r="BJ13" s="625">
        <v>0</v>
      </c>
      <c r="BK13" s="772">
        <v>0</v>
      </c>
      <c r="BL13" s="773"/>
      <c r="BM13" s="773"/>
      <c r="BN13" s="625"/>
      <c r="BO13" s="772"/>
      <c r="BP13" s="625"/>
      <c r="BQ13" s="772"/>
      <c r="BR13" s="625"/>
      <c r="BS13" s="772"/>
      <c r="BT13" s="778">
        <v>269.71324652948226</v>
      </c>
      <c r="BV13" s="127" t="s">
        <v>17</v>
      </c>
      <c r="BW13" s="625">
        <v>12.47754784348864</v>
      </c>
      <c r="BX13" s="772">
        <v>4.6262273003060406E-2</v>
      </c>
      <c r="BY13" s="625">
        <v>62.394378861058549</v>
      </c>
      <c r="BZ13" s="772">
        <v>0.23133598243287712</v>
      </c>
      <c r="CA13" s="625">
        <v>92.387690729762852</v>
      </c>
      <c r="CB13" s="772">
        <v>0.34254042735592521</v>
      </c>
      <c r="CC13" s="625">
        <v>84.947617835201882</v>
      </c>
      <c r="CD13" s="772">
        <v>0.31495530504437536</v>
      </c>
      <c r="CE13" s="625">
        <v>12.50419044905227</v>
      </c>
      <c r="CF13" s="772">
        <v>4.6361054230554616E-2</v>
      </c>
      <c r="CG13" s="625">
        <v>5.00182081091803</v>
      </c>
      <c r="CH13" s="772">
        <v>1.8544957933207346E-2</v>
      </c>
      <c r="CI13" s="778">
        <v>269.71324652948221</v>
      </c>
      <c r="CJ13" s="641"/>
      <c r="CK13" s="127" t="s">
        <v>17</v>
      </c>
      <c r="CL13" s="774">
        <v>34.920278009845845</v>
      </c>
      <c r="CM13" s="770">
        <v>0.12947186858332049</v>
      </c>
      <c r="CN13" s="774">
        <v>64.90519775674953</v>
      </c>
      <c r="CO13" s="770">
        <v>0.24064519852811447</v>
      </c>
      <c r="CP13" s="774">
        <v>89.917786895938349</v>
      </c>
      <c r="CQ13" s="770">
        <v>0.33338290963810518</v>
      </c>
      <c r="CR13" s="774">
        <v>37.493877974945292</v>
      </c>
      <c r="CS13" s="770">
        <v>0.1390138543708748</v>
      </c>
      <c r="CT13" s="774">
        <v>42.476105892003197</v>
      </c>
      <c r="CU13" s="770">
        <v>0.15748616887958508</v>
      </c>
      <c r="CV13" s="779">
        <v>269.71324652948221</v>
      </c>
      <c r="CX13" s="127" t="s">
        <v>17</v>
      </c>
      <c r="CY13" s="774">
        <v>99.825475766595375</v>
      </c>
      <c r="CZ13" s="770">
        <v>0.37011706711143499</v>
      </c>
      <c r="DA13" s="774">
        <v>127.41166487088364</v>
      </c>
      <c r="DB13" s="770">
        <v>0.47239676400897995</v>
      </c>
      <c r="DC13" s="774">
        <v>42.476105892003197</v>
      </c>
      <c r="DD13" s="770">
        <v>0.15748616887958508</v>
      </c>
      <c r="DE13" s="779">
        <v>269.71324652948221</v>
      </c>
    </row>
    <row r="14" spans="1:109" x14ac:dyDescent="0.2">
      <c r="A14" s="126">
        <v>97228</v>
      </c>
      <c r="B14" s="127" t="s">
        <v>23</v>
      </c>
      <c r="C14" s="625">
        <v>7735</v>
      </c>
      <c r="D14" s="312">
        <v>20097</v>
      </c>
      <c r="E14" s="128">
        <v>0.3850749240802509</v>
      </c>
      <c r="F14" s="625">
        <v>6924.3983079999998</v>
      </c>
      <c r="G14" s="128">
        <v>0.35459091151425914</v>
      </c>
      <c r="H14" s="625">
        <v>5738.4527981474312</v>
      </c>
      <c r="I14" s="762">
        <v>0.31997617922088945</v>
      </c>
      <c r="J14" s="625">
        <v>-1185.9455098525686</v>
      </c>
      <c r="K14" s="762">
        <v>-0.17127055046536019</v>
      </c>
      <c r="L14" s="775">
        <v>-3.687522540827326E-2</v>
      </c>
      <c r="M14" s="617">
        <v>-1.5690504303700781E-2</v>
      </c>
      <c r="N14" s="617">
        <v>-2.4573519880859762E-2</v>
      </c>
      <c r="P14" s="776">
        <v>30.039901256821569</v>
      </c>
      <c r="Q14" s="772">
        <v>0.14819689151167129</v>
      </c>
      <c r="R14" s="777">
        <v>130.08997098355692</v>
      </c>
      <c r="S14" s="772">
        <v>0.64177738640964144</v>
      </c>
      <c r="T14" s="777">
        <v>25.026209898430029</v>
      </c>
      <c r="U14" s="772">
        <v>0.12346267324776042</v>
      </c>
      <c r="V14" s="777">
        <v>7.5253283314101189</v>
      </c>
      <c r="W14" s="772">
        <v>3.7124964452619202E-2</v>
      </c>
      <c r="X14" s="777">
        <v>10.02123025592485</v>
      </c>
      <c r="Y14" s="772">
        <v>4.9438084378307587E-2</v>
      </c>
      <c r="Z14" s="778">
        <v>202.7026407261435</v>
      </c>
      <c r="AA14" s="328">
        <v>4.219254303376041E-2</v>
      </c>
      <c r="AB14" s="628" t="s">
        <v>23</v>
      </c>
      <c r="AC14" s="625">
        <v>252.75370834135725</v>
      </c>
      <c r="AD14" s="626">
        <v>0.10664560577790698</v>
      </c>
      <c r="AE14" s="625">
        <v>648.0821495729358</v>
      </c>
      <c r="AF14" s="626">
        <v>0.27344846447004545</v>
      </c>
      <c r="AG14" s="625"/>
      <c r="AH14" s="626">
        <v>0</v>
      </c>
      <c r="AI14" s="625">
        <v>1349.0487464472189</v>
      </c>
      <c r="AJ14" s="626">
        <v>0.56921072190357536</v>
      </c>
      <c r="AK14" s="625">
        <v>5.0070816081241203</v>
      </c>
      <c r="AL14" s="626">
        <v>2.1126623810268329E-3</v>
      </c>
      <c r="AM14" s="625">
        <v>115.1422830597607</v>
      </c>
      <c r="AN14" s="626">
        <v>4.8582545467445379E-2</v>
      </c>
      <c r="AO14" s="344">
        <v>2370.0339690293968</v>
      </c>
      <c r="AP14" s="629">
        <v>0.71942312673192388</v>
      </c>
      <c r="AR14" s="127" t="s">
        <v>23</v>
      </c>
      <c r="AS14" s="774">
        <v>32.518742020260149</v>
      </c>
      <c r="AT14" s="770">
        <v>0.16042584301698271</v>
      </c>
      <c r="AU14" s="774">
        <v>122.62415545440277</v>
      </c>
      <c r="AV14" s="770">
        <v>0.60494601853791896</v>
      </c>
      <c r="AW14" s="774">
        <v>22.525791590064788</v>
      </c>
      <c r="AX14" s="770">
        <v>0.11112727248826378</v>
      </c>
      <c r="AY14" s="774">
        <v>5.0070816081241194</v>
      </c>
      <c r="AZ14" s="770">
        <v>2.4701610152621616E-2</v>
      </c>
      <c r="BA14" s="774">
        <v>20.026870053291717</v>
      </c>
      <c r="BB14" s="770">
        <v>9.8799255804212879E-2</v>
      </c>
      <c r="BC14" s="779">
        <v>202.70264072614356</v>
      </c>
      <c r="BE14" s="127" t="s">
        <v>23</v>
      </c>
      <c r="BF14" s="625">
        <v>115.12900621528507</v>
      </c>
      <c r="BG14" s="772">
        <v>0.56796993765279724</v>
      </c>
      <c r="BH14" s="625">
        <v>87.573634510858398</v>
      </c>
      <c r="BI14" s="772">
        <v>0.4320300623472027</v>
      </c>
      <c r="BJ14" s="625">
        <v>0</v>
      </c>
      <c r="BK14" s="772">
        <v>0</v>
      </c>
      <c r="BL14" s="773"/>
      <c r="BM14" s="773"/>
      <c r="BN14" s="625"/>
      <c r="BO14" s="772"/>
      <c r="BP14" s="625"/>
      <c r="BQ14" s="772"/>
      <c r="BR14" s="625"/>
      <c r="BS14" s="772"/>
      <c r="BT14" s="778">
        <v>202.70264072614347</v>
      </c>
      <c r="BV14" s="127" t="s">
        <v>23</v>
      </c>
      <c r="BW14" s="625">
        <v>0</v>
      </c>
      <c r="BX14" s="772">
        <v>0</v>
      </c>
      <c r="BY14" s="625">
        <v>20.052532761733701</v>
      </c>
      <c r="BZ14" s="772">
        <v>9.8925858537902284E-2</v>
      </c>
      <c r="CA14" s="625">
        <v>67.55440202299404</v>
      </c>
      <c r="CB14" s="772">
        <v>0.33326848521061836</v>
      </c>
      <c r="CC14" s="625">
        <v>75.058337870548314</v>
      </c>
      <c r="CD14" s="772">
        <v>0.3702879133772809</v>
      </c>
      <c r="CE14" s="625">
        <v>30.013509030632029</v>
      </c>
      <c r="CF14" s="772">
        <v>0.14806668982266025</v>
      </c>
      <c r="CG14" s="625">
        <v>10.02385904023541</v>
      </c>
      <c r="CH14" s="772">
        <v>4.9451053051538199E-2</v>
      </c>
      <c r="CI14" s="778">
        <v>202.7026407261435</v>
      </c>
      <c r="CJ14" s="641"/>
      <c r="CK14" s="127" t="s">
        <v>23</v>
      </c>
      <c r="CL14" s="774">
        <v>10.006030625314649</v>
      </c>
      <c r="CM14" s="770">
        <v>4.9363099511037227E-2</v>
      </c>
      <c r="CN14" s="774">
        <v>47.572690523677096</v>
      </c>
      <c r="CO14" s="770">
        <v>0.23469201167413023</v>
      </c>
      <c r="CP14" s="774">
        <v>80.060341607854298</v>
      </c>
      <c r="CQ14" s="770">
        <v>0.39496447269287371</v>
      </c>
      <c r="CR14" s="774">
        <v>22.512413097533127</v>
      </c>
      <c r="CS14" s="770">
        <v>0.11106127190492786</v>
      </c>
      <c r="CT14" s="774">
        <v>42.551164871764335</v>
      </c>
      <c r="CU14" s="770">
        <v>0.20991914421703098</v>
      </c>
      <c r="CV14" s="779">
        <v>202.7026407261435</v>
      </c>
      <c r="CX14" s="127" t="s">
        <v>23</v>
      </c>
      <c r="CY14" s="774">
        <v>57.578721148991747</v>
      </c>
      <c r="CZ14" s="770">
        <v>0.28405511118516746</v>
      </c>
      <c r="DA14" s="774">
        <v>102.57275470538742</v>
      </c>
      <c r="DB14" s="770">
        <v>0.50602574459780159</v>
      </c>
      <c r="DC14" s="774">
        <v>42.551164871764335</v>
      </c>
      <c r="DD14" s="770">
        <v>0.20991914421703098</v>
      </c>
      <c r="DE14" s="779">
        <v>202.7026407261435</v>
      </c>
    </row>
    <row r="15" spans="1:109" x14ac:dyDescent="0.2">
      <c r="A15" s="126">
        <v>97230</v>
      </c>
      <c r="B15" s="130" t="s">
        <v>25</v>
      </c>
      <c r="C15" s="704">
        <v>4923</v>
      </c>
      <c r="D15" s="723">
        <v>12883</v>
      </c>
      <c r="E15" s="131">
        <v>0.38213149111231853</v>
      </c>
      <c r="F15" s="625">
        <v>4765.2952330000007</v>
      </c>
      <c r="G15" s="131">
        <v>0.34842913140158627</v>
      </c>
      <c r="H15" s="625">
        <v>4307.8419521644319</v>
      </c>
      <c r="I15" s="780">
        <v>0.31985758480579385</v>
      </c>
      <c r="J15" s="704">
        <v>-457.45328083556888</v>
      </c>
      <c r="K15" s="780">
        <v>-9.5996839328584119E-2</v>
      </c>
      <c r="L15" s="781">
        <v>-1.9982141432628775E-2</v>
      </c>
      <c r="M15" s="617">
        <v>-4.6404293448020217E-3</v>
      </c>
      <c r="N15" s="617">
        <v>-1.1061782622441507E-2</v>
      </c>
      <c r="P15" s="776">
        <v>24.909486962934089</v>
      </c>
      <c r="Q15" s="782">
        <v>0.15972831073026558</v>
      </c>
      <c r="R15" s="777">
        <v>72.349211792555991</v>
      </c>
      <c r="S15" s="782">
        <v>0.46392835787774778</v>
      </c>
      <c r="T15" s="777">
        <v>39.726719866611745</v>
      </c>
      <c r="U15" s="782">
        <v>0.2547415715382097</v>
      </c>
      <c r="V15" s="777">
        <v>11.969412692886401</v>
      </c>
      <c r="W15" s="782">
        <v>7.6752045223292972E-2</v>
      </c>
      <c r="X15" s="777">
        <v>6.9942728172086603</v>
      </c>
      <c r="Y15" s="782">
        <v>4.4849714630483983E-2</v>
      </c>
      <c r="Z15" s="778">
        <v>155.94910413219688</v>
      </c>
      <c r="AA15" s="328">
        <v>3.2460797074980889E-2</v>
      </c>
      <c r="AB15" s="630" t="s">
        <v>25</v>
      </c>
      <c r="AC15" s="625">
        <v>203.993268609301</v>
      </c>
      <c r="AD15" s="631">
        <v>0.12350438915582289</v>
      </c>
      <c r="AE15" s="625">
        <v>278.85102225591737</v>
      </c>
      <c r="AF15" s="631">
        <v>0.16882579216451457</v>
      </c>
      <c r="AG15" s="625"/>
      <c r="AH15" s="631">
        <v>0</v>
      </c>
      <c r="AI15" s="625">
        <v>1031.8396651746257</v>
      </c>
      <c r="AJ15" s="631">
        <v>0.62471045453080465</v>
      </c>
      <c r="AK15" s="625">
        <v>0</v>
      </c>
      <c r="AL15" s="631">
        <v>0</v>
      </c>
      <c r="AM15" s="625">
        <v>137.02469985194782</v>
      </c>
      <c r="AN15" s="631">
        <v>8.295936414885792E-2</v>
      </c>
      <c r="AO15" s="346">
        <v>1651.7086558917918</v>
      </c>
      <c r="AP15" s="632">
        <v>0.57751748862192953</v>
      </c>
      <c r="AR15" s="130" t="s">
        <v>25</v>
      </c>
      <c r="AS15" s="784">
        <v>43.844238524013825</v>
      </c>
      <c r="AT15" s="785">
        <v>0.2811445360202095</v>
      </c>
      <c r="AU15" s="784">
        <v>47.310903658650382</v>
      </c>
      <c r="AV15" s="785">
        <v>0.30337400090830458</v>
      </c>
      <c r="AW15" s="784">
        <v>44.850671910056079</v>
      </c>
      <c r="AX15" s="785">
        <v>0.28759813760800129</v>
      </c>
      <c r="AY15" s="774">
        <v>0</v>
      </c>
      <c r="AZ15" s="785">
        <v>0</v>
      </c>
      <c r="BA15" s="774">
        <v>19.943290039476587</v>
      </c>
      <c r="BB15" s="785">
        <v>0.1278833254634846</v>
      </c>
      <c r="BC15" s="786">
        <v>155.94910413219688</v>
      </c>
      <c r="BE15" s="130" t="s">
        <v>25</v>
      </c>
      <c r="BF15" s="704">
        <v>59.814598638927741</v>
      </c>
      <c r="BG15" s="782">
        <v>0.38355205034216394</v>
      </c>
      <c r="BH15" s="704">
        <v>96.134505493269131</v>
      </c>
      <c r="BI15" s="782">
        <v>0.616447949657836</v>
      </c>
      <c r="BJ15" s="704">
        <v>0</v>
      </c>
      <c r="BK15" s="782">
        <v>0</v>
      </c>
      <c r="BL15" s="787"/>
      <c r="BM15" s="787"/>
      <c r="BN15" s="704"/>
      <c r="BO15" s="782"/>
      <c r="BP15" s="704"/>
      <c r="BQ15" s="782"/>
      <c r="BR15" s="704"/>
      <c r="BS15" s="782"/>
      <c r="BT15" s="783">
        <v>155.94910413219688</v>
      </c>
      <c r="BV15" s="130" t="s">
        <v>25</v>
      </c>
      <c r="BW15" s="704">
        <v>17.441028517860829</v>
      </c>
      <c r="BX15" s="782">
        <v>0.11183795261225871</v>
      </c>
      <c r="BY15" s="704">
        <v>15.957658578650719</v>
      </c>
      <c r="BZ15" s="782">
        <v>0.10232606764527186</v>
      </c>
      <c r="CA15" s="704">
        <v>39.366826600640437</v>
      </c>
      <c r="CB15" s="782">
        <v>0.25243381050313363</v>
      </c>
      <c r="CC15" s="704">
        <v>59.939044049369301</v>
      </c>
      <c r="CD15" s="782">
        <v>0.38435003767998205</v>
      </c>
      <c r="CE15" s="704">
        <v>17.290783365022151</v>
      </c>
      <c r="CF15" s="782">
        <v>0.11087452833563498</v>
      </c>
      <c r="CG15" s="704">
        <v>5.9537630206534402</v>
      </c>
      <c r="CH15" s="782">
        <v>3.8177603223718944E-2</v>
      </c>
      <c r="CI15" s="783">
        <v>155.94910413219685</v>
      </c>
      <c r="CJ15" s="641"/>
      <c r="CK15" s="130" t="s">
        <v>25</v>
      </c>
      <c r="CL15" s="784">
        <v>38.471800532951207</v>
      </c>
      <c r="CM15" s="785">
        <v>0.24669459146324402</v>
      </c>
      <c r="CN15" s="784">
        <v>25.417433901010224</v>
      </c>
      <c r="CO15" s="785">
        <v>0.16298544350382455</v>
      </c>
      <c r="CP15" s="784">
        <v>44.888863911593077</v>
      </c>
      <c r="CQ15" s="785">
        <v>0.28784303803079964</v>
      </c>
      <c r="CR15" s="784">
        <v>19.893855761082339</v>
      </c>
      <c r="CS15" s="785">
        <v>0.12756633564382946</v>
      </c>
      <c r="CT15" s="784">
        <v>27.277150025560026</v>
      </c>
      <c r="CU15" s="785">
        <v>0.17491059135830234</v>
      </c>
      <c r="CV15" s="786">
        <v>155.94910413219688</v>
      </c>
      <c r="CX15" s="130" t="s">
        <v>25</v>
      </c>
      <c r="CY15" s="784">
        <v>63.889234433961434</v>
      </c>
      <c r="CZ15" s="785">
        <v>0.40968003496706856</v>
      </c>
      <c r="DA15" s="784">
        <v>64.782719672675412</v>
      </c>
      <c r="DB15" s="785">
        <v>0.41540937367462905</v>
      </c>
      <c r="DC15" s="784">
        <v>27.277150025560026</v>
      </c>
      <c r="DD15" s="785">
        <v>0.17491059135830234</v>
      </c>
      <c r="DE15" s="786">
        <v>155.94910413219688</v>
      </c>
    </row>
    <row r="16" spans="1:109" ht="13.5" thickBot="1" x14ac:dyDescent="0.25">
      <c r="A16" s="133"/>
      <c r="B16" s="139" t="s">
        <v>35</v>
      </c>
      <c r="C16" s="318">
        <v>24831</v>
      </c>
      <c r="D16" s="140">
        <v>64777</v>
      </c>
      <c r="E16" s="141">
        <v>0.38333050311067202</v>
      </c>
      <c r="F16" s="318">
        <v>24096.034740999999</v>
      </c>
      <c r="G16" s="141">
        <v>0.3546910026647867</v>
      </c>
      <c r="H16" s="318">
        <v>21616.383903006095</v>
      </c>
      <c r="I16" s="798">
        <v>0.3280179651442503</v>
      </c>
      <c r="J16" s="318">
        <v>-2479.6508379939041</v>
      </c>
      <c r="K16" s="798">
        <v>-0.10290700792254075</v>
      </c>
      <c r="L16" s="799">
        <v>-2.1484988025364471E-2</v>
      </c>
      <c r="M16" s="790">
        <v>-4.2830271621971949E-3</v>
      </c>
      <c r="N16" s="790">
        <v>-1.1486959533183017E-2</v>
      </c>
      <c r="P16" s="800">
        <v>155.03673194350981</v>
      </c>
      <c r="Q16" s="317">
        <v>0.21882225443033052</v>
      </c>
      <c r="R16" s="801">
        <v>342.2511694364253</v>
      </c>
      <c r="S16" s="317">
        <v>0.48306083041523229</v>
      </c>
      <c r="T16" s="801">
        <v>127.28230101480203</v>
      </c>
      <c r="U16" s="317">
        <v>0.17964903999193774</v>
      </c>
      <c r="V16" s="801">
        <v>36.986476837993663</v>
      </c>
      <c r="W16" s="317">
        <v>5.2203527149127238E-2</v>
      </c>
      <c r="X16" s="801">
        <v>46.948643258912689</v>
      </c>
      <c r="Y16" s="317">
        <v>6.6264348013372082E-2</v>
      </c>
      <c r="Z16" s="802">
        <v>708.5053224916436</v>
      </c>
      <c r="AA16" s="328">
        <v>0.14747534221453015</v>
      </c>
      <c r="AB16" s="634" t="s">
        <v>35</v>
      </c>
      <c r="AC16" s="318">
        <v>1102.8977469108934</v>
      </c>
      <c r="AD16" s="141">
        <v>0.12853685016257949</v>
      </c>
      <c r="AE16" s="318">
        <v>1848.2116113960458</v>
      </c>
      <c r="AF16" s="141">
        <v>0.21539920598092091</v>
      </c>
      <c r="AG16" s="318"/>
      <c r="AH16" s="141">
        <v>0</v>
      </c>
      <c r="AI16" s="318">
        <v>5089.0781019835013</v>
      </c>
      <c r="AJ16" s="141">
        <v>0.59310491048919267</v>
      </c>
      <c r="AK16" s="318">
        <v>44.979945438512239</v>
      </c>
      <c r="AL16" s="141">
        <v>5.2421727429806421E-3</v>
      </c>
      <c r="AM16" s="318">
        <v>495.23382174703033</v>
      </c>
      <c r="AN16" s="141">
        <v>5.7716860624326384E-2</v>
      </c>
      <c r="AO16" s="348">
        <v>8580.4012274759825</v>
      </c>
      <c r="AP16" s="339">
        <v>0.62627689692135657</v>
      </c>
      <c r="AR16" s="139" t="s">
        <v>35</v>
      </c>
      <c r="AS16" s="316">
        <v>166.26300735594944</v>
      </c>
      <c r="AT16" s="317">
        <v>0.2346672665368868</v>
      </c>
      <c r="AU16" s="316">
        <v>337.45502968768113</v>
      </c>
      <c r="AV16" s="317">
        <v>0.47629145325391858</v>
      </c>
      <c r="AW16" s="316">
        <v>124.85580863711618</v>
      </c>
      <c r="AX16" s="317">
        <v>0.17622423526477995</v>
      </c>
      <c r="AY16" s="316">
        <v>19.989832675529428</v>
      </c>
      <c r="AZ16" s="317">
        <v>2.8214089634824444E-2</v>
      </c>
      <c r="BA16" s="316">
        <v>59.94164413536739</v>
      </c>
      <c r="BB16" s="317">
        <v>8.4602955309590319E-2</v>
      </c>
      <c r="BC16" s="802">
        <v>708.50532249164348</v>
      </c>
      <c r="BE16" s="139" t="s">
        <v>35</v>
      </c>
      <c r="BF16" s="318">
        <v>317.4909776557115</v>
      </c>
      <c r="BG16" s="317">
        <v>0.44811375098661477</v>
      </c>
      <c r="BH16" s="318">
        <v>391.01434483593198</v>
      </c>
      <c r="BI16" s="317">
        <v>0.55188624901338523</v>
      </c>
      <c r="BJ16" s="318">
        <v>0</v>
      </c>
      <c r="BK16" s="317">
        <v>0</v>
      </c>
      <c r="BL16" s="803"/>
      <c r="BM16" s="803"/>
      <c r="BN16" s="318"/>
      <c r="BO16" s="317"/>
      <c r="BP16" s="318"/>
      <c r="BQ16" s="317"/>
      <c r="BR16" s="318"/>
      <c r="BS16" s="317"/>
      <c r="BT16" s="802">
        <v>708.50532249164348</v>
      </c>
      <c r="BV16" s="139" t="s">
        <v>35</v>
      </c>
      <c r="BW16" s="318">
        <v>29.918576361349469</v>
      </c>
      <c r="BX16" s="317">
        <v>4.2227736915416536E-2</v>
      </c>
      <c r="BY16" s="318">
        <v>103.4174703487266</v>
      </c>
      <c r="BZ16" s="317">
        <v>0.14596569293937289</v>
      </c>
      <c r="CA16" s="318">
        <v>241.89706664726447</v>
      </c>
      <c r="CB16" s="317">
        <v>0.34141884184662219</v>
      </c>
      <c r="CC16" s="318">
        <v>247.46048104325283</v>
      </c>
      <c r="CD16" s="317">
        <v>0.34927116732587637</v>
      </c>
      <c r="CE16" s="318">
        <v>64.832285219243204</v>
      </c>
      <c r="CF16" s="317">
        <v>9.1505713734434044E-2</v>
      </c>
      <c r="CG16" s="318">
        <v>20.979442871806881</v>
      </c>
      <c r="CH16" s="317">
        <v>2.961084723827791E-2</v>
      </c>
      <c r="CI16" s="802">
        <v>708.50532249164348</v>
      </c>
      <c r="CJ16" s="641"/>
      <c r="CK16" s="139" t="s">
        <v>35</v>
      </c>
      <c r="CL16" s="318">
        <v>90.9078280944005</v>
      </c>
      <c r="CM16" s="317">
        <v>0.12830930863680665</v>
      </c>
      <c r="CN16" s="318">
        <v>157.94729451541917</v>
      </c>
      <c r="CO16" s="317">
        <v>0.22293028647965044</v>
      </c>
      <c r="CP16" s="318">
        <v>249.8998100775371</v>
      </c>
      <c r="CQ16" s="317">
        <v>0.35271408999257675</v>
      </c>
      <c r="CR16" s="318">
        <v>87.407923736732187</v>
      </c>
      <c r="CS16" s="317">
        <v>0.12336946662494994</v>
      </c>
      <c r="CT16" s="318">
        <v>122.34246606755445</v>
      </c>
      <c r="CU16" s="317">
        <v>0.17267684826601631</v>
      </c>
      <c r="CV16" s="802">
        <v>708.50532249164337</v>
      </c>
      <c r="CX16" s="139" t="s">
        <v>35</v>
      </c>
      <c r="CY16" s="318">
        <v>248.85512260981966</v>
      </c>
      <c r="CZ16" s="317">
        <v>0.35123959511645708</v>
      </c>
      <c r="DA16" s="318">
        <v>337.30773381426928</v>
      </c>
      <c r="DB16" s="317">
        <v>0.47608355661752666</v>
      </c>
      <c r="DC16" s="318">
        <v>122.34246606755445</v>
      </c>
      <c r="DD16" s="317">
        <v>0.17267684826601631</v>
      </c>
      <c r="DE16" s="802">
        <v>708.50532249164337</v>
      </c>
    </row>
    <row r="17" spans="1:109" x14ac:dyDescent="0.2">
      <c r="A17" s="126">
        <v>97201</v>
      </c>
      <c r="B17" s="804" t="s">
        <v>32</v>
      </c>
      <c r="C17" s="710">
        <v>601</v>
      </c>
      <c r="D17" s="729">
        <v>1761</v>
      </c>
      <c r="E17" s="145">
        <v>0.34128336172629187</v>
      </c>
      <c r="F17" s="625">
        <v>487.81834900000001</v>
      </c>
      <c r="G17" s="145">
        <v>0.29987980773922573</v>
      </c>
      <c r="H17" s="625">
        <v>541.43818920487706</v>
      </c>
      <c r="I17" s="805">
        <v>0.30992455020313409</v>
      </c>
      <c r="J17" s="710">
        <v>53.61984020487705</v>
      </c>
      <c r="K17" s="805">
        <v>0.1099176369949894</v>
      </c>
      <c r="L17" s="806">
        <v>2.1076193079644145E-2</v>
      </c>
      <c r="M17" s="617">
        <v>-2.936754530519825E-2</v>
      </c>
      <c r="N17" s="617">
        <v>-8.6594575328646783E-3</v>
      </c>
      <c r="P17" s="776">
        <v>2.0278583865351201</v>
      </c>
      <c r="Q17" s="772">
        <v>0.125</v>
      </c>
      <c r="R17" s="777">
        <v>12.16715031921072</v>
      </c>
      <c r="S17" s="772">
        <v>0.75</v>
      </c>
      <c r="T17" s="777">
        <v>0</v>
      </c>
      <c r="U17" s="772">
        <v>0</v>
      </c>
      <c r="V17" s="777">
        <v>0</v>
      </c>
      <c r="W17" s="772">
        <v>0</v>
      </c>
      <c r="X17" s="777">
        <v>2.0278583865351201</v>
      </c>
      <c r="Y17" s="772">
        <v>0.125</v>
      </c>
      <c r="Z17" s="778">
        <v>16.222867092280961</v>
      </c>
      <c r="AA17" s="328">
        <v>3.3767888542053856E-3</v>
      </c>
      <c r="AB17" s="635" t="s">
        <v>32</v>
      </c>
      <c r="AC17" s="625">
        <v>34.473592571097043</v>
      </c>
      <c r="AD17" s="636">
        <v>0.17171717171717174</v>
      </c>
      <c r="AE17" s="625">
        <v>47.654672083575321</v>
      </c>
      <c r="AF17" s="636">
        <v>0.23737373737373738</v>
      </c>
      <c r="AG17" s="625"/>
      <c r="AH17" s="636">
        <v>0</v>
      </c>
      <c r="AI17" s="625">
        <v>108.49042367962892</v>
      </c>
      <c r="AJ17" s="636">
        <v>0.54040404040404033</v>
      </c>
      <c r="AK17" s="625">
        <v>2.0278583865351201</v>
      </c>
      <c r="AL17" s="636">
        <v>1.0101010101010102E-2</v>
      </c>
      <c r="AM17" s="625">
        <v>8.1114335461404803</v>
      </c>
      <c r="AN17" s="636">
        <v>4.0404040404040407E-2</v>
      </c>
      <c r="AO17" s="349">
        <v>200.75798026697689</v>
      </c>
      <c r="AP17" s="627">
        <v>0.58024691358024694</v>
      </c>
      <c r="AR17" s="144" t="s">
        <v>32</v>
      </c>
      <c r="AS17" s="807">
        <v>5.0696459663378004</v>
      </c>
      <c r="AT17" s="808">
        <v>0.31250000000000006</v>
      </c>
      <c r="AU17" s="807">
        <v>10.139291932675599</v>
      </c>
      <c r="AV17" s="808">
        <v>0.625</v>
      </c>
      <c r="AW17" s="807">
        <v>1.01392919326756</v>
      </c>
      <c r="AX17" s="808">
        <v>6.2500000000000014E-2</v>
      </c>
      <c r="AY17" s="774">
        <v>0</v>
      </c>
      <c r="AZ17" s="808">
        <v>0</v>
      </c>
      <c r="BA17" s="774">
        <v>0</v>
      </c>
      <c r="BB17" s="808">
        <v>0</v>
      </c>
      <c r="BC17" s="809">
        <v>16.222867092280957</v>
      </c>
      <c r="BE17" s="144" t="s">
        <v>32</v>
      </c>
      <c r="BF17" s="710">
        <v>15.208937899013399</v>
      </c>
      <c r="BG17" s="810">
        <v>0.93749999999999989</v>
      </c>
      <c r="BH17" s="710">
        <v>1.01392919326756</v>
      </c>
      <c r="BI17" s="810">
        <v>6.25E-2</v>
      </c>
      <c r="BJ17" s="710">
        <v>0</v>
      </c>
      <c r="BK17" s="810">
        <v>0</v>
      </c>
      <c r="BL17" s="811"/>
      <c r="BM17" s="811"/>
      <c r="BN17" s="710"/>
      <c r="BO17" s="810"/>
      <c r="BP17" s="710"/>
      <c r="BQ17" s="810"/>
      <c r="BR17" s="710"/>
      <c r="BS17" s="810"/>
      <c r="BT17" s="812">
        <v>16.222867092280961</v>
      </c>
      <c r="BV17" s="144" t="s">
        <v>32</v>
      </c>
      <c r="BW17" s="710">
        <v>0</v>
      </c>
      <c r="BX17" s="810">
        <v>0</v>
      </c>
      <c r="BY17" s="710">
        <v>0</v>
      </c>
      <c r="BZ17" s="810">
        <v>0</v>
      </c>
      <c r="CA17" s="710">
        <v>7.0975043528729209</v>
      </c>
      <c r="CB17" s="810">
        <v>0.43750000000000006</v>
      </c>
      <c r="CC17" s="710">
        <v>6.0835751596053598</v>
      </c>
      <c r="CD17" s="810">
        <v>0.375</v>
      </c>
      <c r="CE17" s="710">
        <v>3.0417875798026799</v>
      </c>
      <c r="CF17" s="810">
        <v>0.1875</v>
      </c>
      <c r="CG17" s="710">
        <v>0</v>
      </c>
      <c r="CH17" s="810">
        <v>0</v>
      </c>
      <c r="CI17" s="812">
        <v>16.222867092280961</v>
      </c>
      <c r="CJ17" s="641"/>
      <c r="CK17" s="144" t="s">
        <v>32</v>
      </c>
      <c r="CL17" s="807">
        <v>0</v>
      </c>
      <c r="CM17" s="808">
        <v>0</v>
      </c>
      <c r="CN17" s="807">
        <v>2.0278583865351201</v>
      </c>
      <c r="CO17" s="808">
        <v>0.125</v>
      </c>
      <c r="CP17" s="807">
        <v>9.1253627394080397</v>
      </c>
      <c r="CQ17" s="808">
        <v>0.5625</v>
      </c>
      <c r="CR17" s="807">
        <v>1.01392919326756</v>
      </c>
      <c r="CS17" s="808">
        <v>6.25E-2</v>
      </c>
      <c r="CT17" s="807">
        <v>4.0557167730702401</v>
      </c>
      <c r="CU17" s="808">
        <v>0.25</v>
      </c>
      <c r="CV17" s="809">
        <v>16.222867092280961</v>
      </c>
      <c r="CX17" s="144" t="s">
        <v>32</v>
      </c>
      <c r="CY17" s="807">
        <v>2.0278583865351201</v>
      </c>
      <c r="CZ17" s="808">
        <v>0.12500000000000003</v>
      </c>
      <c r="DA17" s="807">
        <v>10.139291932675599</v>
      </c>
      <c r="DB17" s="808">
        <v>0.625</v>
      </c>
      <c r="DC17" s="807">
        <v>4.0557167730702401</v>
      </c>
      <c r="DD17" s="808">
        <v>0.25</v>
      </c>
      <c r="DE17" s="809">
        <v>16.222867092280957</v>
      </c>
    </row>
    <row r="18" spans="1:109" x14ac:dyDescent="0.2">
      <c r="A18" s="126">
        <v>97203</v>
      </c>
      <c r="B18" s="127" t="s">
        <v>1</v>
      </c>
      <c r="C18" s="625">
        <v>1465</v>
      </c>
      <c r="D18" s="312">
        <v>4184</v>
      </c>
      <c r="E18" s="128">
        <v>0.3501434034416826</v>
      </c>
      <c r="F18" s="625">
        <v>1201.344828</v>
      </c>
      <c r="G18" s="128">
        <v>0.309027608488746</v>
      </c>
      <c r="H18" s="625">
        <v>1002.6519754210811</v>
      </c>
      <c r="I18" s="762">
        <v>0.2739486271642298</v>
      </c>
      <c r="J18" s="625">
        <v>-198.69285257891886</v>
      </c>
      <c r="K18" s="762">
        <v>-0.16539202396176533</v>
      </c>
      <c r="L18" s="775">
        <v>-3.5512716071078088E-2</v>
      </c>
      <c r="M18" s="617">
        <v>-2.7946858130873498E-2</v>
      </c>
      <c r="N18" s="617">
        <v>-3.1106485006525242E-2</v>
      </c>
      <c r="P18" s="776">
        <v>3.0414114522378601</v>
      </c>
      <c r="Q18" s="772">
        <v>0.11538461538461539</v>
      </c>
      <c r="R18" s="777">
        <v>11.15184199153882</v>
      </c>
      <c r="S18" s="772">
        <v>0.42307692307692313</v>
      </c>
      <c r="T18" s="777">
        <v>6.0828229044757194</v>
      </c>
      <c r="U18" s="772">
        <v>0.23076923076923075</v>
      </c>
      <c r="V18" s="777">
        <v>1.01380381741262</v>
      </c>
      <c r="W18" s="772">
        <v>3.8461538461538464E-2</v>
      </c>
      <c r="X18" s="777">
        <v>5.0690190870630998</v>
      </c>
      <c r="Y18" s="772">
        <v>0.19230769230769232</v>
      </c>
      <c r="Z18" s="778">
        <v>26.358899252728119</v>
      </c>
      <c r="AA18" s="328">
        <v>5.4866033666814843E-3</v>
      </c>
      <c r="AB18" s="628" t="s">
        <v>1</v>
      </c>
      <c r="AC18" s="625">
        <v>62.855836679582453</v>
      </c>
      <c r="AD18" s="626">
        <v>0.16847826086956524</v>
      </c>
      <c r="AE18" s="625">
        <v>86.173324480072694</v>
      </c>
      <c r="AF18" s="626">
        <v>0.23097826086956519</v>
      </c>
      <c r="AG18" s="625"/>
      <c r="AH18" s="626">
        <v>0</v>
      </c>
      <c r="AI18" s="625">
        <v>195.66413676063564</v>
      </c>
      <c r="AJ18" s="626">
        <v>0.52445652173913038</v>
      </c>
      <c r="AK18" s="625">
        <v>0</v>
      </c>
      <c r="AL18" s="626">
        <v>0</v>
      </c>
      <c r="AM18" s="625">
        <v>28.386506887553363</v>
      </c>
      <c r="AN18" s="626">
        <v>7.6086956521739135E-2</v>
      </c>
      <c r="AO18" s="344">
        <v>373.0798048078442</v>
      </c>
      <c r="AP18" s="629">
        <v>0.57823129251700678</v>
      </c>
      <c r="AR18" s="127" t="s">
        <v>1</v>
      </c>
      <c r="AS18" s="774">
        <v>7.0966267218883416</v>
      </c>
      <c r="AT18" s="770">
        <v>0.26923076923076922</v>
      </c>
      <c r="AU18" s="774">
        <v>14.193253443776685</v>
      </c>
      <c r="AV18" s="770">
        <v>0.53846153846153844</v>
      </c>
      <c r="AW18" s="774">
        <v>0</v>
      </c>
      <c r="AX18" s="770">
        <v>0</v>
      </c>
      <c r="AY18" s="774">
        <v>0</v>
      </c>
      <c r="AZ18" s="770">
        <v>0</v>
      </c>
      <c r="BA18" s="774">
        <v>5.0690190870631007</v>
      </c>
      <c r="BB18" s="770">
        <v>0.19230769230769226</v>
      </c>
      <c r="BC18" s="779">
        <v>26.358899252728129</v>
      </c>
      <c r="BE18" s="127" t="s">
        <v>1</v>
      </c>
      <c r="BF18" s="625">
        <v>19.26227253083978</v>
      </c>
      <c r="BG18" s="772">
        <v>0.73076923076923073</v>
      </c>
      <c r="BH18" s="625">
        <v>7.0966267218883399</v>
      </c>
      <c r="BI18" s="772">
        <v>0.26923076923076922</v>
      </c>
      <c r="BJ18" s="625">
        <v>0</v>
      </c>
      <c r="BK18" s="772">
        <v>0</v>
      </c>
      <c r="BL18" s="773"/>
      <c r="BM18" s="773"/>
      <c r="BN18" s="625"/>
      <c r="BO18" s="772"/>
      <c r="BP18" s="625"/>
      <c r="BQ18" s="772"/>
      <c r="BR18" s="625"/>
      <c r="BS18" s="772"/>
      <c r="BT18" s="778">
        <v>26.358899252728122</v>
      </c>
      <c r="BV18" s="127" t="s">
        <v>1</v>
      </c>
      <c r="BW18" s="625">
        <v>0</v>
      </c>
      <c r="BX18" s="772">
        <v>0</v>
      </c>
      <c r="BY18" s="625">
        <v>5.0690190870631007</v>
      </c>
      <c r="BZ18" s="772">
        <v>0.19230769230769235</v>
      </c>
      <c r="CA18" s="625">
        <v>7.0966267218883399</v>
      </c>
      <c r="CB18" s="772">
        <v>0.26923076923076922</v>
      </c>
      <c r="CC18" s="625">
        <v>6.0828229044757203</v>
      </c>
      <c r="CD18" s="772">
        <v>0.23076923076923078</v>
      </c>
      <c r="CE18" s="625">
        <v>6.0828229044757203</v>
      </c>
      <c r="CF18" s="772">
        <v>0.23076923076923078</v>
      </c>
      <c r="CG18" s="625">
        <v>2.0276076348252401</v>
      </c>
      <c r="CH18" s="772">
        <v>7.6923076923076927E-2</v>
      </c>
      <c r="CI18" s="778">
        <v>26.358899252728119</v>
      </c>
      <c r="CJ18" s="641"/>
      <c r="CK18" s="127" t="s">
        <v>1</v>
      </c>
      <c r="CL18" s="774">
        <v>6.0828229044757212</v>
      </c>
      <c r="CM18" s="770">
        <v>0.23076923076923078</v>
      </c>
      <c r="CN18" s="774">
        <v>6.0828229044757212</v>
      </c>
      <c r="CO18" s="770">
        <v>0.23076923076923078</v>
      </c>
      <c r="CP18" s="774">
        <v>7.0966267218883416</v>
      </c>
      <c r="CQ18" s="770">
        <v>0.26923076923076927</v>
      </c>
      <c r="CR18" s="774">
        <v>5.0690190870631007</v>
      </c>
      <c r="CS18" s="770">
        <v>0.19230769230769232</v>
      </c>
      <c r="CT18" s="774">
        <v>2.0276076348252401</v>
      </c>
      <c r="CU18" s="770">
        <v>7.6923076923076927E-2</v>
      </c>
      <c r="CV18" s="779">
        <v>26.358899252728122</v>
      </c>
      <c r="CX18" s="127" t="s">
        <v>1</v>
      </c>
      <c r="CY18" s="774">
        <v>12.165645808951442</v>
      </c>
      <c r="CZ18" s="770">
        <v>0.46153846153846151</v>
      </c>
      <c r="DA18" s="774">
        <v>12.165645808951442</v>
      </c>
      <c r="DB18" s="770">
        <v>0.46153846153846151</v>
      </c>
      <c r="DC18" s="774">
        <v>2.0276076348252401</v>
      </c>
      <c r="DD18" s="770">
        <v>7.6923076923076927E-2</v>
      </c>
      <c r="DE18" s="779">
        <v>26.358899252728126</v>
      </c>
    </row>
    <row r="19" spans="1:109" x14ac:dyDescent="0.2">
      <c r="A19" s="126">
        <v>97211</v>
      </c>
      <c r="B19" s="127" t="s">
        <v>30</v>
      </c>
      <c r="C19" s="625">
        <v>274</v>
      </c>
      <c r="D19" s="312">
        <v>880</v>
      </c>
      <c r="E19" s="128">
        <v>0.31136363636363634</v>
      </c>
      <c r="F19" s="625">
        <v>222.09762900000004</v>
      </c>
      <c r="G19" s="128">
        <v>0.26730310172623484</v>
      </c>
      <c r="H19" s="625">
        <v>136.8297520661157</v>
      </c>
      <c r="I19" s="762">
        <v>0.24132231404958679</v>
      </c>
      <c r="J19" s="625">
        <v>-85.267876933884338</v>
      </c>
      <c r="K19" s="762">
        <v>-0.38392069882873142</v>
      </c>
      <c r="L19" s="775">
        <v>-9.2331375164604212E-2</v>
      </c>
      <c r="M19" s="617">
        <v>-2.9555998494881774E-2</v>
      </c>
      <c r="N19" s="617">
        <v>-5.6223487956446383E-2</v>
      </c>
      <c r="P19" s="776">
        <v>0</v>
      </c>
      <c r="Q19" s="772">
        <v>0</v>
      </c>
      <c r="R19" s="777">
        <v>1.874380165289256</v>
      </c>
      <c r="S19" s="772">
        <v>0.66666666666666674</v>
      </c>
      <c r="T19" s="777">
        <v>0</v>
      </c>
      <c r="U19" s="772">
        <v>0</v>
      </c>
      <c r="V19" s="777">
        <v>0</v>
      </c>
      <c r="W19" s="772">
        <v>0</v>
      </c>
      <c r="X19" s="777">
        <v>0.937190082644628</v>
      </c>
      <c r="Y19" s="772">
        <v>0.33333333333333337</v>
      </c>
      <c r="Z19" s="778">
        <v>2.8115702479338838</v>
      </c>
      <c r="AA19" s="328">
        <v>5.8522818574751256E-4</v>
      </c>
      <c r="AB19" s="628" t="s">
        <v>30</v>
      </c>
      <c r="AC19" s="625">
        <v>8.4347107438016522</v>
      </c>
      <c r="AD19" s="626">
        <v>0.140625</v>
      </c>
      <c r="AE19" s="625">
        <v>19.680991735537187</v>
      </c>
      <c r="AF19" s="626">
        <v>0.328125</v>
      </c>
      <c r="AG19" s="625"/>
      <c r="AH19" s="626">
        <v>0</v>
      </c>
      <c r="AI19" s="625">
        <v>29.990082644628096</v>
      </c>
      <c r="AJ19" s="626">
        <v>0.5</v>
      </c>
      <c r="AK19" s="625">
        <v>0.937190082644628</v>
      </c>
      <c r="AL19" s="626">
        <v>1.5625E-2</v>
      </c>
      <c r="AM19" s="625">
        <v>0.937190082644628</v>
      </c>
      <c r="AN19" s="626">
        <v>1.5625E-2</v>
      </c>
      <c r="AO19" s="344">
        <v>59.980165289256192</v>
      </c>
      <c r="AP19" s="629">
        <v>0.7</v>
      </c>
      <c r="AR19" s="127" t="s">
        <v>30</v>
      </c>
      <c r="AS19" s="774">
        <v>0</v>
      </c>
      <c r="AT19" s="770">
        <v>0</v>
      </c>
      <c r="AU19" s="774">
        <v>1.87438016528926</v>
      </c>
      <c r="AV19" s="770">
        <v>0.66666666666666663</v>
      </c>
      <c r="AW19" s="774">
        <v>0.93719008264463</v>
      </c>
      <c r="AX19" s="770">
        <v>0.33333333333333331</v>
      </c>
      <c r="AY19" s="774">
        <v>0</v>
      </c>
      <c r="AZ19" s="770">
        <v>0</v>
      </c>
      <c r="BA19" s="774">
        <v>0</v>
      </c>
      <c r="BB19" s="770">
        <v>0</v>
      </c>
      <c r="BC19" s="779">
        <v>2.81157024793389</v>
      </c>
      <c r="BE19" s="127" t="s">
        <v>30</v>
      </c>
      <c r="BF19" s="625">
        <v>2.8115702479338838</v>
      </c>
      <c r="BG19" s="772">
        <v>1</v>
      </c>
      <c r="BH19" s="625">
        <v>0</v>
      </c>
      <c r="BI19" s="772">
        <v>0</v>
      </c>
      <c r="BJ19" s="625">
        <v>0</v>
      </c>
      <c r="BK19" s="772">
        <v>0</v>
      </c>
      <c r="BL19" s="773"/>
      <c r="BM19" s="773"/>
      <c r="BN19" s="625"/>
      <c r="BO19" s="772"/>
      <c r="BP19" s="625"/>
      <c r="BQ19" s="772"/>
      <c r="BR19" s="625"/>
      <c r="BS19" s="772"/>
      <c r="BT19" s="778">
        <v>2.8115702479338838</v>
      </c>
      <c r="BV19" s="127" t="s">
        <v>30</v>
      </c>
      <c r="BW19" s="625">
        <v>0</v>
      </c>
      <c r="BX19" s="772">
        <v>0</v>
      </c>
      <c r="BY19" s="625">
        <v>0.937190082644628</v>
      </c>
      <c r="BZ19" s="772">
        <v>0.33333333333333337</v>
      </c>
      <c r="CA19" s="625">
        <v>0.937190082644628</v>
      </c>
      <c r="CB19" s="772">
        <v>0.33333333333333337</v>
      </c>
      <c r="CC19" s="625">
        <v>0</v>
      </c>
      <c r="CD19" s="772">
        <v>0</v>
      </c>
      <c r="CE19" s="625">
        <v>0.937190082644628</v>
      </c>
      <c r="CF19" s="772">
        <v>0.33333333333333337</v>
      </c>
      <c r="CG19" s="625">
        <v>0</v>
      </c>
      <c r="CH19" s="772">
        <v>0</v>
      </c>
      <c r="CI19" s="778">
        <v>2.8115702479338838</v>
      </c>
      <c r="CJ19" s="641"/>
      <c r="CK19" s="127" t="s">
        <v>30</v>
      </c>
      <c r="CL19" s="774">
        <v>0.93719008264463</v>
      </c>
      <c r="CM19" s="770">
        <v>0.33333333333333331</v>
      </c>
      <c r="CN19" s="774">
        <v>0.93719008264463</v>
      </c>
      <c r="CO19" s="770">
        <v>0.33333333333333331</v>
      </c>
      <c r="CP19" s="774">
        <v>0</v>
      </c>
      <c r="CQ19" s="770">
        <v>0</v>
      </c>
      <c r="CR19" s="774">
        <v>0.93719008264463</v>
      </c>
      <c r="CS19" s="770">
        <v>0.33333333333333331</v>
      </c>
      <c r="CT19" s="774">
        <v>0</v>
      </c>
      <c r="CU19" s="770">
        <v>0</v>
      </c>
      <c r="CV19" s="779">
        <v>2.81157024793389</v>
      </c>
      <c r="CX19" s="127" t="s">
        <v>30</v>
      </c>
      <c r="CY19" s="774">
        <v>1.87438016528926</v>
      </c>
      <c r="CZ19" s="770">
        <v>0.66666666666666663</v>
      </c>
      <c r="DA19" s="774">
        <v>0.93719008264463</v>
      </c>
      <c r="DB19" s="770">
        <v>0.33333333333333331</v>
      </c>
      <c r="DC19" s="774">
        <v>0</v>
      </c>
      <c r="DD19" s="770">
        <v>0</v>
      </c>
      <c r="DE19" s="779">
        <v>2.81157024793389</v>
      </c>
    </row>
    <row r="20" spans="1:109" x14ac:dyDescent="0.2">
      <c r="A20" s="126">
        <v>97214</v>
      </c>
      <c r="B20" s="127" t="s">
        <v>11</v>
      </c>
      <c r="C20" s="625">
        <v>2826</v>
      </c>
      <c r="D20" s="312">
        <v>8234</v>
      </c>
      <c r="E20" s="128">
        <v>0.34321107602623269</v>
      </c>
      <c r="F20" s="625">
        <v>2465.3814830000001</v>
      </c>
      <c r="G20" s="128">
        <v>0.31684635432463693</v>
      </c>
      <c r="H20" s="625">
        <v>2051.2718041899384</v>
      </c>
      <c r="I20" s="762">
        <v>0.27682480488393202</v>
      </c>
      <c r="J20" s="625">
        <v>-414.10967881006172</v>
      </c>
      <c r="K20" s="762">
        <v>-0.16796981792292537</v>
      </c>
      <c r="L20" s="775">
        <v>-3.6109242083918414E-2</v>
      </c>
      <c r="M20" s="617">
        <v>-1.9313308403359208E-2</v>
      </c>
      <c r="N20" s="617">
        <v>-2.6346892199445637E-2</v>
      </c>
      <c r="P20" s="776">
        <v>12.418660098390001</v>
      </c>
      <c r="Q20" s="772">
        <v>0.1875</v>
      </c>
      <c r="R20" s="777">
        <v>26.907096879845</v>
      </c>
      <c r="S20" s="772">
        <v>0.40624999999999994</v>
      </c>
      <c r="T20" s="777">
        <v>15.523325122987501</v>
      </c>
      <c r="U20" s="772">
        <v>0.234375</v>
      </c>
      <c r="V20" s="777">
        <v>6.2093300491950005</v>
      </c>
      <c r="W20" s="772">
        <v>9.375E-2</v>
      </c>
      <c r="X20" s="777">
        <v>5.1744417076625009</v>
      </c>
      <c r="Y20" s="772">
        <v>7.8125E-2</v>
      </c>
      <c r="Z20" s="778">
        <v>66.232853858080006</v>
      </c>
      <c r="AA20" s="328">
        <v>1.378636472936379E-2</v>
      </c>
      <c r="AB20" s="628" t="s">
        <v>11</v>
      </c>
      <c r="AC20" s="625">
        <v>153.59051150900297</v>
      </c>
      <c r="AD20" s="626">
        <v>0.19221473390320132</v>
      </c>
      <c r="AE20" s="625">
        <v>171.48753900472525</v>
      </c>
      <c r="AF20" s="626">
        <v>0.21461242204129241</v>
      </c>
      <c r="AG20" s="625"/>
      <c r="AH20" s="626">
        <v>0</v>
      </c>
      <c r="AI20" s="625">
        <v>400.50178817307756</v>
      </c>
      <c r="AJ20" s="626">
        <v>0.50121810185476179</v>
      </c>
      <c r="AK20" s="625">
        <v>8.2791067322600007</v>
      </c>
      <c r="AL20" s="626">
        <v>1.0361097712759932E-2</v>
      </c>
      <c r="AM20" s="625">
        <v>65.197965516547498</v>
      </c>
      <c r="AN20" s="626">
        <v>8.1593644487984465E-2</v>
      </c>
      <c r="AO20" s="344">
        <v>799.05691093561336</v>
      </c>
      <c r="AP20" s="629">
        <v>0.52752727762984797</v>
      </c>
      <c r="AR20" s="127" t="s">
        <v>11</v>
      </c>
      <c r="AS20" s="774">
        <v>18.627990147585006</v>
      </c>
      <c r="AT20" s="770">
        <v>0.28125</v>
      </c>
      <c r="AU20" s="774">
        <v>26.90709687984501</v>
      </c>
      <c r="AV20" s="770">
        <v>0.40625000000000006</v>
      </c>
      <c r="AW20" s="774">
        <v>7.244218390727502</v>
      </c>
      <c r="AX20" s="770">
        <v>0.109375</v>
      </c>
      <c r="AY20" s="774">
        <v>4.1395533661300004</v>
      </c>
      <c r="AZ20" s="770">
        <v>6.2499999999999986E-2</v>
      </c>
      <c r="BA20" s="774">
        <v>9.313995073792503</v>
      </c>
      <c r="BB20" s="770">
        <v>0.140625</v>
      </c>
      <c r="BC20" s="779">
        <v>66.23285385808002</v>
      </c>
      <c r="BE20" s="127" t="s">
        <v>11</v>
      </c>
      <c r="BF20" s="625">
        <v>37.255980295169998</v>
      </c>
      <c r="BG20" s="772">
        <v>0.56249999999999989</v>
      </c>
      <c r="BH20" s="625">
        <v>27.9419852213775</v>
      </c>
      <c r="BI20" s="772">
        <v>0.42187499999999994</v>
      </c>
      <c r="BJ20" s="625">
        <v>1.0348883415325001</v>
      </c>
      <c r="BK20" s="772">
        <v>1.5625E-2</v>
      </c>
      <c r="BL20" s="773"/>
      <c r="BM20" s="773"/>
      <c r="BN20" s="625"/>
      <c r="BO20" s="772"/>
      <c r="BP20" s="625"/>
      <c r="BQ20" s="772"/>
      <c r="BR20" s="625"/>
      <c r="BS20" s="772"/>
      <c r="BT20" s="778">
        <v>66.232853858080006</v>
      </c>
      <c r="BV20" s="127" t="s">
        <v>11</v>
      </c>
      <c r="BW20" s="625">
        <v>1.0348883415325001</v>
      </c>
      <c r="BX20" s="772">
        <v>1.5625000000000003E-2</v>
      </c>
      <c r="BY20" s="625">
        <v>2.0697766830650002</v>
      </c>
      <c r="BZ20" s="772">
        <v>3.1250000000000007E-2</v>
      </c>
      <c r="CA20" s="625">
        <v>20.697766830650004</v>
      </c>
      <c r="CB20" s="772">
        <v>0.31250000000000011</v>
      </c>
      <c r="CC20" s="625">
        <v>24.837320196779999</v>
      </c>
      <c r="CD20" s="772">
        <v>0.375</v>
      </c>
      <c r="CE20" s="625">
        <v>17.593101806052498</v>
      </c>
      <c r="CF20" s="772">
        <v>0.265625</v>
      </c>
      <c r="CG20" s="625">
        <v>0</v>
      </c>
      <c r="CH20" s="772">
        <v>0</v>
      </c>
      <c r="CI20" s="778">
        <v>66.232853858079991</v>
      </c>
      <c r="CJ20" s="641"/>
      <c r="CK20" s="127" t="s">
        <v>11</v>
      </c>
      <c r="CL20" s="774">
        <v>6.2093300491950014</v>
      </c>
      <c r="CM20" s="770">
        <v>9.375E-2</v>
      </c>
      <c r="CN20" s="774">
        <v>12.418660098390005</v>
      </c>
      <c r="CO20" s="770">
        <v>0.1875</v>
      </c>
      <c r="CP20" s="774">
        <v>23.802431855247509</v>
      </c>
      <c r="CQ20" s="770">
        <v>0.359375</v>
      </c>
      <c r="CR20" s="774">
        <v>8.2791067322600025</v>
      </c>
      <c r="CS20" s="770">
        <v>0.125</v>
      </c>
      <c r="CT20" s="774">
        <v>15.523325122987504</v>
      </c>
      <c r="CU20" s="770">
        <v>0.234375</v>
      </c>
      <c r="CV20" s="779">
        <v>66.23285385808002</v>
      </c>
      <c r="CX20" s="127" t="s">
        <v>11</v>
      </c>
      <c r="CY20" s="774">
        <v>18.627990147585006</v>
      </c>
      <c r="CZ20" s="770">
        <v>0.28125</v>
      </c>
      <c r="DA20" s="774">
        <v>32.081538587507509</v>
      </c>
      <c r="DB20" s="770">
        <v>0.484375</v>
      </c>
      <c r="DC20" s="774">
        <v>15.523325122987504</v>
      </c>
      <c r="DD20" s="770">
        <v>0.234375</v>
      </c>
      <c r="DE20" s="779">
        <v>66.23285385808002</v>
      </c>
    </row>
    <row r="21" spans="1:109" x14ac:dyDescent="0.2">
      <c r="A21" s="126">
        <v>97215</v>
      </c>
      <c r="B21" s="813" t="s">
        <v>12</v>
      </c>
      <c r="C21" s="625">
        <v>513</v>
      </c>
      <c r="D21" s="312">
        <v>1389</v>
      </c>
      <c r="E21" s="128">
        <v>0.36933045356371491</v>
      </c>
      <c r="F21" s="625">
        <v>449</v>
      </c>
      <c r="G21" s="128">
        <v>0.34353481254781942</v>
      </c>
      <c r="H21" s="625">
        <v>356</v>
      </c>
      <c r="I21" s="762">
        <v>0.31010452961672474</v>
      </c>
      <c r="J21" s="625">
        <v>-93</v>
      </c>
      <c r="K21" s="762">
        <v>-0.20712694877505569</v>
      </c>
      <c r="L21" s="775">
        <v>-4.5357573738601276E-2</v>
      </c>
      <c r="M21" s="617">
        <v>-1.8856093774897831E-2</v>
      </c>
      <c r="N21" s="617">
        <v>-2.9986632055150508E-2</v>
      </c>
      <c r="P21" s="776">
        <v>4</v>
      </c>
      <c r="Q21" s="772">
        <v>0.5714285714285714</v>
      </c>
      <c r="R21" s="777">
        <v>1</v>
      </c>
      <c r="S21" s="772">
        <v>0.14285714285714285</v>
      </c>
      <c r="T21" s="777">
        <v>1</v>
      </c>
      <c r="U21" s="772">
        <v>0.14285714285714285</v>
      </c>
      <c r="V21" s="777">
        <v>0</v>
      </c>
      <c r="W21" s="772">
        <v>0</v>
      </c>
      <c r="X21" s="777">
        <v>1</v>
      </c>
      <c r="Y21" s="772">
        <v>0.14285714285714285</v>
      </c>
      <c r="Z21" s="778">
        <v>7</v>
      </c>
      <c r="AA21" s="328">
        <v>1.4570495982602683E-3</v>
      </c>
      <c r="AB21" s="628" t="s">
        <v>12</v>
      </c>
      <c r="AC21" s="625">
        <v>24</v>
      </c>
      <c r="AD21" s="626">
        <v>0.15584415584415584</v>
      </c>
      <c r="AE21" s="625">
        <v>42</v>
      </c>
      <c r="AF21" s="626">
        <v>0.27272727272727271</v>
      </c>
      <c r="AG21" s="625"/>
      <c r="AH21" s="626">
        <v>0</v>
      </c>
      <c r="AI21" s="625">
        <v>76</v>
      </c>
      <c r="AJ21" s="626">
        <v>0.4935064935064935</v>
      </c>
      <c r="AK21" s="625">
        <v>0</v>
      </c>
      <c r="AL21" s="626">
        <v>0</v>
      </c>
      <c r="AM21" s="625">
        <v>12</v>
      </c>
      <c r="AN21" s="626">
        <v>7.792207792207792E-2</v>
      </c>
      <c r="AO21" s="344">
        <v>154</v>
      </c>
      <c r="AP21" s="629">
        <v>0.63636363636363635</v>
      </c>
      <c r="AR21" s="127" t="s">
        <v>12</v>
      </c>
      <c r="AS21" s="774">
        <v>2</v>
      </c>
      <c r="AT21" s="770">
        <v>0.2857142857142857</v>
      </c>
      <c r="AU21" s="774">
        <v>4</v>
      </c>
      <c r="AV21" s="770">
        <v>0.5714285714285714</v>
      </c>
      <c r="AW21" s="774">
        <v>1</v>
      </c>
      <c r="AX21" s="770">
        <v>0.14285714285714285</v>
      </c>
      <c r="AY21" s="774">
        <v>0</v>
      </c>
      <c r="AZ21" s="770">
        <v>0</v>
      </c>
      <c r="BA21" s="774">
        <v>0</v>
      </c>
      <c r="BB21" s="770">
        <v>0</v>
      </c>
      <c r="BC21" s="779">
        <v>7</v>
      </c>
      <c r="BE21" s="127" t="s">
        <v>12</v>
      </c>
      <c r="BF21" s="625">
        <v>5</v>
      </c>
      <c r="BG21" s="772">
        <v>0.7142857142857143</v>
      </c>
      <c r="BH21" s="625">
        <v>2</v>
      </c>
      <c r="BI21" s="772">
        <v>0.2857142857142857</v>
      </c>
      <c r="BJ21" s="625">
        <v>0</v>
      </c>
      <c r="BK21" s="772">
        <v>0</v>
      </c>
      <c r="BL21" s="773"/>
      <c r="BM21" s="773"/>
      <c r="BN21" s="625"/>
      <c r="BO21" s="772"/>
      <c r="BP21" s="625"/>
      <c r="BQ21" s="772"/>
      <c r="BR21" s="625"/>
      <c r="BS21" s="772"/>
      <c r="BT21" s="778">
        <v>7</v>
      </c>
      <c r="BV21" s="127" t="s">
        <v>12</v>
      </c>
      <c r="BW21" s="625">
        <v>0</v>
      </c>
      <c r="BX21" s="772">
        <v>0</v>
      </c>
      <c r="BY21" s="625">
        <v>0</v>
      </c>
      <c r="BZ21" s="772">
        <v>0</v>
      </c>
      <c r="CA21" s="625">
        <v>1</v>
      </c>
      <c r="CB21" s="772">
        <v>0.14285714285714285</v>
      </c>
      <c r="CC21" s="625">
        <v>5</v>
      </c>
      <c r="CD21" s="772">
        <v>0.7142857142857143</v>
      </c>
      <c r="CE21" s="625">
        <v>1</v>
      </c>
      <c r="CF21" s="772">
        <v>0.14285714285714285</v>
      </c>
      <c r="CG21" s="625">
        <v>0</v>
      </c>
      <c r="CH21" s="772">
        <v>0</v>
      </c>
      <c r="CI21" s="778">
        <v>7</v>
      </c>
      <c r="CJ21" s="641"/>
      <c r="CK21" s="127" t="s">
        <v>12</v>
      </c>
      <c r="CL21" s="774">
        <v>1</v>
      </c>
      <c r="CM21" s="770">
        <v>0.14285714285714285</v>
      </c>
      <c r="CN21" s="774">
        <v>0</v>
      </c>
      <c r="CO21" s="770">
        <v>0</v>
      </c>
      <c r="CP21" s="774">
        <v>1</v>
      </c>
      <c r="CQ21" s="770">
        <v>0.14285714285714285</v>
      </c>
      <c r="CR21" s="774">
        <v>2</v>
      </c>
      <c r="CS21" s="770">
        <v>0.2857142857142857</v>
      </c>
      <c r="CT21" s="774">
        <v>3</v>
      </c>
      <c r="CU21" s="770">
        <v>0.42857142857142855</v>
      </c>
      <c r="CV21" s="779">
        <v>7</v>
      </c>
      <c r="CX21" s="127" t="s">
        <v>12</v>
      </c>
      <c r="CY21" s="774">
        <v>1</v>
      </c>
      <c r="CZ21" s="770">
        <v>0.14285714285714285</v>
      </c>
      <c r="DA21" s="774">
        <v>3</v>
      </c>
      <c r="DB21" s="770">
        <v>0.42857142857142855</v>
      </c>
      <c r="DC21" s="774">
        <v>3</v>
      </c>
      <c r="DD21" s="770">
        <v>0.42857142857142855</v>
      </c>
      <c r="DE21" s="779">
        <v>7</v>
      </c>
    </row>
    <row r="22" spans="1:109" x14ac:dyDescent="0.2">
      <c r="A22" s="126">
        <v>97216</v>
      </c>
      <c r="B22" s="130" t="s">
        <v>13</v>
      </c>
      <c r="C22" s="704">
        <v>1208</v>
      </c>
      <c r="D22" s="723">
        <v>3655</v>
      </c>
      <c r="E22" s="131">
        <v>0.33050615595075239</v>
      </c>
      <c r="F22" s="625">
        <v>1186.504905</v>
      </c>
      <c r="G22" s="131">
        <v>0.321051205534162</v>
      </c>
      <c r="H22" s="625">
        <v>1093.8145989453228</v>
      </c>
      <c r="I22" s="780">
        <v>0.30502359145156799</v>
      </c>
      <c r="J22" s="704">
        <v>-92.690306054677194</v>
      </c>
      <c r="K22" s="780">
        <v>-7.8120457542210656E-2</v>
      </c>
      <c r="L22" s="781">
        <v>-1.6136530840509811E-2</v>
      </c>
      <c r="M22" s="617">
        <v>-2.5615947339745482E-3</v>
      </c>
      <c r="N22" s="617">
        <v>-8.2404333368094607E-3</v>
      </c>
      <c r="P22" s="776">
        <v>5.9716902581182323</v>
      </c>
      <c r="Q22" s="782">
        <v>0.22222222222222224</v>
      </c>
      <c r="R22" s="777">
        <v>14.929225645295579</v>
      </c>
      <c r="S22" s="782">
        <v>0.55555555555555558</v>
      </c>
      <c r="T22" s="777">
        <v>3.9811268387454879</v>
      </c>
      <c r="U22" s="782">
        <v>0.14814814814814814</v>
      </c>
      <c r="V22" s="777">
        <v>0</v>
      </c>
      <c r="W22" s="782">
        <v>0</v>
      </c>
      <c r="X22" s="777">
        <v>1.9905634193727439</v>
      </c>
      <c r="Y22" s="782">
        <v>7.407407407407407E-2</v>
      </c>
      <c r="Z22" s="778">
        <v>26.872606161532044</v>
      </c>
      <c r="AA22" s="328">
        <v>5.5935314302666675E-3</v>
      </c>
      <c r="AB22" s="630" t="s">
        <v>13</v>
      </c>
      <c r="AC22" s="625">
        <v>46.778240355259484</v>
      </c>
      <c r="AD22" s="631">
        <v>0.10804597701149424</v>
      </c>
      <c r="AE22" s="625">
        <v>105.49986122675543</v>
      </c>
      <c r="AF22" s="631">
        <v>0.2436781609195402</v>
      </c>
      <c r="AG22" s="625"/>
      <c r="AH22" s="631">
        <v>0</v>
      </c>
      <c r="AI22" s="625">
        <v>259.76852622814312</v>
      </c>
      <c r="AJ22" s="631">
        <v>0.6</v>
      </c>
      <c r="AK22" s="625">
        <v>0.99528170968637197</v>
      </c>
      <c r="AL22" s="631">
        <v>2.2988505747126432E-3</v>
      </c>
      <c r="AM22" s="625">
        <v>19.90563419372744</v>
      </c>
      <c r="AN22" s="631">
        <v>4.5977011494252873E-2</v>
      </c>
      <c r="AO22" s="346">
        <v>432.94754371357186</v>
      </c>
      <c r="AP22" s="632">
        <v>0.69281045751633974</v>
      </c>
      <c r="AR22" s="130" t="s">
        <v>13</v>
      </c>
      <c r="AS22" s="784">
        <v>5.9716902581182207</v>
      </c>
      <c r="AT22" s="785">
        <v>0.22222222222222218</v>
      </c>
      <c r="AU22" s="784">
        <v>14.929225645295555</v>
      </c>
      <c r="AV22" s="785">
        <v>0.55555555555555558</v>
      </c>
      <c r="AW22" s="784">
        <v>4.9764085484318503</v>
      </c>
      <c r="AX22" s="785">
        <v>0.18518518518518515</v>
      </c>
      <c r="AY22" s="774">
        <v>0.99528170968636998</v>
      </c>
      <c r="AZ22" s="785">
        <v>3.7037037037037028E-2</v>
      </c>
      <c r="BA22" s="774">
        <v>0</v>
      </c>
      <c r="BB22" s="785">
        <v>0</v>
      </c>
      <c r="BC22" s="786">
        <v>26.872606161531998</v>
      </c>
      <c r="BE22" s="130" t="s">
        <v>13</v>
      </c>
      <c r="BF22" s="704">
        <v>12.938662225922837</v>
      </c>
      <c r="BG22" s="782">
        <v>0.48148148148148145</v>
      </c>
      <c r="BH22" s="704">
        <v>13.933943935609209</v>
      </c>
      <c r="BI22" s="782">
        <v>0.51851851851851849</v>
      </c>
      <c r="BJ22" s="704">
        <v>0</v>
      </c>
      <c r="BK22" s="782">
        <v>0</v>
      </c>
      <c r="BL22" s="787"/>
      <c r="BM22" s="787"/>
      <c r="BN22" s="704"/>
      <c r="BO22" s="782"/>
      <c r="BP22" s="704"/>
      <c r="BQ22" s="782"/>
      <c r="BR22" s="704"/>
      <c r="BS22" s="782"/>
      <c r="BT22" s="783">
        <v>26.872606161532048</v>
      </c>
      <c r="BV22" s="130" t="s">
        <v>13</v>
      </c>
      <c r="BW22" s="704">
        <v>0</v>
      </c>
      <c r="BX22" s="782">
        <v>0</v>
      </c>
      <c r="BY22" s="704">
        <v>4.9764085484318601</v>
      </c>
      <c r="BZ22" s="782">
        <v>0.1851851851851852</v>
      </c>
      <c r="CA22" s="704">
        <v>6.9669719678046045</v>
      </c>
      <c r="CB22" s="782">
        <v>0.2592592592592593</v>
      </c>
      <c r="CC22" s="704">
        <v>9.9528170968637202</v>
      </c>
      <c r="CD22" s="782">
        <v>0.37037037037037041</v>
      </c>
      <c r="CE22" s="704">
        <v>2.9858451290591157</v>
      </c>
      <c r="CF22" s="782">
        <v>0.1111111111111111</v>
      </c>
      <c r="CG22" s="704">
        <v>1.9905634193727439</v>
      </c>
      <c r="CH22" s="782">
        <v>7.407407407407407E-2</v>
      </c>
      <c r="CI22" s="783">
        <v>26.872606161532044</v>
      </c>
      <c r="CJ22" s="641"/>
      <c r="CK22" s="130" t="s">
        <v>13</v>
      </c>
      <c r="CL22" s="784">
        <v>0.99528170968636998</v>
      </c>
      <c r="CM22" s="785">
        <v>3.7037037037037028E-2</v>
      </c>
      <c r="CN22" s="784">
        <v>8.957535387177332</v>
      </c>
      <c r="CO22" s="785">
        <v>0.33333333333333337</v>
      </c>
      <c r="CP22" s="784">
        <v>12.938662225922814</v>
      </c>
      <c r="CQ22" s="785">
        <v>0.48148148148148157</v>
      </c>
      <c r="CR22" s="784">
        <v>0</v>
      </c>
      <c r="CS22" s="785">
        <v>0</v>
      </c>
      <c r="CT22" s="784">
        <v>3.9811268387454799</v>
      </c>
      <c r="CU22" s="785">
        <v>0.14814814814814811</v>
      </c>
      <c r="CV22" s="786">
        <v>26.872606161531994</v>
      </c>
      <c r="CX22" s="130" t="s">
        <v>13</v>
      </c>
      <c r="CY22" s="784">
        <v>9.9528170968637024</v>
      </c>
      <c r="CZ22" s="785">
        <v>0.37037037037037035</v>
      </c>
      <c r="DA22" s="784">
        <v>12.938662225922814</v>
      </c>
      <c r="DB22" s="785">
        <v>0.48148148148148145</v>
      </c>
      <c r="DC22" s="784">
        <v>3.9811268387454799</v>
      </c>
      <c r="DD22" s="785">
        <v>0.14814814814814811</v>
      </c>
      <c r="DE22" s="786">
        <v>26.872606161531998</v>
      </c>
    </row>
    <row r="23" spans="1:109" x14ac:dyDescent="0.2">
      <c r="A23" s="133"/>
      <c r="B23" s="139" t="s">
        <v>36</v>
      </c>
      <c r="C23" s="318">
        <v>6887</v>
      </c>
      <c r="D23" s="140">
        <v>20103</v>
      </c>
      <c r="E23" s="141">
        <v>0.34258568372879672</v>
      </c>
      <c r="F23" s="318">
        <v>6012.1471940000001</v>
      </c>
      <c r="G23" s="141">
        <v>0.31429846124078803</v>
      </c>
      <c r="H23" s="318">
        <v>5182.0063198273347</v>
      </c>
      <c r="I23" s="798">
        <v>0.28601425763480132</v>
      </c>
      <c r="J23" s="318">
        <v>-830.14087417266546</v>
      </c>
      <c r="K23" s="798">
        <v>-0.13807727046355903</v>
      </c>
      <c r="L23" s="799">
        <v>-2.9280694900279958E-2</v>
      </c>
      <c r="M23" s="790">
        <v>-1.9220544042486409E-2</v>
      </c>
      <c r="N23" s="790">
        <v>-2.3424882360104426E-2</v>
      </c>
      <c r="P23" s="800">
        <v>27.459620195281214</v>
      </c>
      <c r="Q23" s="317">
        <v>0.18872747290414177</v>
      </c>
      <c r="R23" s="801">
        <v>68.029695001179377</v>
      </c>
      <c r="S23" s="317">
        <v>0.46756190831140609</v>
      </c>
      <c r="T23" s="801">
        <v>26.587274866208709</v>
      </c>
      <c r="U23" s="317">
        <v>0.18273192277326716</v>
      </c>
      <c r="V23" s="801">
        <v>7.2231338666076201</v>
      </c>
      <c r="W23" s="317">
        <v>4.9643942319618738E-2</v>
      </c>
      <c r="X23" s="801">
        <v>16.199072683278093</v>
      </c>
      <c r="Y23" s="317">
        <v>0.11133475369156615</v>
      </c>
      <c r="Z23" s="802">
        <v>145.49879661255503</v>
      </c>
      <c r="AA23" s="328">
        <v>3.0285566164525112E-2</v>
      </c>
      <c r="AB23" s="634" t="s">
        <v>36</v>
      </c>
      <c r="AC23" s="318">
        <v>330.13289185874356</v>
      </c>
      <c r="AD23" s="141">
        <v>0.16344649462217245</v>
      </c>
      <c r="AE23" s="318">
        <v>472.49638853066585</v>
      </c>
      <c r="AF23" s="141">
        <v>0.23392966993430467</v>
      </c>
      <c r="AG23" s="318"/>
      <c r="AH23" s="141">
        <v>0</v>
      </c>
      <c r="AI23" s="318">
        <v>1070.4149574861133</v>
      </c>
      <c r="AJ23" s="141">
        <v>0.52995498754212744</v>
      </c>
      <c r="AK23" s="318">
        <v>12.239436911126122</v>
      </c>
      <c r="AL23" s="141">
        <v>6.0596599387884092E-3</v>
      </c>
      <c r="AM23" s="318">
        <v>134.53873022661341</v>
      </c>
      <c r="AN23" s="141">
        <v>6.660918796260705E-2</v>
      </c>
      <c r="AO23" s="348">
        <v>2019.8224050132621</v>
      </c>
      <c r="AP23" s="339">
        <v>0.58868571091927535</v>
      </c>
      <c r="AR23" s="139" t="s">
        <v>36</v>
      </c>
      <c r="AS23" s="318">
        <v>38.765953093929369</v>
      </c>
      <c r="AT23" s="317">
        <v>0.26643487091620577</v>
      </c>
      <c r="AU23" s="318">
        <v>72.043248066882114</v>
      </c>
      <c r="AV23" s="317">
        <v>0.4951466936095989</v>
      </c>
      <c r="AW23" s="318">
        <v>15.171746215071542</v>
      </c>
      <c r="AX23" s="317">
        <v>0.10427403228269987</v>
      </c>
      <c r="AY23" s="318">
        <v>5.1348350758163708</v>
      </c>
      <c r="AZ23" s="317">
        <v>3.52912546039112E-2</v>
      </c>
      <c r="BA23" s="318">
        <v>14.383014160855604</v>
      </c>
      <c r="BB23" s="317">
        <v>9.8853148587584275E-2</v>
      </c>
      <c r="BC23" s="802">
        <v>145.498796612555</v>
      </c>
      <c r="BE23" s="139" t="s">
        <v>36</v>
      </c>
      <c r="BF23" s="318">
        <v>92.477423198879904</v>
      </c>
      <c r="BG23" s="317">
        <v>0.63558892136500389</v>
      </c>
      <c r="BH23" s="318">
        <v>51.986485072142607</v>
      </c>
      <c r="BI23" s="317">
        <v>0.35729838515830531</v>
      </c>
      <c r="BJ23" s="318">
        <v>1.0348883415325001</v>
      </c>
      <c r="BK23" s="317">
        <v>7.1126934766909287E-3</v>
      </c>
      <c r="BL23" s="803"/>
      <c r="BM23" s="803"/>
      <c r="BN23" s="318"/>
      <c r="BO23" s="317"/>
      <c r="BP23" s="318"/>
      <c r="BQ23" s="317"/>
      <c r="BR23" s="318"/>
      <c r="BS23" s="317"/>
      <c r="BT23" s="802">
        <v>145.498796612555</v>
      </c>
      <c r="BV23" s="139" t="s">
        <v>36</v>
      </c>
      <c r="BW23" s="318">
        <v>1.0348883415325001</v>
      </c>
      <c r="BX23" s="317">
        <v>7.112693476690927E-3</v>
      </c>
      <c r="BY23" s="318">
        <v>13.052394401204587</v>
      </c>
      <c r="BZ23" s="317">
        <v>8.9707919962812271E-2</v>
      </c>
      <c r="CA23" s="318">
        <v>43.796059955860493</v>
      </c>
      <c r="CB23" s="317">
        <v>0.30100633802823734</v>
      </c>
      <c r="CC23" s="318">
        <v>51.956535357724796</v>
      </c>
      <c r="CD23" s="317">
        <v>0.35709254349421532</v>
      </c>
      <c r="CE23" s="318">
        <v>31.640747502034642</v>
      </c>
      <c r="CF23" s="317">
        <v>0.21746398072480261</v>
      </c>
      <c r="CG23" s="318">
        <v>4.0181710541979836</v>
      </c>
      <c r="CH23" s="317">
        <v>2.7616524313241346E-2</v>
      </c>
      <c r="CI23" s="802">
        <v>145.49879661255503</v>
      </c>
      <c r="CJ23" s="641"/>
      <c r="CK23" s="139" t="s">
        <v>36</v>
      </c>
      <c r="CL23" s="318">
        <v>15.224624746001723</v>
      </c>
      <c r="CM23" s="317">
        <v>0.10463746161793341</v>
      </c>
      <c r="CN23" s="318">
        <v>30.424066859222805</v>
      </c>
      <c r="CO23" s="317">
        <v>0.20910184529043405</v>
      </c>
      <c r="CP23" s="318">
        <v>53.963083542466705</v>
      </c>
      <c r="CQ23" s="317">
        <v>0.37088336672751743</v>
      </c>
      <c r="CR23" s="318">
        <v>17.299245095235293</v>
      </c>
      <c r="CS23" s="317">
        <v>0.11889613864849348</v>
      </c>
      <c r="CT23" s="318">
        <v>28.587776369628465</v>
      </c>
      <c r="CU23" s="317">
        <v>0.19648118771562159</v>
      </c>
      <c r="CV23" s="802">
        <v>145.498796612555</v>
      </c>
      <c r="CX23" s="139" t="s">
        <v>36</v>
      </c>
      <c r="CY23" s="318">
        <v>45.648691605224528</v>
      </c>
      <c r="CZ23" s="317">
        <v>0.31373930690836743</v>
      </c>
      <c r="DA23" s="318">
        <v>71.262328637701998</v>
      </c>
      <c r="DB23" s="317">
        <v>0.48977950537601089</v>
      </c>
      <c r="DC23" s="318">
        <v>28.587776369628465</v>
      </c>
      <c r="DD23" s="317">
        <v>0.19648118771562159</v>
      </c>
      <c r="DE23" s="802">
        <v>145.498796612555</v>
      </c>
    </row>
    <row r="24" spans="1:109" x14ac:dyDescent="0.2">
      <c r="A24" s="126">
        <v>97234</v>
      </c>
      <c r="B24" s="144" t="s">
        <v>2</v>
      </c>
      <c r="C24" s="710">
        <v>560</v>
      </c>
      <c r="D24" s="729">
        <v>1521</v>
      </c>
      <c r="E24" s="145">
        <v>0.36817882971729127</v>
      </c>
      <c r="F24" s="625">
        <v>519.85930099999996</v>
      </c>
      <c r="G24" s="145">
        <v>0.35380623941783257</v>
      </c>
      <c r="H24" s="625">
        <v>468.66234932045268</v>
      </c>
      <c r="I24" s="805">
        <v>0.31752191688377551</v>
      </c>
      <c r="J24" s="710">
        <v>-51.196951679547283</v>
      </c>
      <c r="K24" s="805">
        <v>-9.8482323161411103E-2</v>
      </c>
      <c r="L24" s="806">
        <v>-2.0521631096340864E-2</v>
      </c>
      <c r="M24" s="617">
        <v>-1.0569260623652377E-2</v>
      </c>
      <c r="N24" s="617">
        <v>-1.4728312533641819E-2</v>
      </c>
      <c r="P24" s="776">
        <v>4.7073638747704898</v>
      </c>
      <c r="Q24" s="772">
        <v>0.26315789473684215</v>
      </c>
      <c r="R24" s="777">
        <v>3.7658910998163919</v>
      </c>
      <c r="S24" s="772">
        <v>0.21052631578947373</v>
      </c>
      <c r="T24" s="777">
        <v>6.5903094246786864</v>
      </c>
      <c r="U24" s="772">
        <v>0.36842105263157904</v>
      </c>
      <c r="V24" s="777">
        <v>0.94147277495409798</v>
      </c>
      <c r="W24" s="772">
        <v>5.2631578947368432E-2</v>
      </c>
      <c r="X24" s="777">
        <v>1.882945549908196</v>
      </c>
      <c r="Y24" s="772">
        <v>0.10526315789473686</v>
      </c>
      <c r="Z24" s="778">
        <v>17.887982724127859</v>
      </c>
      <c r="AA24" s="328">
        <v>3.7233825774110165E-3</v>
      </c>
      <c r="AB24" s="635" t="s">
        <v>2</v>
      </c>
      <c r="AC24" s="625">
        <v>38.562165251780385</v>
      </c>
      <c r="AD24" s="636">
        <v>0.20098136858008742</v>
      </c>
      <c r="AE24" s="625">
        <v>30.088910277193499</v>
      </c>
      <c r="AF24" s="636">
        <v>0.15681978247615663</v>
      </c>
      <c r="AG24" s="625"/>
      <c r="AH24" s="636">
        <v>0</v>
      </c>
      <c r="AI24" s="625">
        <v>110.97913188057063</v>
      </c>
      <c r="AJ24" s="636">
        <v>0.57840989123807829</v>
      </c>
      <c r="AK24" s="625">
        <v>0</v>
      </c>
      <c r="AL24" s="636">
        <v>0</v>
      </c>
      <c r="AM24" s="625">
        <v>12.239146074403273</v>
      </c>
      <c r="AN24" s="636">
        <v>6.3788957705677718E-2</v>
      </c>
      <c r="AO24" s="349">
        <v>191.86935348394778</v>
      </c>
      <c r="AP24" s="627">
        <v>0.43828752929725928</v>
      </c>
      <c r="AR24" s="144" t="s">
        <v>2</v>
      </c>
      <c r="AS24" s="807">
        <v>3.7658910998163999</v>
      </c>
      <c r="AT24" s="808">
        <v>0.2105263157894737</v>
      </c>
      <c r="AU24" s="807">
        <v>7.5317821996327998</v>
      </c>
      <c r="AV24" s="808">
        <v>0.4210526315789474</v>
      </c>
      <c r="AW24" s="807">
        <v>3.7658910998163999</v>
      </c>
      <c r="AX24" s="808">
        <v>0.2105263157894737</v>
      </c>
      <c r="AY24" s="807">
        <v>0</v>
      </c>
      <c r="AZ24" s="808">
        <v>0</v>
      </c>
      <c r="BA24" s="774">
        <v>2.8244183248622998</v>
      </c>
      <c r="BB24" s="808">
        <v>0.15789473684210528</v>
      </c>
      <c r="BC24" s="809">
        <v>17.887982724127898</v>
      </c>
      <c r="BE24" s="144" t="s">
        <v>2</v>
      </c>
      <c r="BF24" s="710">
        <v>9.4147277495409796</v>
      </c>
      <c r="BG24" s="810">
        <v>0.52631578947368429</v>
      </c>
      <c r="BH24" s="710">
        <v>8.4732549745868813</v>
      </c>
      <c r="BI24" s="810">
        <v>0.47368421052631582</v>
      </c>
      <c r="BJ24" s="710">
        <v>0</v>
      </c>
      <c r="BK24" s="810">
        <v>0</v>
      </c>
      <c r="BL24" s="811"/>
      <c r="BM24" s="811"/>
      <c r="BN24" s="710"/>
      <c r="BO24" s="810"/>
      <c r="BP24" s="710"/>
      <c r="BQ24" s="810"/>
      <c r="BR24" s="710"/>
      <c r="BS24" s="810"/>
      <c r="BT24" s="812">
        <v>17.887982724127859</v>
      </c>
      <c r="BV24" s="144" t="s">
        <v>2</v>
      </c>
      <c r="BW24" s="710">
        <v>0</v>
      </c>
      <c r="BX24" s="810">
        <v>0</v>
      </c>
      <c r="BY24" s="710">
        <v>2.824418324862294</v>
      </c>
      <c r="BZ24" s="810">
        <v>0.15789473684210525</v>
      </c>
      <c r="CA24" s="710">
        <v>3.7658910998163919</v>
      </c>
      <c r="CB24" s="810">
        <v>0.21052631578947367</v>
      </c>
      <c r="CC24" s="710">
        <v>10.356200524495078</v>
      </c>
      <c r="CD24" s="810">
        <v>0.57894736842105265</v>
      </c>
      <c r="CE24" s="710">
        <v>0.94147277495409798</v>
      </c>
      <c r="CF24" s="810">
        <v>5.2631578947368418E-2</v>
      </c>
      <c r="CG24" s="710">
        <v>0</v>
      </c>
      <c r="CH24" s="810">
        <v>0</v>
      </c>
      <c r="CI24" s="812">
        <v>17.887982724127863</v>
      </c>
      <c r="CJ24" s="641"/>
      <c r="CK24" s="144" t="s">
        <v>2</v>
      </c>
      <c r="CL24" s="807">
        <v>1.8829455499082</v>
      </c>
      <c r="CM24" s="808">
        <v>0.10526315789473685</v>
      </c>
      <c r="CN24" s="807">
        <v>3.7658910998163999</v>
      </c>
      <c r="CO24" s="808">
        <v>0.2105263157894737</v>
      </c>
      <c r="CP24" s="807">
        <v>5.6488366497245996</v>
      </c>
      <c r="CQ24" s="808">
        <v>0.31578947368421056</v>
      </c>
      <c r="CR24" s="807">
        <v>1.8829455499082</v>
      </c>
      <c r="CS24" s="808">
        <v>0.10526315789473685</v>
      </c>
      <c r="CT24" s="807">
        <v>4.7073638747704996</v>
      </c>
      <c r="CU24" s="808">
        <v>0.26315789473684209</v>
      </c>
      <c r="CV24" s="809">
        <v>17.887982724127898</v>
      </c>
      <c r="CX24" s="144" t="s">
        <v>2</v>
      </c>
      <c r="CY24" s="807">
        <v>5.6488366497245996</v>
      </c>
      <c r="CZ24" s="808">
        <v>0.31578947368421056</v>
      </c>
      <c r="DA24" s="807">
        <v>7.5317821996327998</v>
      </c>
      <c r="DB24" s="808">
        <v>0.4210526315789474</v>
      </c>
      <c r="DC24" s="807">
        <v>4.7073638747704996</v>
      </c>
      <c r="DD24" s="808">
        <v>0.26315789473684209</v>
      </c>
      <c r="DE24" s="809">
        <v>17.887982724127898</v>
      </c>
    </row>
    <row r="25" spans="1:109" x14ac:dyDescent="0.2">
      <c r="A25" s="126">
        <v>97204</v>
      </c>
      <c r="B25" s="127" t="s">
        <v>3</v>
      </c>
      <c r="C25" s="625">
        <v>1127</v>
      </c>
      <c r="D25" s="312">
        <v>3315</v>
      </c>
      <c r="E25" s="128">
        <v>0.33996983408748116</v>
      </c>
      <c r="F25" s="625">
        <v>1114.2149119999999</v>
      </c>
      <c r="G25" s="128">
        <v>0.30338379551410771</v>
      </c>
      <c r="H25" s="625">
        <v>956.15357948247834</v>
      </c>
      <c r="I25" s="762">
        <v>0.25470260508323878</v>
      </c>
      <c r="J25" s="625">
        <v>-158.06133251752158</v>
      </c>
      <c r="K25" s="762">
        <v>-0.14185892758678281</v>
      </c>
      <c r="L25" s="775">
        <v>-3.0133993436060491E-2</v>
      </c>
      <c r="M25" s="617">
        <v>-1.628557166266531E-3</v>
      </c>
      <c r="N25" s="617">
        <v>-1.3606250493894301E-2</v>
      </c>
      <c r="P25" s="776">
        <v>7.0317859281578299</v>
      </c>
      <c r="Q25" s="772">
        <v>0.46666666666666667</v>
      </c>
      <c r="R25" s="777">
        <v>4.0181633875187597</v>
      </c>
      <c r="S25" s="772">
        <v>0.26666666666666666</v>
      </c>
      <c r="T25" s="777">
        <v>0</v>
      </c>
      <c r="U25" s="772">
        <v>0</v>
      </c>
      <c r="V25" s="777">
        <v>1.0045408468796899</v>
      </c>
      <c r="W25" s="772">
        <v>6.6666666666666666E-2</v>
      </c>
      <c r="X25" s="777">
        <v>3.0136225406390698</v>
      </c>
      <c r="Y25" s="772">
        <v>0.19999999999999998</v>
      </c>
      <c r="Z25" s="778">
        <v>15.06811270319535</v>
      </c>
      <c r="AA25" s="328">
        <v>3.1364267943901755E-3</v>
      </c>
      <c r="AB25" s="628" t="s">
        <v>3</v>
      </c>
      <c r="AC25" s="625">
        <v>50.889376349193221</v>
      </c>
      <c r="AD25" s="626">
        <v>0.14016030389781864</v>
      </c>
      <c r="AE25" s="625">
        <v>18.081735243834419</v>
      </c>
      <c r="AF25" s="626">
        <v>4.9800993617716213E-2</v>
      </c>
      <c r="AG25" s="625"/>
      <c r="AH25" s="626">
        <v>0</v>
      </c>
      <c r="AI25" s="625">
        <v>243.99254035813865</v>
      </c>
      <c r="AJ25" s="626">
        <v>0.67200801147054456</v>
      </c>
      <c r="AK25" s="625">
        <v>1.0045408468796899</v>
      </c>
      <c r="AL25" s="626">
        <v>2.766721867650901E-3</v>
      </c>
      <c r="AM25" s="625">
        <v>49.11161606347877</v>
      </c>
      <c r="AN25" s="626">
        <v>0.13526396914626965</v>
      </c>
      <c r="AO25" s="344">
        <v>363.07980886152478</v>
      </c>
      <c r="AP25" s="629">
        <v>0.26216389479885255</v>
      </c>
      <c r="AR25" s="127" t="s">
        <v>3</v>
      </c>
      <c r="AS25" s="774">
        <v>4.0181633875187597</v>
      </c>
      <c r="AT25" s="770">
        <v>0.26666666666666666</v>
      </c>
      <c r="AU25" s="774">
        <v>2.0090816937593798</v>
      </c>
      <c r="AV25" s="770">
        <v>0.13333333333333333</v>
      </c>
      <c r="AW25" s="774">
        <v>5.02270423439845</v>
      </c>
      <c r="AX25" s="770">
        <v>0.33333333333333337</v>
      </c>
      <c r="AY25" s="774">
        <v>1.0045408468796899</v>
      </c>
      <c r="AZ25" s="770">
        <v>6.6666666666666666E-2</v>
      </c>
      <c r="BA25" s="774">
        <v>3.0136225406390698</v>
      </c>
      <c r="BB25" s="770">
        <v>0.2</v>
      </c>
      <c r="BC25" s="779">
        <v>15.068112703195348</v>
      </c>
      <c r="BE25" s="127" t="s">
        <v>3</v>
      </c>
      <c r="BF25" s="625">
        <v>11.049949315676589</v>
      </c>
      <c r="BG25" s="772">
        <v>0.73333333333333328</v>
      </c>
      <c r="BH25" s="625">
        <v>3.0136225406390698</v>
      </c>
      <c r="BI25" s="772">
        <v>0.2</v>
      </c>
      <c r="BJ25" s="625">
        <v>1.0045408468796899</v>
      </c>
      <c r="BK25" s="772">
        <v>6.6666666666666666E-2</v>
      </c>
      <c r="BL25" s="773"/>
      <c r="BM25" s="773"/>
      <c r="BN25" s="625"/>
      <c r="BO25" s="772"/>
      <c r="BP25" s="625"/>
      <c r="BQ25" s="772"/>
      <c r="BR25" s="625"/>
      <c r="BS25" s="772"/>
      <c r="BT25" s="778">
        <v>15.068112703195348</v>
      </c>
      <c r="BV25" s="127" t="s">
        <v>3</v>
      </c>
      <c r="BW25" s="625">
        <v>1.0045408468796899</v>
      </c>
      <c r="BX25" s="772">
        <v>6.6666666666666666E-2</v>
      </c>
      <c r="BY25" s="625">
        <v>1.0045408468796899</v>
      </c>
      <c r="BZ25" s="772">
        <v>6.6666666666666666E-2</v>
      </c>
      <c r="CA25" s="625">
        <v>4.0181633875187597</v>
      </c>
      <c r="CB25" s="772">
        <v>0.26666666666666666</v>
      </c>
      <c r="CC25" s="625">
        <v>5.02270423439845</v>
      </c>
      <c r="CD25" s="772">
        <v>0.33333333333333331</v>
      </c>
      <c r="CE25" s="625">
        <v>2.0090816937593798</v>
      </c>
      <c r="CF25" s="772">
        <v>0.13333333333333333</v>
      </c>
      <c r="CG25" s="625">
        <v>2.0090816937593798</v>
      </c>
      <c r="CH25" s="772">
        <v>0.13333333333333333</v>
      </c>
      <c r="CI25" s="778">
        <v>15.06811270319535</v>
      </c>
      <c r="CJ25" s="641"/>
      <c r="CK25" s="127" t="s">
        <v>3</v>
      </c>
      <c r="CL25" s="774">
        <v>5.02270423439845</v>
      </c>
      <c r="CM25" s="770">
        <v>0.33333333333333331</v>
      </c>
      <c r="CN25" s="774">
        <v>1.0045408468796899</v>
      </c>
      <c r="CO25" s="770">
        <v>6.6666666666666652E-2</v>
      </c>
      <c r="CP25" s="774">
        <v>8.0363267750375211</v>
      </c>
      <c r="CQ25" s="770">
        <v>0.53333333333333333</v>
      </c>
      <c r="CR25" s="774">
        <v>0</v>
      </c>
      <c r="CS25" s="770">
        <v>0</v>
      </c>
      <c r="CT25" s="774">
        <v>1.0045408468796899</v>
      </c>
      <c r="CU25" s="770">
        <v>6.6666666666666652E-2</v>
      </c>
      <c r="CV25" s="779">
        <v>15.068112703195352</v>
      </c>
      <c r="CX25" s="127" t="s">
        <v>3</v>
      </c>
      <c r="CY25" s="774">
        <v>6.0272450812781404</v>
      </c>
      <c r="CZ25" s="770">
        <v>0.39999999999999997</v>
      </c>
      <c r="DA25" s="774">
        <v>8.0363267750375211</v>
      </c>
      <c r="DB25" s="770">
        <v>0.53333333333333333</v>
      </c>
      <c r="DC25" s="774">
        <v>1.0045408468796899</v>
      </c>
      <c r="DD25" s="770">
        <v>6.6666666666666652E-2</v>
      </c>
      <c r="DE25" s="779">
        <v>15.068112703195352</v>
      </c>
    </row>
    <row r="26" spans="1:109" x14ac:dyDescent="0.2">
      <c r="A26" s="126">
        <v>97205</v>
      </c>
      <c r="B26" s="127" t="s">
        <v>4</v>
      </c>
      <c r="C26" s="625">
        <v>1535</v>
      </c>
      <c r="D26" s="312">
        <v>4046</v>
      </c>
      <c r="E26" s="128">
        <v>0.37938704893722197</v>
      </c>
      <c r="F26" s="625">
        <v>1536</v>
      </c>
      <c r="G26" s="128">
        <v>0.34845735027223229</v>
      </c>
      <c r="H26" s="625">
        <v>1443</v>
      </c>
      <c r="I26" s="762">
        <v>0.32448841915898358</v>
      </c>
      <c r="J26" s="625">
        <v>-93</v>
      </c>
      <c r="K26" s="762">
        <v>-6.0546875E-2</v>
      </c>
      <c r="L26" s="775">
        <v>-1.2413776406051791E-2</v>
      </c>
      <c r="M26" s="617">
        <v>9.3040568908131505E-5</v>
      </c>
      <c r="N26" s="617">
        <v>-5.1372673113018186E-3</v>
      </c>
      <c r="P26" s="776">
        <v>6</v>
      </c>
      <c r="Q26" s="772">
        <v>0.17647058823529413</v>
      </c>
      <c r="R26" s="777">
        <v>7</v>
      </c>
      <c r="S26" s="772">
        <v>0.20588235294117646</v>
      </c>
      <c r="T26" s="777">
        <v>19</v>
      </c>
      <c r="U26" s="772">
        <v>0.55882352941176472</v>
      </c>
      <c r="V26" s="777">
        <v>1</v>
      </c>
      <c r="W26" s="772">
        <v>2.9411764705882353E-2</v>
      </c>
      <c r="X26" s="777">
        <v>1</v>
      </c>
      <c r="Y26" s="772">
        <v>2.9411764705882353E-2</v>
      </c>
      <c r="Z26" s="778">
        <v>34</v>
      </c>
      <c r="AA26" s="328">
        <v>7.0770980486927317E-3</v>
      </c>
      <c r="AB26" s="628" t="s">
        <v>4</v>
      </c>
      <c r="AC26" s="625">
        <v>81</v>
      </c>
      <c r="AD26" s="626">
        <v>0.14412811387900357</v>
      </c>
      <c r="AE26" s="625">
        <v>75</v>
      </c>
      <c r="AF26" s="626">
        <v>0.13345195729537365</v>
      </c>
      <c r="AG26" s="625"/>
      <c r="AH26" s="626">
        <v>0</v>
      </c>
      <c r="AI26" s="625">
        <v>378</v>
      </c>
      <c r="AJ26" s="626">
        <v>0.67259786476868333</v>
      </c>
      <c r="AK26" s="625">
        <v>0</v>
      </c>
      <c r="AL26" s="626">
        <v>0</v>
      </c>
      <c r="AM26" s="625">
        <v>28</v>
      </c>
      <c r="AN26" s="626">
        <v>4.9822064056939501E-2</v>
      </c>
      <c r="AO26" s="344">
        <v>562</v>
      </c>
      <c r="AP26" s="629">
        <v>0.48076923076923078</v>
      </c>
      <c r="AR26" s="127" t="s">
        <v>4</v>
      </c>
      <c r="AS26" s="774">
        <v>14</v>
      </c>
      <c r="AT26" s="770">
        <v>0.41176470588235292</v>
      </c>
      <c r="AU26" s="774">
        <v>8</v>
      </c>
      <c r="AV26" s="770">
        <v>0.23529411764705882</v>
      </c>
      <c r="AW26" s="774">
        <v>10</v>
      </c>
      <c r="AX26" s="770">
        <v>0.29411764705882354</v>
      </c>
      <c r="AY26" s="774">
        <v>0</v>
      </c>
      <c r="AZ26" s="770">
        <v>0</v>
      </c>
      <c r="BA26" s="774">
        <v>2</v>
      </c>
      <c r="BB26" s="770">
        <v>5.8823529411764705E-2</v>
      </c>
      <c r="BC26" s="779">
        <v>34</v>
      </c>
      <c r="BE26" s="127" t="s">
        <v>4</v>
      </c>
      <c r="BF26" s="625">
        <v>8</v>
      </c>
      <c r="BG26" s="772">
        <v>0.23529411764705882</v>
      </c>
      <c r="BH26" s="625">
        <v>25</v>
      </c>
      <c r="BI26" s="772">
        <v>0.73529411764705888</v>
      </c>
      <c r="BJ26" s="625">
        <v>1</v>
      </c>
      <c r="BK26" s="772">
        <v>2.9411764705882353E-2</v>
      </c>
      <c r="BL26" s="773"/>
      <c r="BM26" s="773"/>
      <c r="BN26" s="625"/>
      <c r="BO26" s="772"/>
      <c r="BP26" s="625"/>
      <c r="BQ26" s="772"/>
      <c r="BR26" s="625"/>
      <c r="BS26" s="772"/>
      <c r="BT26" s="778">
        <v>34</v>
      </c>
      <c r="BV26" s="127" t="s">
        <v>4</v>
      </c>
      <c r="BW26" s="625">
        <v>1</v>
      </c>
      <c r="BX26" s="772">
        <v>2.9411764705882353E-2</v>
      </c>
      <c r="BY26" s="625">
        <v>5</v>
      </c>
      <c r="BZ26" s="772">
        <v>0.14705882352941177</v>
      </c>
      <c r="CA26" s="625">
        <v>7</v>
      </c>
      <c r="CB26" s="772">
        <v>0.20588235294117646</v>
      </c>
      <c r="CC26" s="625">
        <v>11</v>
      </c>
      <c r="CD26" s="772">
        <v>0.3235294117647059</v>
      </c>
      <c r="CE26" s="625">
        <v>7</v>
      </c>
      <c r="CF26" s="772">
        <v>0.20588235294117646</v>
      </c>
      <c r="CG26" s="625">
        <v>3</v>
      </c>
      <c r="CH26" s="772">
        <v>8.8235294117647065E-2</v>
      </c>
      <c r="CI26" s="778">
        <v>34</v>
      </c>
      <c r="CJ26" s="641"/>
      <c r="CK26" s="127" t="s">
        <v>4</v>
      </c>
      <c r="CL26" s="774">
        <v>8</v>
      </c>
      <c r="CM26" s="770">
        <v>0.23529411764705882</v>
      </c>
      <c r="CN26" s="774">
        <v>5</v>
      </c>
      <c r="CO26" s="770">
        <v>0.14705882352941177</v>
      </c>
      <c r="CP26" s="774">
        <v>9</v>
      </c>
      <c r="CQ26" s="770">
        <v>0.26470588235294118</v>
      </c>
      <c r="CR26" s="774">
        <v>6</v>
      </c>
      <c r="CS26" s="770">
        <v>0.17647058823529413</v>
      </c>
      <c r="CT26" s="774">
        <v>6</v>
      </c>
      <c r="CU26" s="770">
        <v>0.17647058823529413</v>
      </c>
      <c r="CV26" s="779">
        <v>34</v>
      </c>
      <c r="CX26" s="127" t="s">
        <v>4</v>
      </c>
      <c r="CY26" s="774">
        <v>13</v>
      </c>
      <c r="CZ26" s="770">
        <v>0.38235294117647056</v>
      </c>
      <c r="DA26" s="774">
        <v>15</v>
      </c>
      <c r="DB26" s="770">
        <v>0.44117647058823528</v>
      </c>
      <c r="DC26" s="774">
        <v>6</v>
      </c>
      <c r="DD26" s="770">
        <v>0.17647058823529413</v>
      </c>
      <c r="DE26" s="779">
        <v>34</v>
      </c>
    </row>
    <row r="27" spans="1:109" x14ac:dyDescent="0.2">
      <c r="A27" s="126">
        <v>97208</v>
      </c>
      <c r="B27" s="127" t="s">
        <v>7</v>
      </c>
      <c r="C27" s="625">
        <v>299</v>
      </c>
      <c r="D27" s="312">
        <v>945</v>
      </c>
      <c r="E27" s="128">
        <v>0.31640211640211641</v>
      </c>
      <c r="F27" s="625">
        <v>262.728522</v>
      </c>
      <c r="G27" s="128">
        <v>0.29553264566929133</v>
      </c>
      <c r="H27" s="625">
        <v>216.71217712177122</v>
      </c>
      <c r="I27" s="762">
        <v>0.25707257072570727</v>
      </c>
      <c r="J27" s="625">
        <v>-46.016344878228779</v>
      </c>
      <c r="K27" s="762">
        <v>-0.17514788469836853</v>
      </c>
      <c r="L27" s="775">
        <v>-3.7778141321789804E-2</v>
      </c>
      <c r="M27" s="617">
        <v>-1.8305006109019972E-2</v>
      </c>
      <c r="N27" s="617">
        <v>-2.646625327555141E-2</v>
      </c>
      <c r="P27" s="776">
        <v>0</v>
      </c>
      <c r="Q27" s="772">
        <v>0</v>
      </c>
      <c r="R27" s="777">
        <v>0</v>
      </c>
      <c r="S27" s="772">
        <v>0</v>
      </c>
      <c r="T27" s="777">
        <v>0</v>
      </c>
      <c r="U27" s="772">
        <v>0</v>
      </c>
      <c r="V27" s="777">
        <v>1.03690036900369</v>
      </c>
      <c r="W27" s="772">
        <v>0.33333333333333331</v>
      </c>
      <c r="X27" s="777">
        <v>2.07380073800738</v>
      </c>
      <c r="Y27" s="772">
        <v>0.66666666666666663</v>
      </c>
      <c r="Z27" s="778">
        <v>3.1107011070110699</v>
      </c>
      <c r="AA27" s="328">
        <v>6.4749225689689303E-4</v>
      </c>
      <c r="AB27" s="628" t="s">
        <v>7</v>
      </c>
      <c r="AC27" s="625">
        <v>20.7380073800738</v>
      </c>
      <c r="AD27" s="626">
        <v>0.23809523809523811</v>
      </c>
      <c r="AE27" s="625">
        <v>22.811808118081178</v>
      </c>
      <c r="AF27" s="626">
        <v>0.26190476190476192</v>
      </c>
      <c r="AG27" s="625"/>
      <c r="AH27" s="626">
        <v>0</v>
      </c>
      <c r="AI27" s="625">
        <v>34.217712177121768</v>
      </c>
      <c r="AJ27" s="626">
        <v>0.39285714285714285</v>
      </c>
      <c r="AK27" s="625">
        <v>0</v>
      </c>
      <c r="AL27" s="626">
        <v>0</v>
      </c>
      <c r="AM27" s="625">
        <v>9.3321033210332089</v>
      </c>
      <c r="AN27" s="626">
        <v>0.10714285714285714</v>
      </c>
      <c r="AO27" s="344">
        <v>87.099630996309955</v>
      </c>
      <c r="AP27" s="629">
        <v>0.52380952380952384</v>
      </c>
      <c r="AR27" s="127" t="s">
        <v>7</v>
      </c>
      <c r="AS27" s="774">
        <v>2.07380073800738</v>
      </c>
      <c r="AT27" s="770">
        <v>0.66666666666666663</v>
      </c>
      <c r="AU27" s="774">
        <v>1.03690036900369</v>
      </c>
      <c r="AV27" s="770">
        <v>0.33333333333333331</v>
      </c>
      <c r="AW27" s="774">
        <v>0</v>
      </c>
      <c r="AX27" s="770">
        <v>0</v>
      </c>
      <c r="AY27" s="774">
        <v>0</v>
      </c>
      <c r="AZ27" s="770">
        <v>0</v>
      </c>
      <c r="BA27" s="774">
        <v>0</v>
      </c>
      <c r="BB27" s="770">
        <v>0</v>
      </c>
      <c r="BC27" s="779">
        <v>3.1107011070110699</v>
      </c>
      <c r="BE27" s="127" t="s">
        <v>7</v>
      </c>
      <c r="BF27" s="625">
        <v>3.1107011070110699</v>
      </c>
      <c r="BG27" s="772">
        <v>1</v>
      </c>
      <c r="BH27" s="625">
        <v>0</v>
      </c>
      <c r="BI27" s="772">
        <v>0</v>
      </c>
      <c r="BJ27" s="625">
        <v>0</v>
      </c>
      <c r="BK27" s="772">
        <v>0</v>
      </c>
      <c r="BL27" s="773"/>
      <c r="BM27" s="773"/>
      <c r="BN27" s="625"/>
      <c r="BO27" s="772"/>
      <c r="BP27" s="625"/>
      <c r="BQ27" s="772"/>
      <c r="BR27" s="625"/>
      <c r="BS27" s="772"/>
      <c r="BT27" s="778">
        <v>3.1107011070110699</v>
      </c>
      <c r="BV27" s="127" t="s">
        <v>7</v>
      </c>
      <c r="BW27" s="625">
        <v>0</v>
      </c>
      <c r="BX27" s="772">
        <v>0</v>
      </c>
      <c r="BY27" s="625">
        <v>0</v>
      </c>
      <c r="BZ27" s="772">
        <v>0</v>
      </c>
      <c r="CA27" s="625">
        <v>2.07380073800738</v>
      </c>
      <c r="CB27" s="772">
        <v>0.66666666666666663</v>
      </c>
      <c r="CC27" s="625">
        <v>0</v>
      </c>
      <c r="CD27" s="772">
        <v>0</v>
      </c>
      <c r="CE27" s="625">
        <v>0</v>
      </c>
      <c r="CF27" s="772">
        <v>0</v>
      </c>
      <c r="CG27" s="625">
        <v>1.03690036900369</v>
      </c>
      <c r="CH27" s="772">
        <v>0.33333333333333331</v>
      </c>
      <c r="CI27" s="778">
        <v>3.1107011070110699</v>
      </c>
      <c r="CJ27" s="641"/>
      <c r="CK27" s="127" t="s">
        <v>7</v>
      </c>
      <c r="CL27" s="774">
        <v>0</v>
      </c>
      <c r="CM27" s="770">
        <v>0</v>
      </c>
      <c r="CN27" s="774">
        <v>1.03690036900369</v>
      </c>
      <c r="CO27" s="770">
        <v>0.33333333333333331</v>
      </c>
      <c r="CP27" s="774">
        <v>0</v>
      </c>
      <c r="CQ27" s="770">
        <v>0</v>
      </c>
      <c r="CR27" s="774">
        <v>0</v>
      </c>
      <c r="CS27" s="770">
        <v>0</v>
      </c>
      <c r="CT27" s="774">
        <v>2.07380073800738</v>
      </c>
      <c r="CU27" s="770">
        <v>0.66666666666666663</v>
      </c>
      <c r="CV27" s="779">
        <v>3.1107011070110699</v>
      </c>
      <c r="CX27" s="127" t="s">
        <v>7</v>
      </c>
      <c r="CY27" s="774">
        <v>1.03690036900369</v>
      </c>
      <c r="CZ27" s="770">
        <v>0.33333333333333331</v>
      </c>
      <c r="DA27" s="774">
        <v>0</v>
      </c>
      <c r="DB27" s="770">
        <v>0</v>
      </c>
      <c r="DC27" s="774">
        <v>2.07380073800738</v>
      </c>
      <c r="DD27" s="770">
        <v>0.66666666666666663</v>
      </c>
      <c r="DE27" s="779">
        <v>3.1107011070110699</v>
      </c>
    </row>
    <row r="28" spans="1:109" x14ac:dyDescent="0.2">
      <c r="A28" s="126">
        <v>97218</v>
      </c>
      <c r="B28" s="127" t="s">
        <v>15</v>
      </c>
      <c r="C28" s="625">
        <v>1952</v>
      </c>
      <c r="D28" s="312">
        <v>5392</v>
      </c>
      <c r="E28" s="128">
        <v>0.36201780415430268</v>
      </c>
      <c r="F28" s="625">
        <v>1831.309544</v>
      </c>
      <c r="G28" s="128">
        <v>0.35234319921184121</v>
      </c>
      <c r="H28" s="625">
        <v>1696.8245093344694</v>
      </c>
      <c r="I28" s="762">
        <v>0.33647124912442383</v>
      </c>
      <c r="J28" s="625">
        <v>-134.48503466553052</v>
      </c>
      <c r="K28" s="762">
        <v>-7.3436538954405467E-2</v>
      </c>
      <c r="L28" s="775">
        <v>-1.5138786786288438E-2</v>
      </c>
      <c r="M28" s="617">
        <v>-9.0761577844041819E-3</v>
      </c>
      <c r="N28" s="617">
        <v>-1.1606775538638203E-2</v>
      </c>
      <c r="P28" s="776">
        <v>13.88772957641671</v>
      </c>
      <c r="Q28" s="772">
        <v>0.2978723404255319</v>
      </c>
      <c r="R28" s="777">
        <v>25.791497784773892</v>
      </c>
      <c r="S28" s="772">
        <v>0.55319148936170215</v>
      </c>
      <c r="T28" s="777">
        <v>1.9839613680595301</v>
      </c>
      <c r="U28" s="772">
        <v>4.2553191489361701E-2</v>
      </c>
      <c r="V28" s="777">
        <v>0.99198068402976503</v>
      </c>
      <c r="W28" s="772">
        <v>2.1276595744680851E-2</v>
      </c>
      <c r="X28" s="777">
        <v>3.9679227361190601</v>
      </c>
      <c r="Y28" s="772">
        <v>8.5106382978723402E-2</v>
      </c>
      <c r="Z28" s="778">
        <v>46.623092149398957</v>
      </c>
      <c r="AA28" s="328">
        <v>9.7045939551333171E-3</v>
      </c>
      <c r="AB28" s="628" t="s">
        <v>15</v>
      </c>
      <c r="AC28" s="625">
        <v>74.44668918076114</v>
      </c>
      <c r="AD28" s="626">
        <v>0.11607682155012858</v>
      </c>
      <c r="AE28" s="625">
        <v>109.16601312180293</v>
      </c>
      <c r="AF28" s="626">
        <v>0.1702109786737592</v>
      </c>
      <c r="AG28" s="625"/>
      <c r="AH28" s="626">
        <v>0</v>
      </c>
      <c r="AI28" s="625">
        <v>404.16937930687334</v>
      </c>
      <c r="AJ28" s="626">
        <v>0.63017841940450026</v>
      </c>
      <c r="AK28" s="625">
        <v>2.975942052089295</v>
      </c>
      <c r="AL28" s="626">
        <v>4.6400706105969077E-3</v>
      </c>
      <c r="AM28" s="625">
        <v>50.599037865272813</v>
      </c>
      <c r="AN28" s="626">
        <v>7.8893709761015077E-2</v>
      </c>
      <c r="AO28" s="344">
        <v>641.3570615267995</v>
      </c>
      <c r="AP28" s="629">
        <v>0.59454499472435729</v>
      </c>
      <c r="AR28" s="127" t="s">
        <v>15</v>
      </c>
      <c r="AS28" s="774">
        <v>13.887729576416776</v>
      </c>
      <c r="AT28" s="770">
        <v>0.2978723404255319</v>
      </c>
      <c r="AU28" s="774">
        <v>17.855652312535856</v>
      </c>
      <c r="AV28" s="770">
        <v>0.38297872340425532</v>
      </c>
      <c r="AW28" s="774">
        <v>4.9599034201488497</v>
      </c>
      <c r="AX28" s="770">
        <v>0.10638297872340428</v>
      </c>
      <c r="AY28" s="774">
        <v>0</v>
      </c>
      <c r="AZ28" s="770">
        <v>0</v>
      </c>
      <c r="BA28" s="774">
        <v>9.9198068402976975</v>
      </c>
      <c r="BB28" s="770">
        <v>0.21276595744680851</v>
      </c>
      <c r="BC28" s="779">
        <v>46.623092149399177</v>
      </c>
      <c r="BE28" s="127" t="s">
        <v>15</v>
      </c>
      <c r="BF28" s="625">
        <v>37.695265993131073</v>
      </c>
      <c r="BG28" s="772">
        <v>0.8085106382978724</v>
      </c>
      <c r="BH28" s="625">
        <v>7.9358454722381193</v>
      </c>
      <c r="BI28" s="772">
        <v>0.17021276595744678</v>
      </c>
      <c r="BJ28" s="625">
        <v>0.99198068402976503</v>
      </c>
      <c r="BK28" s="772">
        <v>2.1276595744680851E-2</v>
      </c>
      <c r="BL28" s="773"/>
      <c r="BM28" s="773"/>
      <c r="BN28" s="625"/>
      <c r="BO28" s="772"/>
      <c r="BP28" s="625"/>
      <c r="BQ28" s="772"/>
      <c r="BR28" s="625"/>
      <c r="BS28" s="772"/>
      <c r="BT28" s="778">
        <v>46.623092149398957</v>
      </c>
      <c r="BV28" s="127" t="s">
        <v>15</v>
      </c>
      <c r="BW28" s="625">
        <v>0</v>
      </c>
      <c r="BX28" s="772">
        <v>0</v>
      </c>
      <c r="BY28" s="625">
        <v>7.9358454722381202</v>
      </c>
      <c r="BZ28" s="772">
        <v>0.1702127659574468</v>
      </c>
      <c r="CA28" s="625">
        <v>22.815555732684597</v>
      </c>
      <c r="CB28" s="772">
        <v>0.48936170212765961</v>
      </c>
      <c r="CC28" s="625">
        <v>8.9278261562678853</v>
      </c>
      <c r="CD28" s="772">
        <v>0.19148936170212766</v>
      </c>
      <c r="CE28" s="625">
        <v>4.9599034201488248</v>
      </c>
      <c r="CF28" s="772">
        <v>0.10638297872340424</v>
      </c>
      <c r="CG28" s="625">
        <v>1.9839613680595301</v>
      </c>
      <c r="CH28" s="772">
        <v>4.2553191489361701E-2</v>
      </c>
      <c r="CI28" s="778">
        <v>46.623092149398957</v>
      </c>
      <c r="CJ28" s="641"/>
      <c r="CK28" s="127" t="s">
        <v>15</v>
      </c>
      <c r="CL28" s="774">
        <v>3.9679227361190801</v>
      </c>
      <c r="CM28" s="770">
        <v>8.510638297872343E-2</v>
      </c>
      <c r="CN28" s="774">
        <v>7.9358454722381584</v>
      </c>
      <c r="CO28" s="770">
        <v>0.17021276595744683</v>
      </c>
      <c r="CP28" s="774">
        <v>17.855652312535856</v>
      </c>
      <c r="CQ28" s="770">
        <v>0.38297872340425532</v>
      </c>
      <c r="CR28" s="774">
        <v>10.911787524327467</v>
      </c>
      <c r="CS28" s="770">
        <v>0.23404255319148937</v>
      </c>
      <c r="CT28" s="774">
        <v>5.9518841041786201</v>
      </c>
      <c r="CU28" s="770">
        <v>0.12765957446808515</v>
      </c>
      <c r="CV28" s="779">
        <v>46.623092149399177</v>
      </c>
      <c r="CX28" s="127" t="s">
        <v>15</v>
      </c>
      <c r="CY28" s="774">
        <v>11.903768208357238</v>
      </c>
      <c r="CZ28" s="770">
        <v>0.25531914893617019</v>
      </c>
      <c r="DA28" s="774">
        <v>28.767439836863325</v>
      </c>
      <c r="DB28" s="770">
        <v>0.61702127659574468</v>
      </c>
      <c r="DC28" s="774">
        <v>5.9518841041786201</v>
      </c>
      <c r="DD28" s="770">
        <v>0.12765957446808515</v>
      </c>
      <c r="DE28" s="779">
        <v>46.623092149399184</v>
      </c>
    </row>
    <row r="29" spans="1:109" x14ac:dyDescent="0.2">
      <c r="A29" s="126">
        <v>97233</v>
      </c>
      <c r="B29" s="127" t="s">
        <v>16</v>
      </c>
      <c r="C29" s="625">
        <v>637</v>
      </c>
      <c r="D29" s="312">
        <v>1934</v>
      </c>
      <c r="E29" s="128">
        <v>0.32936918304033092</v>
      </c>
      <c r="F29" s="625">
        <v>517.76732900000002</v>
      </c>
      <c r="G29" s="128">
        <v>0.27658511164529914</v>
      </c>
      <c r="H29" s="625">
        <v>468.92143159242011</v>
      </c>
      <c r="I29" s="762">
        <v>0.25089429191675766</v>
      </c>
      <c r="J29" s="625">
        <v>-48.845897407579912</v>
      </c>
      <c r="K29" s="762">
        <v>-9.4339473875107924E-2</v>
      </c>
      <c r="L29" s="775">
        <v>-1.9623059078086591E-2</v>
      </c>
      <c r="M29" s="617">
        <v>-2.9172269413046292E-2</v>
      </c>
      <c r="N29" s="617">
        <v>-2.5204787689486419E-2</v>
      </c>
      <c r="P29" s="776">
        <v>4.0021777146217996</v>
      </c>
      <c r="Q29" s="772">
        <v>0.33333333333333331</v>
      </c>
      <c r="R29" s="777">
        <v>4.0021777146217996</v>
      </c>
      <c r="S29" s="772">
        <v>0.33333333333333331</v>
      </c>
      <c r="T29" s="777">
        <v>2.0010888573108998</v>
      </c>
      <c r="U29" s="772">
        <v>0.16666666666666666</v>
      </c>
      <c r="V29" s="777">
        <v>0</v>
      </c>
      <c r="W29" s="772">
        <v>0</v>
      </c>
      <c r="X29" s="777">
        <v>2.0010888573108998</v>
      </c>
      <c r="Y29" s="772">
        <v>0.16666666666666666</v>
      </c>
      <c r="Z29" s="778">
        <v>12.006533143865399</v>
      </c>
      <c r="AA29" s="328">
        <v>2.4991591848239534E-3</v>
      </c>
      <c r="AB29" s="628" t="s">
        <v>16</v>
      </c>
      <c r="AC29" s="625">
        <v>25.013610716386253</v>
      </c>
      <c r="AD29" s="626">
        <v>0.15368889346701095</v>
      </c>
      <c r="AE29" s="625">
        <v>27.01469957369715</v>
      </c>
      <c r="AF29" s="626">
        <v>0.16598400494437182</v>
      </c>
      <c r="AG29" s="625"/>
      <c r="AH29" s="626">
        <v>0</v>
      </c>
      <c r="AI29" s="625">
        <v>104.05662058016679</v>
      </c>
      <c r="AJ29" s="626">
        <v>0.63934579682276549</v>
      </c>
      <c r="AK29" s="625">
        <v>0</v>
      </c>
      <c r="AL29" s="626">
        <v>0</v>
      </c>
      <c r="AM29" s="625">
        <v>6.6699055536022271</v>
      </c>
      <c r="AN29" s="626">
        <v>4.0981304765851628E-2</v>
      </c>
      <c r="AO29" s="344">
        <v>162.75483642385245</v>
      </c>
      <c r="AP29" s="629">
        <v>0.51923076923076916</v>
      </c>
      <c r="AR29" s="127" t="s">
        <v>16</v>
      </c>
      <c r="AS29" s="774">
        <v>3.0016332859663497</v>
      </c>
      <c r="AT29" s="770">
        <v>0.25</v>
      </c>
      <c r="AU29" s="774">
        <v>3.0016332859663497</v>
      </c>
      <c r="AV29" s="770">
        <v>0.25</v>
      </c>
      <c r="AW29" s="774">
        <v>4.0021777146217996</v>
      </c>
      <c r="AX29" s="770">
        <v>0.33333333333333331</v>
      </c>
      <c r="AY29" s="774">
        <v>0</v>
      </c>
      <c r="AZ29" s="770">
        <v>0</v>
      </c>
      <c r="BA29" s="774">
        <v>2.0010888573108998</v>
      </c>
      <c r="BB29" s="770">
        <v>0.16666666666666666</v>
      </c>
      <c r="BC29" s="779">
        <v>12.006533143865399</v>
      </c>
      <c r="BE29" s="127" t="s">
        <v>16</v>
      </c>
      <c r="BF29" s="625">
        <v>7.0038110005881498</v>
      </c>
      <c r="BG29" s="772">
        <v>0.58333333333333326</v>
      </c>
      <c r="BH29" s="625">
        <v>5.00272214327725</v>
      </c>
      <c r="BI29" s="772">
        <v>0.41666666666666663</v>
      </c>
      <c r="BJ29" s="625">
        <v>0</v>
      </c>
      <c r="BK29" s="772">
        <v>0</v>
      </c>
      <c r="BL29" s="773"/>
      <c r="BM29" s="773"/>
      <c r="BN29" s="625"/>
      <c r="BO29" s="772"/>
      <c r="BP29" s="625"/>
      <c r="BQ29" s="772"/>
      <c r="BR29" s="625"/>
      <c r="BS29" s="772"/>
      <c r="BT29" s="778">
        <v>12.006533143865401</v>
      </c>
      <c r="BV29" s="127" t="s">
        <v>16</v>
      </c>
      <c r="BW29" s="625">
        <v>0</v>
      </c>
      <c r="BX29" s="772">
        <v>0</v>
      </c>
      <c r="BY29" s="625">
        <v>2.0010888573108998</v>
      </c>
      <c r="BZ29" s="772">
        <v>0.16666666666666663</v>
      </c>
      <c r="CA29" s="625">
        <v>3.0016332859663497</v>
      </c>
      <c r="CB29" s="772">
        <v>0.24999999999999997</v>
      </c>
      <c r="CC29" s="625">
        <v>5.00272214327725</v>
      </c>
      <c r="CD29" s="772">
        <v>0.41666666666666663</v>
      </c>
      <c r="CE29" s="625">
        <v>1.0005444286554499</v>
      </c>
      <c r="CF29" s="772">
        <v>8.3333333333333315E-2</v>
      </c>
      <c r="CG29" s="625">
        <v>1.0005444286554499</v>
      </c>
      <c r="CH29" s="772">
        <v>8.3333333333333315E-2</v>
      </c>
      <c r="CI29" s="778">
        <v>12.006533143865401</v>
      </c>
      <c r="CJ29" s="641"/>
      <c r="CK29" s="127" t="s">
        <v>16</v>
      </c>
      <c r="CL29" s="774">
        <v>3.0016332859663497</v>
      </c>
      <c r="CM29" s="770">
        <v>0.25</v>
      </c>
      <c r="CN29" s="774">
        <v>1.0005444286554499</v>
      </c>
      <c r="CO29" s="770">
        <v>8.3333333333333329E-2</v>
      </c>
      <c r="CP29" s="774">
        <v>6.0032665719327003</v>
      </c>
      <c r="CQ29" s="770">
        <v>0.50000000000000011</v>
      </c>
      <c r="CR29" s="774">
        <v>2.0010888573108998</v>
      </c>
      <c r="CS29" s="770">
        <v>0.16666666666666666</v>
      </c>
      <c r="CT29" s="774">
        <v>0</v>
      </c>
      <c r="CU29" s="770">
        <v>0</v>
      </c>
      <c r="CV29" s="779">
        <v>12.006533143865399</v>
      </c>
      <c r="CX29" s="127" t="s">
        <v>16</v>
      </c>
      <c r="CY29" s="774">
        <v>4.0021777146217996</v>
      </c>
      <c r="CZ29" s="770">
        <v>0.33333333333333331</v>
      </c>
      <c r="DA29" s="774">
        <v>8.0043554292435992</v>
      </c>
      <c r="DB29" s="770">
        <v>0.66666666666666663</v>
      </c>
      <c r="DC29" s="774">
        <v>0</v>
      </c>
      <c r="DD29" s="770">
        <v>0</v>
      </c>
      <c r="DE29" s="779">
        <v>12.006533143865399</v>
      </c>
    </row>
    <row r="30" spans="1:109" x14ac:dyDescent="0.2">
      <c r="A30" s="126">
        <v>97219</v>
      </c>
      <c r="B30" s="127" t="s">
        <v>31</v>
      </c>
      <c r="C30" s="625">
        <v>710</v>
      </c>
      <c r="D30" s="312">
        <v>1844</v>
      </c>
      <c r="E30" s="128">
        <v>0.38503253796095444</v>
      </c>
      <c r="F30" s="625">
        <v>615</v>
      </c>
      <c r="G30" s="128">
        <v>0.35818287711124053</v>
      </c>
      <c r="H30" s="625">
        <v>560</v>
      </c>
      <c r="I30" s="762">
        <v>0.33836858006042297</v>
      </c>
      <c r="J30" s="625">
        <v>-55</v>
      </c>
      <c r="K30" s="762">
        <v>-8.943089430894309E-2</v>
      </c>
      <c r="L30" s="775">
        <v>-1.8562648666669235E-2</v>
      </c>
      <c r="M30" s="617">
        <v>-2.0311275695419684E-2</v>
      </c>
      <c r="N30" s="617">
        <v>-1.958306004231869E-2</v>
      </c>
      <c r="P30" s="776">
        <v>9</v>
      </c>
      <c r="Q30" s="772">
        <v>0.28125</v>
      </c>
      <c r="R30" s="777">
        <v>11</v>
      </c>
      <c r="S30" s="772">
        <v>0.34375</v>
      </c>
      <c r="T30" s="777">
        <v>8</v>
      </c>
      <c r="U30" s="772">
        <v>0.25</v>
      </c>
      <c r="V30" s="777">
        <v>2</v>
      </c>
      <c r="W30" s="772">
        <v>6.25E-2</v>
      </c>
      <c r="X30" s="777">
        <v>2</v>
      </c>
      <c r="Y30" s="772">
        <v>6.25E-2</v>
      </c>
      <c r="Z30" s="778">
        <v>32</v>
      </c>
      <c r="AA30" s="328">
        <v>6.6607981634755117E-3</v>
      </c>
      <c r="AB30" s="628" t="s">
        <v>31</v>
      </c>
      <c r="AC30" s="625">
        <v>44</v>
      </c>
      <c r="AD30" s="626">
        <v>0.19130434782608696</v>
      </c>
      <c r="AE30" s="625">
        <v>66</v>
      </c>
      <c r="AF30" s="626">
        <v>0.28695652173913044</v>
      </c>
      <c r="AG30" s="625"/>
      <c r="AH30" s="626">
        <v>0</v>
      </c>
      <c r="AI30" s="625">
        <v>110</v>
      </c>
      <c r="AJ30" s="626">
        <v>0.47826086956521741</v>
      </c>
      <c r="AK30" s="625">
        <v>0</v>
      </c>
      <c r="AL30" s="626">
        <v>0</v>
      </c>
      <c r="AM30" s="625">
        <v>10</v>
      </c>
      <c r="AN30" s="626">
        <v>4.3478260869565216E-2</v>
      </c>
      <c r="AO30" s="344">
        <v>230</v>
      </c>
      <c r="AP30" s="629">
        <v>0.6</v>
      </c>
      <c r="AR30" s="127" t="s">
        <v>31</v>
      </c>
      <c r="AS30" s="774">
        <v>9</v>
      </c>
      <c r="AT30" s="770">
        <v>0.28125</v>
      </c>
      <c r="AU30" s="774">
        <v>15</v>
      </c>
      <c r="AV30" s="770">
        <v>0.46875</v>
      </c>
      <c r="AW30" s="774">
        <v>2</v>
      </c>
      <c r="AX30" s="770">
        <v>6.25E-2</v>
      </c>
      <c r="AY30" s="774">
        <v>0</v>
      </c>
      <c r="AZ30" s="770">
        <v>0</v>
      </c>
      <c r="BA30" s="774">
        <v>6</v>
      </c>
      <c r="BB30" s="770">
        <v>0.1875</v>
      </c>
      <c r="BC30" s="779">
        <v>32</v>
      </c>
      <c r="BE30" s="127" t="s">
        <v>31</v>
      </c>
      <c r="BF30" s="625">
        <v>22</v>
      </c>
      <c r="BG30" s="772">
        <v>0.6875</v>
      </c>
      <c r="BH30" s="625">
        <v>10</v>
      </c>
      <c r="BI30" s="772">
        <v>0.3125</v>
      </c>
      <c r="BJ30" s="625">
        <v>0</v>
      </c>
      <c r="BK30" s="772">
        <v>0</v>
      </c>
      <c r="BL30" s="773"/>
      <c r="BM30" s="773"/>
      <c r="BN30" s="625"/>
      <c r="BO30" s="772"/>
      <c r="BP30" s="625"/>
      <c r="BQ30" s="772"/>
      <c r="BR30" s="625"/>
      <c r="BS30" s="772"/>
      <c r="BT30" s="778">
        <v>32</v>
      </c>
      <c r="BV30" s="127" t="s">
        <v>31</v>
      </c>
      <c r="BW30" s="625">
        <v>0</v>
      </c>
      <c r="BX30" s="772">
        <v>0</v>
      </c>
      <c r="BY30" s="625">
        <v>5</v>
      </c>
      <c r="BZ30" s="772">
        <v>0.15625</v>
      </c>
      <c r="CA30" s="625">
        <v>15</v>
      </c>
      <c r="CB30" s="772">
        <v>0.46875</v>
      </c>
      <c r="CC30" s="625">
        <v>7</v>
      </c>
      <c r="CD30" s="772">
        <v>0.21875</v>
      </c>
      <c r="CE30" s="625">
        <v>4</v>
      </c>
      <c r="CF30" s="772">
        <v>0.125</v>
      </c>
      <c r="CG30" s="625">
        <v>1</v>
      </c>
      <c r="CH30" s="772">
        <v>3.125E-2</v>
      </c>
      <c r="CI30" s="778">
        <v>32</v>
      </c>
      <c r="CJ30" s="641"/>
      <c r="CK30" s="127" t="s">
        <v>31</v>
      </c>
      <c r="CL30" s="774">
        <v>2</v>
      </c>
      <c r="CM30" s="770">
        <v>6.25E-2</v>
      </c>
      <c r="CN30" s="774">
        <v>9</v>
      </c>
      <c r="CO30" s="770">
        <v>0.28125</v>
      </c>
      <c r="CP30" s="774">
        <v>7</v>
      </c>
      <c r="CQ30" s="770">
        <v>0.21875</v>
      </c>
      <c r="CR30" s="774">
        <v>10</v>
      </c>
      <c r="CS30" s="770">
        <v>0.3125</v>
      </c>
      <c r="CT30" s="774">
        <v>4</v>
      </c>
      <c r="CU30" s="770">
        <v>0.125</v>
      </c>
      <c r="CV30" s="779">
        <v>32</v>
      </c>
      <c r="CX30" s="127" t="s">
        <v>31</v>
      </c>
      <c r="CY30" s="774">
        <v>11</v>
      </c>
      <c r="CZ30" s="770">
        <v>0.34375</v>
      </c>
      <c r="DA30" s="774">
        <v>17</v>
      </c>
      <c r="DB30" s="770">
        <v>0.53125</v>
      </c>
      <c r="DC30" s="774">
        <v>4</v>
      </c>
      <c r="DD30" s="770">
        <v>0.125</v>
      </c>
      <c r="DE30" s="779">
        <v>32</v>
      </c>
    </row>
    <row r="31" spans="1:109" x14ac:dyDescent="0.2">
      <c r="A31" s="126">
        <v>97225</v>
      </c>
      <c r="B31" s="130" t="s">
        <v>20</v>
      </c>
      <c r="C31" s="704">
        <v>1473</v>
      </c>
      <c r="D31" s="723">
        <v>4439</v>
      </c>
      <c r="E31" s="131">
        <v>0.33183149357963504</v>
      </c>
      <c r="F31" s="625">
        <v>1532.5550470000001</v>
      </c>
      <c r="G31" s="131">
        <v>0.33452156458404964</v>
      </c>
      <c r="H31" s="625">
        <v>1427.1758363523729</v>
      </c>
      <c r="I31" s="780">
        <v>0.32465328397460713</v>
      </c>
      <c r="J31" s="704">
        <v>-105.37921064762713</v>
      </c>
      <c r="K31" s="780">
        <v>-6.876047346808753E-2</v>
      </c>
      <c r="L31" s="781">
        <v>-1.4146732331557055E-2</v>
      </c>
      <c r="M31" s="617">
        <v>5.6782275725328901E-3</v>
      </c>
      <c r="N31" s="617">
        <v>-2.6301671656397962E-3</v>
      </c>
      <c r="P31" s="776">
        <v>4.9347299640085405</v>
      </c>
      <c r="Q31" s="772">
        <v>9.2592592592592615E-2</v>
      </c>
      <c r="R31" s="777">
        <v>23.68670382724099</v>
      </c>
      <c r="S31" s="772">
        <v>0.44444444444444442</v>
      </c>
      <c r="T31" s="777">
        <v>18.75197386323245</v>
      </c>
      <c r="U31" s="772">
        <v>0.35185185185185186</v>
      </c>
      <c r="V31" s="777">
        <v>1.9738919856034161</v>
      </c>
      <c r="W31" s="772">
        <v>3.7037037037037042E-2</v>
      </c>
      <c r="X31" s="777">
        <v>3.9477839712068321</v>
      </c>
      <c r="Y31" s="772">
        <v>7.4074074074074084E-2</v>
      </c>
      <c r="Z31" s="778">
        <v>53.295083611292227</v>
      </c>
      <c r="AA31" s="328">
        <v>1.1093368595011536E-2</v>
      </c>
      <c r="AB31" s="630" t="s">
        <v>20</v>
      </c>
      <c r="AC31" s="625">
        <v>85.864301373748589</v>
      </c>
      <c r="AD31" s="631">
        <v>0.14168166945610458</v>
      </c>
      <c r="AE31" s="625">
        <v>111.5378798768688</v>
      </c>
      <c r="AF31" s="631">
        <v>0.18404474008077887</v>
      </c>
      <c r="AG31" s="625"/>
      <c r="AH31" s="631">
        <v>0</v>
      </c>
      <c r="AI31" s="625">
        <v>355.31354009889066</v>
      </c>
      <c r="AJ31" s="631">
        <v>0.58629039934121374</v>
      </c>
      <c r="AK31" s="625">
        <v>6.9086219496119563</v>
      </c>
      <c r="AL31" s="631">
        <v>1.139967455393945E-2</v>
      </c>
      <c r="AM31" s="625">
        <v>46.412427042231869</v>
      </c>
      <c r="AN31" s="631">
        <v>7.658351656796325E-2</v>
      </c>
      <c r="AO31" s="346">
        <v>606.03677034135194</v>
      </c>
      <c r="AP31" s="632">
        <v>0.56502860895575824</v>
      </c>
      <c r="AR31" s="130" t="s">
        <v>20</v>
      </c>
      <c r="AS31" s="784">
        <v>15.791135884827357</v>
      </c>
      <c r="AT31" s="785">
        <v>0.29629629629629628</v>
      </c>
      <c r="AU31" s="784">
        <v>19.738919856034201</v>
      </c>
      <c r="AV31" s="785">
        <v>0.37037037037037041</v>
      </c>
      <c r="AW31" s="784">
        <v>11.843351913620518</v>
      </c>
      <c r="AX31" s="785">
        <v>0.22222222222222221</v>
      </c>
      <c r="AY31" s="784">
        <v>0.98694599280171003</v>
      </c>
      <c r="AZ31" s="785">
        <v>1.8518518518518521E-2</v>
      </c>
      <c r="BA31" s="774">
        <v>4.9347299640085502</v>
      </c>
      <c r="BB31" s="785">
        <v>9.2592592592592601E-2</v>
      </c>
      <c r="BC31" s="786">
        <v>53.295083611292334</v>
      </c>
      <c r="BE31" s="130" t="s">
        <v>20</v>
      </c>
      <c r="BF31" s="704">
        <v>28.62143379124953</v>
      </c>
      <c r="BG31" s="782">
        <v>0.53703703703703709</v>
      </c>
      <c r="BH31" s="704">
        <v>23.68670382724099</v>
      </c>
      <c r="BI31" s="782">
        <v>0.44444444444444442</v>
      </c>
      <c r="BJ31" s="704">
        <v>0.98694599280170803</v>
      </c>
      <c r="BK31" s="782">
        <v>1.8518518518518521E-2</v>
      </c>
      <c r="BL31" s="787"/>
      <c r="BM31" s="787"/>
      <c r="BN31" s="704"/>
      <c r="BO31" s="782"/>
      <c r="BP31" s="704"/>
      <c r="BQ31" s="782"/>
      <c r="BR31" s="704"/>
      <c r="BS31" s="782"/>
      <c r="BT31" s="783">
        <v>53.295083611292227</v>
      </c>
      <c r="BV31" s="130" t="s">
        <v>20</v>
      </c>
      <c r="BW31" s="704">
        <v>0.98694599280170803</v>
      </c>
      <c r="BX31" s="782">
        <v>1.8518518518518521E-2</v>
      </c>
      <c r="BY31" s="704">
        <v>7.8955679424136633</v>
      </c>
      <c r="BZ31" s="782">
        <v>0.14814814814814814</v>
      </c>
      <c r="CA31" s="704">
        <v>18.75197386323245</v>
      </c>
      <c r="CB31" s="782">
        <v>0.35185185185185186</v>
      </c>
      <c r="CC31" s="704">
        <v>16.778081877629035</v>
      </c>
      <c r="CD31" s="782">
        <v>0.31481481481481483</v>
      </c>
      <c r="CE31" s="704">
        <v>4.9347299640085405</v>
      </c>
      <c r="CF31" s="782">
        <v>9.2592592592592615E-2</v>
      </c>
      <c r="CG31" s="704">
        <v>3.9477839712068321</v>
      </c>
      <c r="CH31" s="782">
        <v>7.4074074074074084E-2</v>
      </c>
      <c r="CI31" s="783">
        <v>53.295083611292227</v>
      </c>
      <c r="CJ31" s="641"/>
      <c r="CK31" s="130" t="s">
        <v>20</v>
      </c>
      <c r="CL31" s="784">
        <v>6.9086219496119696</v>
      </c>
      <c r="CM31" s="785">
        <v>0.12962962962962962</v>
      </c>
      <c r="CN31" s="784">
        <v>8.882513935215389</v>
      </c>
      <c r="CO31" s="785">
        <v>0.16666666666666666</v>
      </c>
      <c r="CP31" s="784">
        <v>21.712811841637624</v>
      </c>
      <c r="CQ31" s="785">
        <v>0.4074074074074075</v>
      </c>
      <c r="CR31" s="784">
        <v>9.8694599280170987</v>
      </c>
      <c r="CS31" s="785">
        <v>0.18518518518518515</v>
      </c>
      <c r="CT31" s="784">
        <v>5.9216759568102599</v>
      </c>
      <c r="CU31" s="785">
        <v>0.1111111111111111</v>
      </c>
      <c r="CV31" s="786">
        <v>53.295083611292341</v>
      </c>
      <c r="CX31" s="130" t="s">
        <v>20</v>
      </c>
      <c r="CY31" s="784">
        <v>15.791135884827359</v>
      </c>
      <c r="CZ31" s="785">
        <v>0.29629629629629628</v>
      </c>
      <c r="DA31" s="784">
        <v>31.582271769654724</v>
      </c>
      <c r="DB31" s="785">
        <v>0.59259259259259267</v>
      </c>
      <c r="DC31" s="784">
        <v>5.9216759568102599</v>
      </c>
      <c r="DD31" s="785">
        <v>0.1111111111111111</v>
      </c>
      <c r="DE31" s="786">
        <v>53.295083611292341</v>
      </c>
    </row>
    <row r="32" spans="1:109" x14ac:dyDescent="0.2">
      <c r="A32" s="133"/>
      <c r="B32" s="139" t="s">
        <v>37</v>
      </c>
      <c r="C32" s="318">
        <v>8293</v>
      </c>
      <c r="D32" s="140">
        <v>23436</v>
      </c>
      <c r="E32" s="141">
        <v>0.35385731353473288</v>
      </c>
      <c r="F32" s="318">
        <v>7929.434655</v>
      </c>
      <c r="G32" s="141">
        <v>0.33307423629424193</v>
      </c>
      <c r="H32" s="318">
        <v>7237.4498832039653</v>
      </c>
      <c r="I32" s="798">
        <v>0.3081995436359905</v>
      </c>
      <c r="J32" s="318">
        <v>-691.98477179603469</v>
      </c>
      <c r="K32" s="798">
        <v>-8.7267857281564887E-2</v>
      </c>
      <c r="L32" s="799">
        <v>-1.8096814488708923E-2</v>
      </c>
      <c r="M32" s="790">
        <v>-6.3838282722137318E-3</v>
      </c>
      <c r="N32" s="790">
        <v>-1.1281124403592302E-2</v>
      </c>
      <c r="P32" s="800">
        <v>49.563787057975368</v>
      </c>
      <c r="Q32" s="317">
        <v>0.23161567538076505</v>
      </c>
      <c r="R32" s="801">
        <v>79.264433813971834</v>
      </c>
      <c r="S32" s="317">
        <v>0.37040925363557115</v>
      </c>
      <c r="T32" s="801">
        <v>56.327333513281566</v>
      </c>
      <c r="U32" s="317">
        <v>0.26322228724806485</v>
      </c>
      <c r="V32" s="801">
        <v>8.9487866604706596</v>
      </c>
      <c r="W32" s="317">
        <v>4.1818420044837469E-2</v>
      </c>
      <c r="X32" s="801">
        <v>19.887164393191437</v>
      </c>
      <c r="Y32" s="317">
        <v>9.2934363690761426E-2</v>
      </c>
      <c r="Z32" s="802">
        <v>213.99150543889087</v>
      </c>
      <c r="AA32" s="328">
        <v>4.4542319575835133E-2</v>
      </c>
      <c r="AB32" s="634" t="s">
        <v>37</v>
      </c>
      <c r="AC32" s="318">
        <v>420.51415025194342</v>
      </c>
      <c r="AD32" s="141">
        <v>0.14784984373426324</v>
      </c>
      <c r="AE32" s="318">
        <v>459.701046211478</v>
      </c>
      <c r="AF32" s="141">
        <v>0.1616276831733803</v>
      </c>
      <c r="AG32" s="318"/>
      <c r="AH32" s="141">
        <v>0</v>
      </c>
      <c r="AI32" s="318">
        <v>1740.7289244017616</v>
      </c>
      <c r="AJ32" s="141">
        <v>0.61202815482503059</v>
      </c>
      <c r="AK32" s="318">
        <v>10.889104848580942</v>
      </c>
      <c r="AL32" s="141">
        <v>3.828533354476007E-3</v>
      </c>
      <c r="AM32" s="318">
        <v>212.36423592002217</v>
      </c>
      <c r="AN32" s="141">
        <v>7.4665784912849989E-2</v>
      </c>
      <c r="AO32" s="348">
        <v>2844.1974616337857</v>
      </c>
      <c r="AP32" s="339">
        <v>0.52225983834236323</v>
      </c>
      <c r="AR32" s="139" t="s">
        <v>37</v>
      </c>
      <c r="AS32" s="318">
        <v>65.538353972553026</v>
      </c>
      <c r="AT32" s="317">
        <v>0.30626614751896575</v>
      </c>
      <c r="AU32" s="318">
        <v>74.173969716932277</v>
      </c>
      <c r="AV32" s="317">
        <v>0.34662109397661983</v>
      </c>
      <c r="AW32" s="318">
        <v>41.59402838260602</v>
      </c>
      <c r="AX32" s="317">
        <v>0.19437233406670842</v>
      </c>
      <c r="AY32" s="318">
        <v>1.9914868396814001</v>
      </c>
      <c r="AZ32" s="317">
        <v>9.3063826790549947E-3</v>
      </c>
      <c r="BA32" s="318">
        <v>30.693666527118516</v>
      </c>
      <c r="BB32" s="317">
        <v>0.14343404175865099</v>
      </c>
      <c r="BC32" s="802">
        <v>213.99150543889124</v>
      </c>
      <c r="BE32" s="139" t="s">
        <v>37</v>
      </c>
      <c r="BF32" s="318">
        <v>126.89588895719739</v>
      </c>
      <c r="BG32" s="317">
        <v>0.59299498219304225</v>
      </c>
      <c r="BH32" s="318">
        <v>83.112148957982313</v>
      </c>
      <c r="BI32" s="317">
        <v>0.38838994467337157</v>
      </c>
      <c r="BJ32" s="318">
        <v>3.983467523711163</v>
      </c>
      <c r="BK32" s="317">
        <v>1.86150731335862E-2</v>
      </c>
      <c r="BL32" s="803"/>
      <c r="BM32" s="803"/>
      <c r="BN32" s="318"/>
      <c r="BO32" s="317"/>
      <c r="BP32" s="318"/>
      <c r="BQ32" s="317"/>
      <c r="BR32" s="318"/>
      <c r="BS32" s="317"/>
      <c r="BT32" s="802">
        <v>213.99150543889087</v>
      </c>
      <c r="BV32" s="139" t="s">
        <v>37</v>
      </c>
      <c r="BW32" s="318">
        <v>2.9914868396813978</v>
      </c>
      <c r="BX32" s="317">
        <v>1.3979465369646043E-2</v>
      </c>
      <c r="BY32" s="318">
        <v>31.661461443704667</v>
      </c>
      <c r="BZ32" s="317">
        <v>0.14795662743139198</v>
      </c>
      <c r="CA32" s="318">
        <v>76.427018107225933</v>
      </c>
      <c r="CB32" s="317">
        <v>0.35714977541036574</v>
      </c>
      <c r="CC32" s="318">
        <v>64.087534936067698</v>
      </c>
      <c r="CD32" s="317">
        <v>0.29948635019238673</v>
      </c>
      <c r="CE32" s="318">
        <v>24.845732281526292</v>
      </c>
      <c r="CF32" s="317">
        <v>0.11610616145985962</v>
      </c>
      <c r="CG32" s="318">
        <v>13.978271830684882</v>
      </c>
      <c r="CH32" s="317">
        <v>6.53216201363499E-2</v>
      </c>
      <c r="CI32" s="802">
        <v>213.99150543889087</v>
      </c>
      <c r="CJ32" s="641"/>
      <c r="CK32" s="139" t="s">
        <v>37</v>
      </c>
      <c r="CL32" s="318">
        <v>30.783827756004051</v>
      </c>
      <c r="CM32" s="317">
        <v>0.14385537263671841</v>
      </c>
      <c r="CN32" s="318">
        <v>37.626236151808776</v>
      </c>
      <c r="CO32" s="317">
        <v>0.17583051287310822</v>
      </c>
      <c r="CP32" s="318">
        <v>75.256894150868305</v>
      </c>
      <c r="CQ32" s="317">
        <v>0.35168168940406441</v>
      </c>
      <c r="CR32" s="318">
        <v>40.665281859563663</v>
      </c>
      <c r="CS32" s="317">
        <v>0.19003222476593257</v>
      </c>
      <c r="CT32" s="318">
        <v>29.65926552064645</v>
      </c>
      <c r="CU32" s="317">
        <v>0.13860020032017642</v>
      </c>
      <c r="CV32" s="802">
        <v>213.99150543889124</v>
      </c>
      <c r="CX32" s="139" t="s">
        <v>37</v>
      </c>
      <c r="CY32" s="318">
        <v>68.410063907812827</v>
      </c>
      <c r="CZ32" s="317">
        <v>0.31968588550982663</v>
      </c>
      <c r="DA32" s="318">
        <v>115.92217601043197</v>
      </c>
      <c r="DB32" s="317">
        <v>0.54171391416999692</v>
      </c>
      <c r="DC32" s="318">
        <v>29.65926552064645</v>
      </c>
      <c r="DD32" s="317">
        <v>0.13860020032017642</v>
      </c>
      <c r="DE32" s="802">
        <v>213.99150543889124</v>
      </c>
    </row>
    <row r="33" spans="1:109" ht="13.5" thickBot="1" x14ac:dyDescent="0.25">
      <c r="A33" s="133"/>
      <c r="B33" s="134" t="s">
        <v>317</v>
      </c>
      <c r="C33" s="316">
        <v>40011</v>
      </c>
      <c r="D33" s="135">
        <v>108316</v>
      </c>
      <c r="E33" s="136">
        <v>0.36939141031795858</v>
      </c>
      <c r="F33" s="316">
        <v>38037.616589999998</v>
      </c>
      <c r="G33" s="136">
        <v>0.34308032166408009</v>
      </c>
      <c r="H33" s="316">
        <v>34035.840106037394</v>
      </c>
      <c r="I33" s="788">
        <v>0.31660952089782785</v>
      </c>
      <c r="J33" s="316">
        <v>-4001.7764839626034</v>
      </c>
      <c r="K33" s="788">
        <v>-0.10520576320795717</v>
      </c>
      <c r="L33" s="789">
        <v>-2.1986981839091868E-2</v>
      </c>
      <c r="M33" s="790">
        <v>-7.1995064810830289E-3</v>
      </c>
      <c r="N33" s="790">
        <v>-1.3387934131460444E-2</v>
      </c>
      <c r="P33" s="791">
        <v>232.06013919676639</v>
      </c>
      <c r="Q33" s="315">
        <v>0.21728566471987795</v>
      </c>
      <c r="R33" s="792">
        <v>489.54529825157653</v>
      </c>
      <c r="S33" s="315">
        <v>0.45837762534000465</v>
      </c>
      <c r="T33" s="792">
        <v>210.19690939429231</v>
      </c>
      <c r="U33" s="315">
        <v>0.19681439189811184</v>
      </c>
      <c r="V33" s="792">
        <v>53.158397365071941</v>
      </c>
      <c r="W33" s="315">
        <v>4.9773984221905591E-2</v>
      </c>
      <c r="X33" s="792">
        <v>83.034880335382212</v>
      </c>
      <c r="Y33" s="315">
        <v>7.7748333820099921E-2</v>
      </c>
      <c r="Z33" s="793">
        <v>1067.9956245430894</v>
      </c>
      <c r="AA33" s="328">
        <v>0.22230322795489038</v>
      </c>
      <c r="AB33" s="633" t="s">
        <v>317</v>
      </c>
      <c r="AC33" s="316">
        <v>1853.5447890215803</v>
      </c>
      <c r="AD33" s="136">
        <v>0.1378672072263358</v>
      </c>
      <c r="AE33" s="316">
        <v>2780.4090461381898</v>
      </c>
      <c r="AF33" s="136">
        <v>0.20680764360717563</v>
      </c>
      <c r="AG33" s="316">
        <v>0</v>
      </c>
      <c r="AH33" s="136">
        <v>0</v>
      </c>
      <c r="AI33" s="316">
        <v>7900.2219838713763</v>
      </c>
      <c r="AJ33" s="136">
        <v>0.58762083756248951</v>
      </c>
      <c r="AK33" s="316">
        <v>68.108487198219308</v>
      </c>
      <c r="AL33" s="136">
        <v>5.0659293339146913E-3</v>
      </c>
      <c r="AM33" s="316">
        <v>842.13678789366588</v>
      </c>
      <c r="AN33" s="136">
        <v>6.2638382270084489E-2</v>
      </c>
      <c r="AO33" s="347">
        <v>13444.42109412303</v>
      </c>
      <c r="AP33" s="339">
        <v>0.6000079295227434</v>
      </c>
      <c r="AR33" s="134" t="s">
        <v>317</v>
      </c>
      <c r="AS33" s="316">
        <v>270.56731442243182</v>
      </c>
      <c r="AT33" s="315">
        <v>0.25334121994945996</v>
      </c>
      <c r="AU33" s="316">
        <v>483.67224747149555</v>
      </c>
      <c r="AV33" s="315">
        <v>0.45287849159346538</v>
      </c>
      <c r="AW33" s="316">
        <v>181.62158323479375</v>
      </c>
      <c r="AX33" s="315">
        <v>0.17005835891181215</v>
      </c>
      <c r="AY33" s="316">
        <v>27.116154591027197</v>
      </c>
      <c r="AZ33" s="315">
        <v>2.5389761875314831E-2</v>
      </c>
      <c r="BA33" s="316">
        <v>105.01832482334152</v>
      </c>
      <c r="BB33" s="315">
        <v>9.8332167669947596E-2</v>
      </c>
      <c r="BC33" s="793">
        <v>1067.9956245430899</v>
      </c>
      <c r="BE33" s="134" t="s">
        <v>317</v>
      </c>
      <c r="BF33" s="316">
        <v>536.86428981178881</v>
      </c>
      <c r="BG33" s="315">
        <v>0.5026839787302223</v>
      </c>
      <c r="BH33" s="316">
        <v>526.11297886605689</v>
      </c>
      <c r="BI33" s="315">
        <v>0.49261716693936725</v>
      </c>
      <c r="BJ33" s="316">
        <v>5.0183558652436631</v>
      </c>
      <c r="BK33" s="315">
        <v>4.6988543304104071E-3</v>
      </c>
      <c r="BL33" s="794"/>
      <c r="BM33" s="794"/>
      <c r="BN33" s="316"/>
      <c r="BO33" s="315"/>
      <c r="BP33" s="316"/>
      <c r="BQ33" s="315"/>
      <c r="BR33" s="316"/>
      <c r="BS33" s="315"/>
      <c r="BT33" s="793">
        <v>1067.9956245430894</v>
      </c>
      <c r="BV33" s="134" t="s">
        <v>317</v>
      </c>
      <c r="BW33" s="316">
        <v>33.944951542563366</v>
      </c>
      <c r="BX33" s="315">
        <v>3.1783792707096269E-2</v>
      </c>
      <c r="BY33" s="316">
        <v>148.13132619363586</v>
      </c>
      <c r="BZ33" s="315">
        <v>0.13870031186411416</v>
      </c>
      <c r="CA33" s="316">
        <v>362.12014471035093</v>
      </c>
      <c r="CB33" s="315">
        <v>0.33906519501451465</v>
      </c>
      <c r="CC33" s="316">
        <v>363.50455133704531</v>
      </c>
      <c r="CD33" s="315">
        <v>0.34036146121156641</v>
      </c>
      <c r="CE33" s="316">
        <v>121.31876500280414</v>
      </c>
      <c r="CF33" s="315">
        <v>0.11359481463672366</v>
      </c>
      <c r="CG33" s="316">
        <v>38.975885756689749</v>
      </c>
      <c r="CH33" s="315">
        <v>3.6494424565984944E-2</v>
      </c>
      <c r="CI33" s="793">
        <v>1067.9956245430892</v>
      </c>
      <c r="CJ33" s="641"/>
      <c r="CK33" s="134" t="s">
        <v>317</v>
      </c>
      <c r="CL33" s="316">
        <v>136.91628059640627</v>
      </c>
      <c r="CM33" s="315">
        <v>0.12819928981917117</v>
      </c>
      <c r="CN33" s="316">
        <v>225.99759752645076</v>
      </c>
      <c r="CO33" s="315">
        <v>0.21160910431925894</v>
      </c>
      <c r="CP33" s="316">
        <v>379.11978777087211</v>
      </c>
      <c r="CQ33" s="315">
        <v>0.35498252900901844</v>
      </c>
      <c r="CR33" s="316">
        <v>145.37245069153113</v>
      </c>
      <c r="CS33" s="315">
        <v>0.13611708451869775</v>
      </c>
      <c r="CT33" s="316">
        <v>180.58950795782937</v>
      </c>
      <c r="CU33" s="315">
        <v>0.16909199233385366</v>
      </c>
      <c r="CV33" s="793">
        <v>1067.9956245430897</v>
      </c>
      <c r="CX33" s="134" t="s">
        <v>317</v>
      </c>
      <c r="CY33" s="316">
        <v>362.913878122857</v>
      </c>
      <c r="CZ33" s="315">
        <v>0.33980839413843006</v>
      </c>
      <c r="DA33" s="316">
        <v>524.49223846240329</v>
      </c>
      <c r="DB33" s="315">
        <v>0.49109961352771625</v>
      </c>
      <c r="DC33" s="316">
        <v>180.58950795782937</v>
      </c>
      <c r="DD33" s="315">
        <v>0.16909199233385366</v>
      </c>
      <c r="DE33" s="793">
        <v>1067.9956245430897</v>
      </c>
    </row>
    <row r="34" spans="1:109" x14ac:dyDescent="0.2">
      <c r="A34" s="126">
        <v>97210</v>
      </c>
      <c r="B34" s="120" t="s">
        <v>33</v>
      </c>
      <c r="C34" s="616">
        <v>6792</v>
      </c>
      <c r="D34" s="700">
        <v>18533</v>
      </c>
      <c r="E34" s="122">
        <v>0.36648141153617869</v>
      </c>
      <c r="F34" s="616">
        <v>6702.2930959999994</v>
      </c>
      <c r="G34" s="122">
        <v>0.34906153047398286</v>
      </c>
      <c r="H34" s="616">
        <v>5968.8077490117121</v>
      </c>
      <c r="I34" s="763">
        <v>0.31679888270323825</v>
      </c>
      <c r="J34" s="616">
        <v>-733.48534698828735</v>
      </c>
      <c r="K34" s="763">
        <v>-0.10943796943557113</v>
      </c>
      <c r="L34" s="764">
        <v>-2.2913900201865678E-2</v>
      </c>
      <c r="M34" s="617">
        <v>-1.8975870198769673E-3</v>
      </c>
      <c r="N34" s="617">
        <v>-1.0708769177863564E-2</v>
      </c>
      <c r="P34" s="776">
        <v>22.580020715758</v>
      </c>
      <c r="Q34" s="766">
        <v>0.22507673080220758</v>
      </c>
      <c r="R34" s="777">
        <v>35.128204148481181</v>
      </c>
      <c r="S34" s="766">
        <v>0.35015651439039308</v>
      </c>
      <c r="T34" s="777">
        <v>17.548215252296419</v>
      </c>
      <c r="U34" s="766">
        <v>0.17491989799831878</v>
      </c>
      <c r="V34" s="777">
        <v>5.0455741133294403</v>
      </c>
      <c r="W34" s="766">
        <v>5.0294078147408584E-2</v>
      </c>
      <c r="X34" s="777">
        <v>20.01942119919681</v>
      </c>
      <c r="Y34" s="766">
        <v>0.19955277866167215</v>
      </c>
      <c r="Z34" s="768">
        <v>100.32143542906184</v>
      </c>
      <c r="AA34" s="328">
        <v>2.0881901026972571E-2</v>
      </c>
      <c r="AB34" s="624" t="s">
        <v>121</v>
      </c>
      <c r="AC34" s="625">
        <v>333.60048132134807</v>
      </c>
      <c r="AD34" s="626">
        <v>0.14818378569956681</v>
      </c>
      <c r="AE34" s="625">
        <v>424.26047266609692</v>
      </c>
      <c r="AF34" s="626">
        <v>0.18845453313896848</v>
      </c>
      <c r="AG34" s="625"/>
      <c r="AH34" s="626">
        <v>0</v>
      </c>
      <c r="AI34" s="625">
        <v>1348.4136977733215</v>
      </c>
      <c r="AJ34" s="626">
        <v>0.59895910711450073</v>
      </c>
      <c r="AK34" s="625">
        <v>12.48433052522169</v>
      </c>
      <c r="AL34" s="626">
        <v>5.5454816846321675E-3</v>
      </c>
      <c r="AM34" s="625">
        <v>132.50271781460054</v>
      </c>
      <c r="AN34" s="626">
        <v>5.8857092362331838E-2</v>
      </c>
      <c r="AO34" s="344">
        <v>2251.2617001005888</v>
      </c>
      <c r="AP34" s="627">
        <v>0.55981307710058559</v>
      </c>
      <c r="AR34" s="120" t="s">
        <v>33</v>
      </c>
      <c r="AS34" s="795">
        <v>40.241069265845859</v>
      </c>
      <c r="AT34" s="796">
        <v>0.4011213465371582</v>
      </c>
      <c r="AU34" s="795">
        <v>37.609909444522515</v>
      </c>
      <c r="AV34" s="796">
        <v>0.37489405214020094</v>
      </c>
      <c r="AW34" s="795">
        <v>14.986533019043609</v>
      </c>
      <c r="AX34" s="796">
        <v>0.14938515338170888</v>
      </c>
      <c r="AY34" s="795">
        <v>0</v>
      </c>
      <c r="AZ34" s="796">
        <v>0</v>
      </c>
      <c r="BA34" s="774">
        <v>7.4839236996498695</v>
      </c>
      <c r="BB34" s="796">
        <v>7.4599447940931984E-2</v>
      </c>
      <c r="BC34" s="771">
        <v>100.32143542906185</v>
      </c>
      <c r="BE34" s="120" t="s">
        <v>33</v>
      </c>
      <c r="BF34" s="616">
        <v>50.094239969744208</v>
      </c>
      <c r="BG34" s="766">
        <v>0.49933735253585232</v>
      </c>
      <c r="BH34" s="616">
        <v>50.227195459317649</v>
      </c>
      <c r="BI34" s="766">
        <v>0.50066264746414757</v>
      </c>
      <c r="BJ34" s="616">
        <v>0</v>
      </c>
      <c r="BK34" s="766">
        <v>0</v>
      </c>
      <c r="BL34" s="797"/>
      <c r="BM34" s="797"/>
      <c r="BN34" s="616"/>
      <c r="BO34" s="766"/>
      <c r="BP34" s="616"/>
      <c r="BQ34" s="766"/>
      <c r="BR34" s="616"/>
      <c r="BS34" s="766"/>
      <c r="BT34" s="768">
        <v>100.32143542906186</v>
      </c>
      <c r="BV34" s="120" t="s">
        <v>33</v>
      </c>
      <c r="BW34" s="616">
        <v>2.4947662352161499</v>
      </c>
      <c r="BX34" s="766">
        <v>2.4867728661839381E-2</v>
      </c>
      <c r="BY34" s="616">
        <v>27.69578012785102</v>
      </c>
      <c r="BZ34" s="766">
        <v>0.27607041316145187</v>
      </c>
      <c r="CA34" s="616">
        <v>35.127475287136079</v>
      </c>
      <c r="CB34" s="766">
        <v>0.35014924913006273</v>
      </c>
      <c r="CC34" s="616">
        <v>19.968629230870143</v>
      </c>
      <c r="CD34" s="766">
        <v>0.19904648638116956</v>
      </c>
      <c r="CE34" s="616">
        <v>15.034784547988462</v>
      </c>
      <c r="CF34" s="766">
        <v>0.1498661226654765</v>
      </c>
      <c r="CG34" s="616">
        <v>0</v>
      </c>
      <c r="CH34" s="766">
        <v>0</v>
      </c>
      <c r="CI34" s="768">
        <v>100.32143542906185</v>
      </c>
      <c r="CJ34" s="641"/>
      <c r="CK34" s="120" t="s">
        <v>33</v>
      </c>
      <c r="CL34" s="795">
        <v>15.091555052230701</v>
      </c>
      <c r="CM34" s="796">
        <v>0.15043200874953658</v>
      </c>
      <c r="CN34" s="795">
        <v>27.644634304177831</v>
      </c>
      <c r="CO34" s="796">
        <v>0.27556059366520519</v>
      </c>
      <c r="CP34" s="795">
        <v>19.963733411646192</v>
      </c>
      <c r="CQ34" s="796">
        <v>0.19899768505368645</v>
      </c>
      <c r="CR34" s="795">
        <v>22.580749577103099</v>
      </c>
      <c r="CS34" s="796">
        <v>0.22508399606253782</v>
      </c>
      <c r="CT34" s="795">
        <v>15.04076308390403</v>
      </c>
      <c r="CU34" s="796">
        <v>0.14992571646903402</v>
      </c>
      <c r="CV34" s="771">
        <v>100.32143542906185</v>
      </c>
      <c r="CX34" s="120" t="s">
        <v>33</v>
      </c>
      <c r="CY34" s="795">
        <v>42.736189356408531</v>
      </c>
      <c r="CZ34" s="796">
        <v>0.42599260241474168</v>
      </c>
      <c r="DA34" s="795">
        <v>42.544482988749294</v>
      </c>
      <c r="DB34" s="796">
        <v>0.42408168111622424</v>
      </c>
      <c r="DC34" s="795">
        <v>15.04076308390403</v>
      </c>
      <c r="DD34" s="796">
        <v>0.14992571646903402</v>
      </c>
      <c r="DE34" s="771">
        <v>100.32143542906186</v>
      </c>
    </row>
    <row r="35" spans="1:109" x14ac:dyDescent="0.2">
      <c r="A35" s="126">
        <v>97217</v>
      </c>
      <c r="B35" s="127" t="s">
        <v>14</v>
      </c>
      <c r="C35" s="625">
        <v>2563</v>
      </c>
      <c r="D35" s="312">
        <v>7269</v>
      </c>
      <c r="E35" s="128">
        <v>0.35259320401705874</v>
      </c>
      <c r="F35" s="625">
        <v>2940</v>
      </c>
      <c r="G35" s="128">
        <v>0.34233814625058223</v>
      </c>
      <c r="H35" s="625">
        <v>2821</v>
      </c>
      <c r="I35" s="762">
        <v>0.32986435921421892</v>
      </c>
      <c r="J35" s="625">
        <v>-119</v>
      </c>
      <c r="K35" s="762">
        <v>-4.0476190476190478E-2</v>
      </c>
      <c r="L35" s="775">
        <v>-8.2295799334304309E-3</v>
      </c>
      <c r="M35" s="617">
        <v>1.9797876850903506E-2</v>
      </c>
      <c r="N35" s="617">
        <v>8.0247760076999075E-3</v>
      </c>
      <c r="P35" s="776">
        <v>17</v>
      </c>
      <c r="Q35" s="772">
        <v>0.18681318681318682</v>
      </c>
      <c r="R35" s="777">
        <v>31</v>
      </c>
      <c r="S35" s="772">
        <v>0.34065934065934067</v>
      </c>
      <c r="T35" s="777">
        <v>36</v>
      </c>
      <c r="U35" s="772">
        <v>0.39560439560439559</v>
      </c>
      <c r="V35" s="777">
        <v>5</v>
      </c>
      <c r="W35" s="772">
        <v>5.4945054945054944E-2</v>
      </c>
      <c r="X35" s="777">
        <v>2</v>
      </c>
      <c r="Y35" s="772">
        <v>2.197802197802198E-2</v>
      </c>
      <c r="Z35" s="778">
        <v>91</v>
      </c>
      <c r="AA35" s="328">
        <v>1.8941644777383488E-2</v>
      </c>
      <c r="AB35" s="628" t="s">
        <v>14</v>
      </c>
      <c r="AC35" s="625">
        <v>140</v>
      </c>
      <c r="AD35" s="626">
        <v>0.14314928425357873</v>
      </c>
      <c r="AE35" s="625">
        <v>167</v>
      </c>
      <c r="AF35" s="626">
        <v>0.17075664621676892</v>
      </c>
      <c r="AG35" s="625"/>
      <c r="AH35" s="626">
        <v>0</v>
      </c>
      <c r="AI35" s="625">
        <v>567</v>
      </c>
      <c r="AJ35" s="626">
        <v>0.57975460122699385</v>
      </c>
      <c r="AK35" s="625">
        <v>5</v>
      </c>
      <c r="AL35" s="626">
        <v>5.1124744376278121E-3</v>
      </c>
      <c r="AM35" s="625">
        <v>99</v>
      </c>
      <c r="AN35" s="626">
        <v>0.10122699386503067</v>
      </c>
      <c r="AO35" s="344">
        <v>978</v>
      </c>
      <c r="AP35" s="629">
        <v>0.5439739413680782</v>
      </c>
      <c r="AR35" s="127" t="s">
        <v>14</v>
      </c>
      <c r="AS35" s="774">
        <v>26</v>
      </c>
      <c r="AT35" s="770">
        <v>0.2857142857142857</v>
      </c>
      <c r="AU35" s="774">
        <v>36</v>
      </c>
      <c r="AV35" s="770">
        <v>0.39560439560439559</v>
      </c>
      <c r="AW35" s="774">
        <v>18</v>
      </c>
      <c r="AX35" s="770">
        <v>0.19780219780219779</v>
      </c>
      <c r="AY35" s="774">
        <v>2</v>
      </c>
      <c r="AZ35" s="770">
        <v>2.197802197802198E-2</v>
      </c>
      <c r="BA35" s="774">
        <v>9</v>
      </c>
      <c r="BB35" s="770">
        <v>9.8901098901098897E-2</v>
      </c>
      <c r="BC35" s="779">
        <v>91</v>
      </c>
      <c r="BE35" s="127" t="s">
        <v>14</v>
      </c>
      <c r="BF35" s="625">
        <v>23</v>
      </c>
      <c r="BG35" s="772">
        <v>0.25274725274725274</v>
      </c>
      <c r="BH35" s="625">
        <v>68</v>
      </c>
      <c r="BI35" s="772">
        <v>0.74725274725274726</v>
      </c>
      <c r="BJ35" s="625">
        <v>0</v>
      </c>
      <c r="BK35" s="772">
        <v>0</v>
      </c>
      <c r="BL35" s="773"/>
      <c r="BM35" s="773"/>
      <c r="BN35" s="625"/>
      <c r="BO35" s="772"/>
      <c r="BP35" s="625"/>
      <c r="BQ35" s="772"/>
      <c r="BR35" s="625"/>
      <c r="BS35" s="772"/>
      <c r="BT35" s="778">
        <v>91</v>
      </c>
      <c r="BV35" s="127" t="s">
        <v>14</v>
      </c>
      <c r="BW35" s="625">
        <v>7</v>
      </c>
      <c r="BX35" s="772">
        <v>7.6923076923076927E-2</v>
      </c>
      <c r="BY35" s="625">
        <v>17</v>
      </c>
      <c r="BZ35" s="772">
        <v>0.18681318681318682</v>
      </c>
      <c r="CA35" s="625">
        <v>24</v>
      </c>
      <c r="CB35" s="772">
        <v>0.26373626373626374</v>
      </c>
      <c r="CC35" s="625">
        <v>35</v>
      </c>
      <c r="CD35" s="772">
        <v>0.38461538461538464</v>
      </c>
      <c r="CE35" s="625">
        <v>7</v>
      </c>
      <c r="CF35" s="772">
        <v>7.6923076923076927E-2</v>
      </c>
      <c r="CG35" s="625">
        <v>1</v>
      </c>
      <c r="CH35" s="772">
        <v>1.098901098901099E-2</v>
      </c>
      <c r="CI35" s="778">
        <v>91</v>
      </c>
      <c r="CJ35" s="641"/>
      <c r="CK35" s="127" t="s">
        <v>14</v>
      </c>
      <c r="CL35" s="774">
        <v>15</v>
      </c>
      <c r="CM35" s="770">
        <v>0.16483516483516483</v>
      </c>
      <c r="CN35" s="774">
        <v>15</v>
      </c>
      <c r="CO35" s="770">
        <v>0.16483516483516483</v>
      </c>
      <c r="CP35" s="774">
        <v>28</v>
      </c>
      <c r="CQ35" s="770">
        <v>0.30769230769230771</v>
      </c>
      <c r="CR35" s="774">
        <v>22</v>
      </c>
      <c r="CS35" s="770">
        <v>0.24175824175824176</v>
      </c>
      <c r="CT35" s="774">
        <v>11</v>
      </c>
      <c r="CU35" s="770">
        <v>0.12087912087912088</v>
      </c>
      <c r="CV35" s="779">
        <v>91</v>
      </c>
      <c r="CX35" s="127" t="s">
        <v>14</v>
      </c>
      <c r="CY35" s="774">
        <v>30</v>
      </c>
      <c r="CZ35" s="770">
        <v>0.32967032967032966</v>
      </c>
      <c r="DA35" s="774">
        <v>50</v>
      </c>
      <c r="DB35" s="770">
        <v>0.5494505494505495</v>
      </c>
      <c r="DC35" s="774">
        <v>11</v>
      </c>
      <c r="DD35" s="770">
        <v>0.12087912087912088</v>
      </c>
      <c r="DE35" s="779">
        <v>91</v>
      </c>
    </row>
    <row r="36" spans="1:109" x14ac:dyDescent="0.2">
      <c r="A36" s="126">
        <v>97220</v>
      </c>
      <c r="B36" s="127" t="s">
        <v>28</v>
      </c>
      <c r="C36" s="625">
        <v>4756</v>
      </c>
      <c r="D36" s="312">
        <v>13019</v>
      </c>
      <c r="E36" s="128">
        <v>0.36531223596282358</v>
      </c>
      <c r="F36" s="625">
        <v>4746.8512630000005</v>
      </c>
      <c r="G36" s="128">
        <v>0.34829301112742161</v>
      </c>
      <c r="H36" s="625">
        <v>4142.1921666651187</v>
      </c>
      <c r="I36" s="762">
        <v>0.3218236474761183</v>
      </c>
      <c r="J36" s="625">
        <v>-604.65909633488172</v>
      </c>
      <c r="K36" s="762">
        <v>-0.12738109176665846</v>
      </c>
      <c r="L36" s="775">
        <v>-2.6883304168394573E-2</v>
      </c>
      <c r="M36" s="617">
        <v>-2.7502968554760088E-4</v>
      </c>
      <c r="N36" s="617">
        <v>-1.1449106246629426E-2</v>
      </c>
      <c r="P36" s="776">
        <v>37.485709791172184</v>
      </c>
      <c r="Q36" s="772">
        <v>0.22736850687781227</v>
      </c>
      <c r="R36" s="777">
        <v>62.432753692662082</v>
      </c>
      <c r="S36" s="772">
        <v>0.37868409232346328</v>
      </c>
      <c r="T36" s="777">
        <v>37.47040824265715</v>
      </c>
      <c r="U36" s="772">
        <v>0.22727569577037524</v>
      </c>
      <c r="V36" s="777">
        <v>2.4823667675747201</v>
      </c>
      <c r="W36" s="772">
        <v>1.505672504564615E-2</v>
      </c>
      <c r="X36" s="777">
        <v>24.996404373100969</v>
      </c>
      <c r="Y36" s="772">
        <v>0.15161497998270299</v>
      </c>
      <c r="Z36" s="778">
        <v>164.86764286716712</v>
      </c>
      <c r="AA36" s="328">
        <v>3.4317190400817606E-2</v>
      </c>
      <c r="AB36" s="628" t="s">
        <v>28</v>
      </c>
      <c r="AC36" s="625">
        <v>230.90437433701871</v>
      </c>
      <c r="AD36" s="626">
        <v>0.13470024487086257</v>
      </c>
      <c r="AE36" s="625">
        <v>457.28652776134459</v>
      </c>
      <c r="AF36" s="626">
        <v>0.2667624095145798</v>
      </c>
      <c r="AG36" s="625"/>
      <c r="AH36" s="626">
        <v>0</v>
      </c>
      <c r="AI36" s="625">
        <v>936.18439827775535</v>
      </c>
      <c r="AJ36" s="626">
        <v>0.54613199968328918</v>
      </c>
      <c r="AK36" s="625">
        <v>2.4964332352891101</v>
      </c>
      <c r="AL36" s="626">
        <v>1.4563178764487E-3</v>
      </c>
      <c r="AM36" s="625">
        <v>87.337283294146147</v>
      </c>
      <c r="AN36" s="626">
        <v>5.0949028054819809E-2</v>
      </c>
      <c r="AO36" s="344">
        <v>1714.2090169055539</v>
      </c>
      <c r="AP36" s="629">
        <v>0.66447627593888847</v>
      </c>
      <c r="AR36" s="127" t="s">
        <v>28</v>
      </c>
      <c r="AS36" s="774">
        <v>44.989054137911666</v>
      </c>
      <c r="AT36" s="770">
        <v>0.27287982866449473</v>
      </c>
      <c r="AU36" s="774">
        <v>79.944527439920094</v>
      </c>
      <c r="AV36" s="770">
        <v>0.48490125806147988</v>
      </c>
      <c r="AW36" s="774">
        <v>27.476469340926865</v>
      </c>
      <c r="AX36" s="770">
        <v>0.16665774352742155</v>
      </c>
      <c r="AY36" s="774">
        <v>0</v>
      </c>
      <c r="AZ36" s="770">
        <v>0</v>
      </c>
      <c r="BA36" s="774">
        <v>12.457591948408481</v>
      </c>
      <c r="BB36" s="770">
        <v>7.5561169746603901E-2</v>
      </c>
      <c r="BC36" s="779">
        <v>164.86764286716709</v>
      </c>
      <c r="BE36" s="127" t="s">
        <v>28</v>
      </c>
      <c r="BF36" s="625">
        <v>47.4856993887377</v>
      </c>
      <c r="BG36" s="772">
        <v>0.28802315944431045</v>
      </c>
      <c r="BH36" s="625">
        <v>117.38194347842941</v>
      </c>
      <c r="BI36" s="772">
        <v>0.71197684055568966</v>
      </c>
      <c r="BJ36" s="625">
        <v>0</v>
      </c>
      <c r="BK36" s="772">
        <v>0</v>
      </c>
      <c r="BL36" s="773"/>
      <c r="BM36" s="773"/>
      <c r="BN36" s="625"/>
      <c r="BO36" s="772"/>
      <c r="BP36" s="625"/>
      <c r="BQ36" s="772"/>
      <c r="BR36" s="625"/>
      <c r="BS36" s="772"/>
      <c r="BT36" s="778">
        <v>164.86764286716709</v>
      </c>
      <c r="BV36" s="127" t="s">
        <v>28</v>
      </c>
      <c r="BW36" s="625">
        <v>0</v>
      </c>
      <c r="BX36" s="772">
        <v>0</v>
      </c>
      <c r="BY36" s="625">
        <v>22.489273188794492</v>
      </c>
      <c r="BZ36" s="772">
        <v>0.13640804707151644</v>
      </c>
      <c r="CA36" s="625">
        <v>84.952695459013356</v>
      </c>
      <c r="CB36" s="772">
        <v>0.51527815878012662</v>
      </c>
      <c r="CC36" s="625">
        <v>42.45276695291269</v>
      </c>
      <c r="CD36" s="772">
        <v>0.25749605086012317</v>
      </c>
      <c r="CE36" s="625">
        <v>12.472915323765751</v>
      </c>
      <c r="CF36" s="772">
        <v>7.5654113244131863E-2</v>
      </c>
      <c r="CG36" s="625">
        <v>2.4999919426808201</v>
      </c>
      <c r="CH36" s="772">
        <v>1.5163630044101794E-2</v>
      </c>
      <c r="CI36" s="778">
        <v>164.86764286716712</v>
      </c>
      <c r="CJ36" s="641"/>
      <c r="CK36" s="127" t="s">
        <v>28</v>
      </c>
      <c r="CL36" s="774">
        <v>32.498703827734502</v>
      </c>
      <c r="CM36" s="770">
        <v>0.19711996400602708</v>
      </c>
      <c r="CN36" s="774">
        <v>34.98925472904083</v>
      </c>
      <c r="CO36" s="770">
        <v>0.21222632968211641</v>
      </c>
      <c r="CP36" s="774">
        <v>59.929224869431785</v>
      </c>
      <c r="CQ36" s="770">
        <v>0.36349900943095559</v>
      </c>
      <c r="CR36" s="774">
        <v>17.502310879041289</v>
      </c>
      <c r="CS36" s="770">
        <v>0.10615976897991318</v>
      </c>
      <c r="CT36" s="774">
        <v>19.948148561918689</v>
      </c>
      <c r="CU36" s="770">
        <v>0.12099492790098781</v>
      </c>
      <c r="CV36" s="779">
        <v>164.86764286716709</v>
      </c>
      <c r="CX36" s="127" t="s">
        <v>28</v>
      </c>
      <c r="CY36" s="774">
        <v>67.48795855677534</v>
      </c>
      <c r="CZ36" s="770">
        <v>0.40934629368814351</v>
      </c>
      <c r="DA36" s="774">
        <v>77.431535748473067</v>
      </c>
      <c r="DB36" s="770">
        <v>0.46965877841086873</v>
      </c>
      <c r="DC36" s="774">
        <v>19.948148561918689</v>
      </c>
      <c r="DD36" s="770">
        <v>0.12099492790098781</v>
      </c>
      <c r="DE36" s="779">
        <v>164.86764286716709</v>
      </c>
    </row>
    <row r="37" spans="1:109" x14ac:dyDescent="0.2">
      <c r="A37" s="126">
        <v>97226</v>
      </c>
      <c r="B37" s="127" t="s">
        <v>21</v>
      </c>
      <c r="C37" s="625">
        <v>1443</v>
      </c>
      <c r="D37" s="312">
        <v>4152</v>
      </c>
      <c r="E37" s="128">
        <v>0.3475433526011561</v>
      </c>
      <c r="F37" s="625">
        <v>1713.5933720000003</v>
      </c>
      <c r="G37" s="128">
        <v>0.32918567663351339</v>
      </c>
      <c r="H37" s="625">
        <v>1491.1754199447159</v>
      </c>
      <c r="I37" s="762">
        <v>0.31958324473740163</v>
      </c>
      <c r="J37" s="625">
        <v>-222.41795205528433</v>
      </c>
      <c r="K37" s="762">
        <v>-0.12979622569133298</v>
      </c>
      <c r="L37" s="775">
        <v>-2.7422557513579804E-2</v>
      </c>
      <c r="M37" s="617">
        <v>2.4856507833629801E-2</v>
      </c>
      <c r="N37" s="617">
        <v>2.7404483168695926E-3</v>
      </c>
      <c r="P37" s="776">
        <v>8.9291941314054846</v>
      </c>
      <c r="Q37" s="772">
        <v>0.18000000000000002</v>
      </c>
      <c r="R37" s="777">
        <v>15.874122900276415</v>
      </c>
      <c r="S37" s="772">
        <v>0.32</v>
      </c>
      <c r="T37" s="777">
        <v>10.913459493940037</v>
      </c>
      <c r="U37" s="772">
        <v>0.22000000000000003</v>
      </c>
      <c r="V37" s="777">
        <v>10.913459493940035</v>
      </c>
      <c r="W37" s="772">
        <v>0.21999999999999997</v>
      </c>
      <c r="X37" s="777">
        <v>2.976398043801828</v>
      </c>
      <c r="Y37" s="772">
        <v>6.0000000000000005E-2</v>
      </c>
      <c r="Z37" s="778">
        <v>49.606634063363799</v>
      </c>
      <c r="AA37" s="328">
        <v>1.0325618033295481E-2</v>
      </c>
      <c r="AB37" s="628" t="s">
        <v>21</v>
      </c>
      <c r="AC37" s="625">
        <v>100.20540080799486</v>
      </c>
      <c r="AD37" s="626">
        <v>0.19921104536489148</v>
      </c>
      <c r="AE37" s="625">
        <v>86.315543270253016</v>
      </c>
      <c r="AF37" s="626">
        <v>0.17159763313609466</v>
      </c>
      <c r="AG37" s="625"/>
      <c r="AH37" s="626">
        <v>0</v>
      </c>
      <c r="AI37" s="625">
        <v>282.75781416117366</v>
      </c>
      <c r="AJ37" s="626">
        <v>0.56213017751479288</v>
      </c>
      <c r="AK37" s="625">
        <v>2.976398043801828</v>
      </c>
      <c r="AL37" s="626">
        <v>5.9171597633136093E-3</v>
      </c>
      <c r="AM37" s="625">
        <v>30.756113119285558</v>
      </c>
      <c r="AN37" s="626">
        <v>6.1143984220907298E-2</v>
      </c>
      <c r="AO37" s="344">
        <v>503.01126940250896</v>
      </c>
      <c r="AP37" s="629">
        <v>0.46276595744680854</v>
      </c>
      <c r="AR37" s="127" t="s">
        <v>21</v>
      </c>
      <c r="AS37" s="774">
        <v>25.795449712949274</v>
      </c>
      <c r="AT37" s="770">
        <v>0.51999999999999991</v>
      </c>
      <c r="AU37" s="774">
        <v>10.913459493940081</v>
      </c>
      <c r="AV37" s="770">
        <v>0.22000000000000003</v>
      </c>
      <c r="AW37" s="774">
        <v>4.9606634063364003</v>
      </c>
      <c r="AX37" s="770">
        <v>0.1</v>
      </c>
      <c r="AY37" s="774">
        <v>0</v>
      </c>
      <c r="AZ37" s="770">
        <v>0</v>
      </c>
      <c r="BA37" s="774">
        <v>7.9370614501382395</v>
      </c>
      <c r="BB37" s="770">
        <v>0.16</v>
      </c>
      <c r="BC37" s="779">
        <v>49.606634063363998</v>
      </c>
      <c r="BE37" s="127" t="s">
        <v>21</v>
      </c>
      <c r="BF37" s="625">
        <v>23.811184350414621</v>
      </c>
      <c r="BG37" s="772">
        <v>0.47999999999999993</v>
      </c>
      <c r="BH37" s="625">
        <v>24.8033170316819</v>
      </c>
      <c r="BI37" s="772">
        <v>0.5</v>
      </c>
      <c r="BJ37" s="625">
        <v>0.99213268126727605</v>
      </c>
      <c r="BK37" s="772">
        <v>0.02</v>
      </c>
      <c r="BL37" s="773"/>
      <c r="BM37" s="773"/>
      <c r="BN37" s="625"/>
      <c r="BO37" s="772"/>
      <c r="BP37" s="625"/>
      <c r="BQ37" s="772"/>
      <c r="BR37" s="625"/>
      <c r="BS37" s="772"/>
      <c r="BT37" s="778">
        <v>49.606634063363799</v>
      </c>
      <c r="BV37" s="127" t="s">
        <v>21</v>
      </c>
      <c r="BW37" s="625">
        <v>4.9606634063363799</v>
      </c>
      <c r="BX37" s="772">
        <v>0.1</v>
      </c>
      <c r="BY37" s="625">
        <v>9.9213268126727598</v>
      </c>
      <c r="BZ37" s="772">
        <v>0.2</v>
      </c>
      <c r="CA37" s="625">
        <v>10.913459493940037</v>
      </c>
      <c r="CB37" s="772">
        <v>0.22000000000000003</v>
      </c>
      <c r="CC37" s="625">
        <v>14.88199021900914</v>
      </c>
      <c r="CD37" s="772">
        <v>0.3</v>
      </c>
      <c r="CE37" s="625">
        <v>8.9291941314054846</v>
      </c>
      <c r="CF37" s="772">
        <v>0.18000000000000002</v>
      </c>
      <c r="CG37" s="625">
        <v>0</v>
      </c>
      <c r="CH37" s="772">
        <v>0</v>
      </c>
      <c r="CI37" s="778">
        <v>49.606634063363799</v>
      </c>
      <c r="CJ37" s="641"/>
      <c r="CK37" s="127" t="s">
        <v>21</v>
      </c>
      <c r="CL37" s="774">
        <v>16.866255581543765</v>
      </c>
      <c r="CM37" s="770">
        <v>0.34</v>
      </c>
      <c r="CN37" s="774">
        <v>9.9213268126728007</v>
      </c>
      <c r="CO37" s="770">
        <v>0.19999999999999996</v>
      </c>
      <c r="CP37" s="774">
        <v>11.905592175207362</v>
      </c>
      <c r="CQ37" s="770">
        <v>0.24</v>
      </c>
      <c r="CR37" s="774">
        <v>7.9370614501382395</v>
      </c>
      <c r="CS37" s="770">
        <v>0.15999999999999995</v>
      </c>
      <c r="CT37" s="774">
        <v>2.97639804380184</v>
      </c>
      <c r="CU37" s="770">
        <v>5.9999999999999984E-2</v>
      </c>
      <c r="CV37" s="779">
        <v>49.606634063364012</v>
      </c>
      <c r="CX37" s="127" t="s">
        <v>21</v>
      </c>
      <c r="CY37" s="774">
        <v>26.787582394216564</v>
      </c>
      <c r="CZ37" s="770">
        <v>0.54</v>
      </c>
      <c r="DA37" s="774">
        <v>19.842653625345601</v>
      </c>
      <c r="DB37" s="770">
        <v>0.39999999999999997</v>
      </c>
      <c r="DC37" s="774">
        <v>2.97639804380184</v>
      </c>
      <c r="DD37" s="770">
        <v>5.9999999999999984E-2</v>
      </c>
      <c r="DE37" s="779">
        <v>49.606634063364005</v>
      </c>
    </row>
    <row r="38" spans="1:109" x14ac:dyDescent="0.2">
      <c r="A38" s="126">
        <v>97232</v>
      </c>
      <c r="B38" s="130" t="s">
        <v>26</v>
      </c>
      <c r="C38" s="704">
        <v>2751</v>
      </c>
      <c r="D38" s="723">
        <v>7795</v>
      </c>
      <c r="E38" s="131">
        <v>0.35291853752405389</v>
      </c>
      <c r="F38" s="625">
        <v>2862.7385910000003</v>
      </c>
      <c r="G38" s="131">
        <v>0.32947540656966268</v>
      </c>
      <c r="H38" s="625">
        <v>2752.2460228390796</v>
      </c>
      <c r="I38" s="780">
        <v>0.2997109901817579</v>
      </c>
      <c r="J38" s="704">
        <v>-110.49256816092065</v>
      </c>
      <c r="K38" s="780">
        <v>-3.859680674592221E-2</v>
      </c>
      <c r="L38" s="781">
        <v>-7.841375165035358E-3</v>
      </c>
      <c r="M38" s="617">
        <v>5.7039536664793555E-3</v>
      </c>
      <c r="N38" s="617">
        <v>3.7736709251667833E-5</v>
      </c>
      <c r="P38" s="776">
        <v>28.262737331279641</v>
      </c>
      <c r="Q38" s="782">
        <v>0.31818181818181818</v>
      </c>
      <c r="R38" s="777">
        <v>24.22520342681112</v>
      </c>
      <c r="S38" s="782">
        <v>0.27272727272727271</v>
      </c>
      <c r="T38" s="777">
        <v>26.243970379045379</v>
      </c>
      <c r="U38" s="782">
        <v>0.29545454545454541</v>
      </c>
      <c r="V38" s="777">
        <v>4.0375339044685203</v>
      </c>
      <c r="W38" s="782">
        <v>4.5454545454545456E-2</v>
      </c>
      <c r="X38" s="777">
        <v>6.0563008567027801</v>
      </c>
      <c r="Y38" s="782">
        <v>6.8181818181818177E-2</v>
      </c>
      <c r="Z38" s="778">
        <v>88.825745898307446</v>
      </c>
      <c r="AA38" s="328">
        <v>1.8489073910899649E-2</v>
      </c>
      <c r="AB38" s="630" t="s">
        <v>26</v>
      </c>
      <c r="AC38" s="625">
        <v>137.94281969571304</v>
      </c>
      <c r="AD38" s="631">
        <v>0.13481878159795763</v>
      </c>
      <c r="AE38" s="625">
        <v>221.05498126965148</v>
      </c>
      <c r="AF38" s="631">
        <v>0.21604867369446668</v>
      </c>
      <c r="AG38" s="625"/>
      <c r="AH38" s="631">
        <v>0</v>
      </c>
      <c r="AI38" s="625">
        <v>563.23597967335854</v>
      </c>
      <c r="AJ38" s="631">
        <v>0.55048018229001094</v>
      </c>
      <c r="AK38" s="625">
        <v>7.0656843328199113</v>
      </c>
      <c r="AL38" s="631">
        <v>6.905665369229529E-3</v>
      </c>
      <c r="AM38" s="625">
        <v>93.8726632788931</v>
      </c>
      <c r="AN38" s="631">
        <v>9.1746697048335171E-2</v>
      </c>
      <c r="AO38" s="346">
        <v>1023.1721282504361</v>
      </c>
      <c r="AP38" s="632">
        <v>0.61575580874095237</v>
      </c>
      <c r="AR38" s="130" t="s">
        <v>26</v>
      </c>
      <c r="AS38" s="784">
        <v>15.140752141756947</v>
      </c>
      <c r="AT38" s="785">
        <v>0.17045454545454547</v>
      </c>
      <c r="AU38" s="784">
        <v>45.422256425270831</v>
      </c>
      <c r="AV38" s="785">
        <v>0.51136363636363624</v>
      </c>
      <c r="AW38" s="784">
        <v>12.112601713405558</v>
      </c>
      <c r="AX38" s="785">
        <v>0.13636363636363638</v>
      </c>
      <c r="AY38" s="774">
        <v>2.0187669522342602</v>
      </c>
      <c r="AZ38" s="785">
        <v>2.2727272727272735E-2</v>
      </c>
      <c r="BA38" s="774">
        <v>14.131368665639817</v>
      </c>
      <c r="BB38" s="785">
        <v>0.15909090909090909</v>
      </c>
      <c r="BC38" s="786">
        <v>88.825745898307417</v>
      </c>
      <c r="BE38" s="130" t="s">
        <v>26</v>
      </c>
      <c r="BF38" s="704">
        <v>42.394105996919464</v>
      </c>
      <c r="BG38" s="782">
        <v>0.47727272727272729</v>
      </c>
      <c r="BH38" s="704">
        <v>46.431639901387975</v>
      </c>
      <c r="BI38" s="782">
        <v>0.5227272727272726</v>
      </c>
      <c r="BJ38" s="704">
        <v>0</v>
      </c>
      <c r="BK38" s="782">
        <v>0</v>
      </c>
      <c r="BL38" s="787"/>
      <c r="BM38" s="787"/>
      <c r="BN38" s="704"/>
      <c r="BO38" s="782"/>
      <c r="BP38" s="704"/>
      <c r="BQ38" s="782"/>
      <c r="BR38" s="704"/>
      <c r="BS38" s="782"/>
      <c r="BT38" s="783">
        <v>88.825745898307446</v>
      </c>
      <c r="BV38" s="130" t="s">
        <v>26</v>
      </c>
      <c r="BW38" s="704">
        <v>2.0187669522342602</v>
      </c>
      <c r="BX38" s="782">
        <v>2.2727272727272728E-2</v>
      </c>
      <c r="BY38" s="704">
        <v>12.112601713405562</v>
      </c>
      <c r="BZ38" s="782">
        <v>0.13636363636363638</v>
      </c>
      <c r="CA38" s="704">
        <v>30.2815042835139</v>
      </c>
      <c r="CB38" s="782">
        <v>0.34090909090909088</v>
      </c>
      <c r="CC38" s="704">
        <v>29.272120807396771</v>
      </c>
      <c r="CD38" s="782">
        <v>0.32954545454545453</v>
      </c>
      <c r="CE38" s="704">
        <v>6.0563008567027801</v>
      </c>
      <c r="CF38" s="782">
        <v>6.8181818181818177E-2</v>
      </c>
      <c r="CG38" s="704">
        <v>9.0844512850541719</v>
      </c>
      <c r="CH38" s="782">
        <v>0.10227272727272729</v>
      </c>
      <c r="CI38" s="783">
        <v>88.825745898307446</v>
      </c>
      <c r="CJ38" s="641"/>
      <c r="CK38" s="130" t="s">
        <v>26</v>
      </c>
      <c r="CL38" s="784">
        <v>13.121985189522688</v>
      </c>
      <c r="CM38" s="785">
        <v>0.14772727272727273</v>
      </c>
      <c r="CN38" s="784">
        <v>18.168902570108337</v>
      </c>
      <c r="CO38" s="785">
        <v>0.20454545454545456</v>
      </c>
      <c r="CP38" s="784">
        <v>26.243970379045372</v>
      </c>
      <c r="CQ38" s="785">
        <v>0.29545454545454541</v>
      </c>
      <c r="CR38" s="784">
        <v>14.131368665639817</v>
      </c>
      <c r="CS38" s="785">
        <v>0.15909090909090909</v>
      </c>
      <c r="CT38" s="784">
        <v>17.159519093991211</v>
      </c>
      <c r="CU38" s="785">
        <v>0.19318181818181823</v>
      </c>
      <c r="CV38" s="786">
        <v>88.825745898307417</v>
      </c>
      <c r="CX38" s="130" t="s">
        <v>26</v>
      </c>
      <c r="CY38" s="784">
        <v>31.290887759631026</v>
      </c>
      <c r="CZ38" s="785">
        <v>0.35227272727272729</v>
      </c>
      <c r="DA38" s="784">
        <v>40.375339044685191</v>
      </c>
      <c r="DB38" s="785">
        <v>0.45454545454545459</v>
      </c>
      <c r="DC38" s="784">
        <v>17.159519093991211</v>
      </c>
      <c r="DD38" s="785">
        <v>0.19318181818181823</v>
      </c>
      <c r="DE38" s="786">
        <v>88.825745898307417</v>
      </c>
    </row>
    <row r="39" spans="1:109" x14ac:dyDescent="0.2">
      <c r="A39" s="133"/>
      <c r="B39" s="139" t="s">
        <v>38</v>
      </c>
      <c r="C39" s="318">
        <v>18305</v>
      </c>
      <c r="D39" s="140">
        <v>50768</v>
      </c>
      <c r="E39" s="141">
        <v>0.36056177119445321</v>
      </c>
      <c r="F39" s="318">
        <v>18965.476322000002</v>
      </c>
      <c r="G39" s="141">
        <v>0.34288099088052992</v>
      </c>
      <c r="H39" s="318">
        <v>17175.421358460626</v>
      </c>
      <c r="I39" s="798">
        <v>0.31739917133518064</v>
      </c>
      <c r="J39" s="318">
        <v>-1790.0549635393763</v>
      </c>
      <c r="K39" s="798">
        <v>-9.4384919901163142E-2</v>
      </c>
      <c r="L39" s="799">
        <v>-1.9632898334416171E-2</v>
      </c>
      <c r="M39" s="790">
        <v>5.0765628860041101E-3</v>
      </c>
      <c r="N39" s="790">
        <v>-5.293844249812607E-3</v>
      </c>
      <c r="P39" s="800">
        <v>114.2576619696153</v>
      </c>
      <c r="Q39" s="317">
        <v>0.23100021251006925</v>
      </c>
      <c r="R39" s="801">
        <v>168.66028416823082</v>
      </c>
      <c r="S39" s="317">
        <v>0.34098861129532676</v>
      </c>
      <c r="T39" s="801">
        <v>128.17605336793901</v>
      </c>
      <c r="U39" s="317">
        <v>0.25913969405894</v>
      </c>
      <c r="V39" s="801">
        <v>27.478934279312718</v>
      </c>
      <c r="W39" s="317">
        <v>5.5555483532994936E-2</v>
      </c>
      <c r="X39" s="801">
        <v>56.048524472802384</v>
      </c>
      <c r="Y39" s="317">
        <v>0.11331599860266912</v>
      </c>
      <c r="Z39" s="802">
        <v>494.6214582579002</v>
      </c>
      <c r="AA39" s="328">
        <v>0.1029554281493688</v>
      </c>
      <c r="AB39" s="634" t="s">
        <v>38</v>
      </c>
      <c r="AC39" s="318">
        <v>942.65307616207474</v>
      </c>
      <c r="AD39" s="141">
        <v>0.14570378252929939</v>
      </c>
      <c r="AE39" s="318">
        <v>1355.9175249673463</v>
      </c>
      <c r="AF39" s="141">
        <v>0.20958114621538698</v>
      </c>
      <c r="AG39" s="318"/>
      <c r="AH39" s="141">
        <v>0</v>
      </c>
      <c r="AI39" s="318">
        <v>3697.5918898856094</v>
      </c>
      <c r="AJ39" s="141">
        <v>0.57152852754639882</v>
      </c>
      <c r="AK39" s="318">
        <v>30.022846137132539</v>
      </c>
      <c r="AL39" s="141">
        <v>4.6405643338963201E-3</v>
      </c>
      <c r="AM39" s="318">
        <v>443.46877750692533</v>
      </c>
      <c r="AN39" s="141">
        <v>6.8545979375018481E-2</v>
      </c>
      <c r="AO39" s="348">
        <v>6469.654114659088</v>
      </c>
      <c r="AP39" s="339">
        <v>0.58989596591077309</v>
      </c>
      <c r="AR39" s="139" t="s">
        <v>38</v>
      </c>
      <c r="AS39" s="318">
        <v>152.16632525846373</v>
      </c>
      <c r="AT39" s="317">
        <v>0.30764198098967788</v>
      </c>
      <c r="AU39" s="318">
        <v>209.89015280365354</v>
      </c>
      <c r="AV39" s="317">
        <v>0.42434502041804828</v>
      </c>
      <c r="AW39" s="318">
        <v>77.536267479712421</v>
      </c>
      <c r="AX39" s="317">
        <v>0.15675880248463517</v>
      </c>
      <c r="AY39" s="318">
        <v>4.0187669522342606</v>
      </c>
      <c r="AZ39" s="317">
        <v>8.1249345032233453E-3</v>
      </c>
      <c r="BA39" s="318">
        <v>51.009945763836413</v>
      </c>
      <c r="BB39" s="317">
        <v>0.10312926160441535</v>
      </c>
      <c r="BC39" s="802">
        <v>494.62145825790037</v>
      </c>
      <c r="BE39" s="139" t="s">
        <v>38</v>
      </c>
      <c r="BF39" s="318">
        <v>186.78522970581599</v>
      </c>
      <c r="BG39" s="317">
        <v>0.37763268573848335</v>
      </c>
      <c r="BH39" s="318">
        <v>306.84409587081694</v>
      </c>
      <c r="BI39" s="317">
        <v>0.62036147188508262</v>
      </c>
      <c r="BJ39" s="318">
        <v>0.99213268126727605</v>
      </c>
      <c r="BK39" s="317">
        <v>2.005842376433998E-3</v>
      </c>
      <c r="BL39" s="803"/>
      <c r="BM39" s="803"/>
      <c r="BN39" s="318"/>
      <c r="BO39" s="317"/>
      <c r="BP39" s="318"/>
      <c r="BQ39" s="317"/>
      <c r="BR39" s="318"/>
      <c r="BS39" s="317"/>
      <c r="BT39" s="802">
        <v>494.6214582579002</v>
      </c>
      <c r="BV39" s="139" t="s">
        <v>38</v>
      </c>
      <c r="BW39" s="318">
        <v>16.47419659378679</v>
      </c>
      <c r="BX39" s="317">
        <v>3.3306675880602397E-2</v>
      </c>
      <c r="BY39" s="318">
        <v>89.218981842723835</v>
      </c>
      <c r="BZ39" s="317">
        <v>0.18037830820555351</v>
      </c>
      <c r="CA39" s="318">
        <v>185.27513452360336</v>
      </c>
      <c r="CB39" s="317">
        <v>0.37457965365303497</v>
      </c>
      <c r="CC39" s="318">
        <v>141.57550721018873</v>
      </c>
      <c r="CD39" s="317">
        <v>0.28623001458292968</v>
      </c>
      <c r="CE39" s="318">
        <v>49.49319485986247</v>
      </c>
      <c r="CF39" s="317">
        <v>0.10006277332605384</v>
      </c>
      <c r="CG39" s="318">
        <v>12.584443227734992</v>
      </c>
      <c r="CH39" s="317">
        <v>2.5442574351825526E-2</v>
      </c>
      <c r="CI39" s="802">
        <v>494.6214582579002</v>
      </c>
      <c r="CJ39" s="641"/>
      <c r="CK39" s="139" t="s">
        <v>38</v>
      </c>
      <c r="CL39" s="318">
        <v>92.578499651031663</v>
      </c>
      <c r="CM39" s="317">
        <v>0.18717040699588969</v>
      </c>
      <c r="CN39" s="318">
        <v>105.72411841599978</v>
      </c>
      <c r="CO39" s="317">
        <v>0.21374753693131168</v>
      </c>
      <c r="CP39" s="318">
        <v>146.04252083533069</v>
      </c>
      <c r="CQ39" s="317">
        <v>0.29526119095136938</v>
      </c>
      <c r="CR39" s="318">
        <v>84.151490571922437</v>
      </c>
      <c r="CS39" s="317">
        <v>0.17013311728996006</v>
      </c>
      <c r="CT39" s="318">
        <v>66.124828783615769</v>
      </c>
      <c r="CU39" s="317">
        <v>0.13368774783146925</v>
      </c>
      <c r="CV39" s="802">
        <v>494.62145825790031</v>
      </c>
      <c r="CX39" s="139" t="s">
        <v>38</v>
      </c>
      <c r="CY39" s="318">
        <v>198.30261806703146</v>
      </c>
      <c r="CZ39" s="317">
        <v>0.40091794392720131</v>
      </c>
      <c r="DA39" s="318">
        <v>230.19401140725313</v>
      </c>
      <c r="DB39" s="317">
        <v>0.46539430824132938</v>
      </c>
      <c r="DC39" s="318">
        <v>66.124828783615769</v>
      </c>
      <c r="DD39" s="317">
        <v>0.13368774783146925</v>
      </c>
      <c r="DE39" s="802">
        <v>494.62145825790037</v>
      </c>
    </row>
    <row r="40" spans="1:109" x14ac:dyDescent="0.2">
      <c r="A40" s="126">
        <v>97202</v>
      </c>
      <c r="B40" s="144" t="s">
        <v>0</v>
      </c>
      <c r="C40" s="710">
        <v>1218</v>
      </c>
      <c r="D40" s="729">
        <v>3463</v>
      </c>
      <c r="E40" s="145">
        <v>0.35171816344210222</v>
      </c>
      <c r="F40" s="625">
        <v>1226</v>
      </c>
      <c r="G40" s="145">
        <v>0.32702053881034943</v>
      </c>
      <c r="H40" s="625">
        <v>1158</v>
      </c>
      <c r="I40" s="805">
        <v>0.29907024793388431</v>
      </c>
      <c r="J40" s="710">
        <v>-68</v>
      </c>
      <c r="K40" s="805">
        <v>-5.5464926590538338E-2</v>
      </c>
      <c r="L40" s="806">
        <v>-1.134761622094016E-2</v>
      </c>
      <c r="M40" s="617">
        <v>9.3567578977005184E-4</v>
      </c>
      <c r="N40" s="617">
        <v>-4.2009010252013696E-3</v>
      </c>
      <c r="P40" s="776">
        <v>3</v>
      </c>
      <c r="Q40" s="772">
        <v>0.13636363636363635</v>
      </c>
      <c r="R40" s="777">
        <v>8</v>
      </c>
      <c r="S40" s="772">
        <v>0.36363636363636365</v>
      </c>
      <c r="T40" s="777">
        <v>2</v>
      </c>
      <c r="U40" s="772">
        <v>9.0909090909090912E-2</v>
      </c>
      <c r="V40" s="777">
        <v>3</v>
      </c>
      <c r="W40" s="772">
        <v>0.13636363636363635</v>
      </c>
      <c r="X40" s="777">
        <v>6</v>
      </c>
      <c r="Y40" s="772">
        <v>0.27272727272727271</v>
      </c>
      <c r="Z40" s="778">
        <v>22</v>
      </c>
      <c r="AA40" s="328">
        <v>4.5792987373894142E-3</v>
      </c>
      <c r="AB40" s="635" t="s">
        <v>0</v>
      </c>
      <c r="AC40" s="625">
        <v>72</v>
      </c>
      <c r="AD40" s="636">
        <v>0.16289592760180996</v>
      </c>
      <c r="AE40" s="625">
        <v>84</v>
      </c>
      <c r="AF40" s="636">
        <v>0.19004524886877827</v>
      </c>
      <c r="AG40" s="625"/>
      <c r="AH40" s="636">
        <v>0</v>
      </c>
      <c r="AI40" s="625">
        <v>242</v>
      </c>
      <c r="AJ40" s="636">
        <v>0.54751131221719462</v>
      </c>
      <c r="AK40" s="625">
        <v>14</v>
      </c>
      <c r="AL40" s="636">
        <v>3.1674208144796379E-2</v>
      </c>
      <c r="AM40" s="625">
        <v>30</v>
      </c>
      <c r="AN40" s="636">
        <v>6.7873303167420809E-2</v>
      </c>
      <c r="AO40" s="349">
        <v>442</v>
      </c>
      <c r="AP40" s="627">
        <v>0.53846153846153844</v>
      </c>
      <c r="AR40" s="144" t="s">
        <v>0</v>
      </c>
      <c r="AS40" s="807">
        <v>10</v>
      </c>
      <c r="AT40" s="808">
        <v>0.45454545454545453</v>
      </c>
      <c r="AU40" s="807">
        <v>8</v>
      </c>
      <c r="AV40" s="808">
        <v>0.36363636363636365</v>
      </c>
      <c r="AW40" s="807">
        <v>1</v>
      </c>
      <c r="AX40" s="808">
        <v>4.5454545454545456E-2</v>
      </c>
      <c r="AY40" s="774">
        <v>1</v>
      </c>
      <c r="AZ40" s="808">
        <v>4.5454545454545456E-2</v>
      </c>
      <c r="BA40" s="774">
        <v>2</v>
      </c>
      <c r="BB40" s="808">
        <v>9.0909090909090912E-2</v>
      </c>
      <c r="BC40" s="809">
        <v>22</v>
      </c>
      <c r="BE40" s="144" t="s">
        <v>0</v>
      </c>
      <c r="BF40" s="710">
        <v>13</v>
      </c>
      <c r="BG40" s="810">
        <v>0.59090909090909094</v>
      </c>
      <c r="BH40" s="710">
        <v>9</v>
      </c>
      <c r="BI40" s="810">
        <v>0.40909090909090912</v>
      </c>
      <c r="BJ40" s="710">
        <v>0</v>
      </c>
      <c r="BK40" s="810">
        <v>0</v>
      </c>
      <c r="BL40" s="811"/>
      <c r="BM40" s="811"/>
      <c r="BN40" s="710"/>
      <c r="BO40" s="810"/>
      <c r="BP40" s="710"/>
      <c r="BQ40" s="810"/>
      <c r="BR40" s="710"/>
      <c r="BS40" s="810"/>
      <c r="BT40" s="812">
        <v>22</v>
      </c>
      <c r="BV40" s="144" t="s">
        <v>0</v>
      </c>
      <c r="BW40" s="710">
        <v>1</v>
      </c>
      <c r="BX40" s="810">
        <v>4.5454545454545456E-2</v>
      </c>
      <c r="BY40" s="710">
        <v>7</v>
      </c>
      <c r="BZ40" s="810">
        <v>0.31818181818181818</v>
      </c>
      <c r="CA40" s="710">
        <v>8</v>
      </c>
      <c r="CB40" s="810">
        <v>0.36363636363636365</v>
      </c>
      <c r="CC40" s="710">
        <v>4</v>
      </c>
      <c r="CD40" s="810">
        <v>0.18181818181818182</v>
      </c>
      <c r="CE40" s="710">
        <v>1</v>
      </c>
      <c r="CF40" s="810">
        <v>4.5454545454545456E-2</v>
      </c>
      <c r="CG40" s="710">
        <v>1</v>
      </c>
      <c r="CH40" s="810">
        <v>4.5454545454545456E-2</v>
      </c>
      <c r="CI40" s="812">
        <v>22</v>
      </c>
      <c r="CJ40" s="641"/>
      <c r="CK40" s="144" t="s">
        <v>0</v>
      </c>
      <c r="CL40" s="807">
        <v>11</v>
      </c>
      <c r="CM40" s="808">
        <v>0.5</v>
      </c>
      <c r="CN40" s="807">
        <v>2</v>
      </c>
      <c r="CO40" s="808">
        <v>9.0909090909090912E-2</v>
      </c>
      <c r="CP40" s="807">
        <v>7</v>
      </c>
      <c r="CQ40" s="808">
        <v>0.31818181818181818</v>
      </c>
      <c r="CR40" s="807">
        <v>2</v>
      </c>
      <c r="CS40" s="808">
        <v>9.0909090909090912E-2</v>
      </c>
      <c r="CT40" s="807">
        <v>0</v>
      </c>
      <c r="CU40" s="808">
        <v>0</v>
      </c>
      <c r="CV40" s="809">
        <v>22</v>
      </c>
      <c r="CX40" s="144" t="s">
        <v>0</v>
      </c>
      <c r="CY40" s="807">
        <v>13</v>
      </c>
      <c r="CZ40" s="808">
        <v>0.59090909090909094</v>
      </c>
      <c r="DA40" s="807">
        <v>9</v>
      </c>
      <c r="DB40" s="808">
        <v>0.40909090909090912</v>
      </c>
      <c r="DC40" s="807">
        <v>0</v>
      </c>
      <c r="DD40" s="808">
        <v>0</v>
      </c>
      <c r="DE40" s="809">
        <v>22</v>
      </c>
    </row>
    <row r="41" spans="1:109" x14ac:dyDescent="0.2">
      <c r="A41" s="126">
        <v>97206</v>
      </c>
      <c r="B41" s="127" t="s">
        <v>5</v>
      </c>
      <c r="C41" s="625">
        <v>1433</v>
      </c>
      <c r="D41" s="312">
        <v>3959</v>
      </c>
      <c r="E41" s="128">
        <v>0.36196009093205356</v>
      </c>
      <c r="F41" s="625">
        <v>1821.7236700000001</v>
      </c>
      <c r="G41" s="128">
        <v>0.33755157753329473</v>
      </c>
      <c r="H41" s="625">
        <v>1913.5718594814603</v>
      </c>
      <c r="I41" s="762">
        <v>0.31760528788074149</v>
      </c>
      <c r="J41" s="625">
        <v>91.848189481460167</v>
      </c>
      <c r="K41" s="762">
        <v>5.041828845615217E-2</v>
      </c>
      <c r="L41" s="775">
        <v>9.8862401148556156E-3</v>
      </c>
      <c r="M41" s="617">
        <v>3.4882162859503074E-2</v>
      </c>
      <c r="N41" s="617">
        <v>2.4392874141538456E-2</v>
      </c>
      <c r="P41" s="776">
        <v>13.090579242134421</v>
      </c>
      <c r="Q41" s="772">
        <v>0.21311475409836064</v>
      </c>
      <c r="R41" s="777">
        <v>32.222964288330878</v>
      </c>
      <c r="S41" s="772">
        <v>0.52459016393442615</v>
      </c>
      <c r="T41" s="777">
        <v>7.0487734380723799</v>
      </c>
      <c r="U41" s="772">
        <v>0.11475409836065573</v>
      </c>
      <c r="V41" s="777">
        <v>9.0627087060930602</v>
      </c>
      <c r="W41" s="772">
        <v>0.14754098360655737</v>
      </c>
      <c r="X41" s="777">
        <v>0</v>
      </c>
      <c r="Y41" s="772">
        <v>0</v>
      </c>
      <c r="Z41" s="778">
        <v>61.425025674630746</v>
      </c>
      <c r="AA41" s="328">
        <v>1.2785615568906771E-2</v>
      </c>
      <c r="AB41" s="628" t="s">
        <v>5</v>
      </c>
      <c r="AC41" s="625">
        <v>112.10676223696211</v>
      </c>
      <c r="AD41" s="626">
        <v>0.17468323337846217</v>
      </c>
      <c r="AE41" s="625">
        <v>96.668892864992642</v>
      </c>
      <c r="AF41" s="626">
        <v>0.1506281551248434</v>
      </c>
      <c r="AG41" s="625"/>
      <c r="AH41" s="626">
        <v>0</v>
      </c>
      <c r="AI41" s="625">
        <v>378.61983038788782</v>
      </c>
      <c r="AJ41" s="626">
        <v>0.58996027423897002</v>
      </c>
      <c r="AK41" s="625">
        <v>5.0348381700516995</v>
      </c>
      <c r="AL41" s="626">
        <v>7.8452164127522598E-3</v>
      </c>
      <c r="AM41" s="625">
        <v>49.341414066506658</v>
      </c>
      <c r="AN41" s="626">
        <v>7.6883120844972147E-2</v>
      </c>
      <c r="AO41" s="344">
        <v>641.77173772640094</v>
      </c>
      <c r="AP41" s="629">
        <v>0.46302761123074804</v>
      </c>
      <c r="AR41" s="127" t="s">
        <v>5</v>
      </c>
      <c r="AS41" s="774">
        <v>28.19509375228953</v>
      </c>
      <c r="AT41" s="770">
        <v>0.45901639344262302</v>
      </c>
      <c r="AU41" s="774">
        <v>13.090579242134423</v>
      </c>
      <c r="AV41" s="770">
        <v>0.21311475409836064</v>
      </c>
      <c r="AW41" s="774">
        <v>8.0557410720827196</v>
      </c>
      <c r="AX41" s="770">
        <v>0.13114754098360654</v>
      </c>
      <c r="AY41" s="774">
        <v>3.0209029020310201</v>
      </c>
      <c r="AZ41" s="770">
        <v>4.9180327868852451E-2</v>
      </c>
      <c r="BA41" s="774">
        <v>9.0627087060930602</v>
      </c>
      <c r="BB41" s="770">
        <v>0.14754098360655735</v>
      </c>
      <c r="BC41" s="779">
        <v>61.425025674630753</v>
      </c>
      <c r="BE41" s="127" t="s">
        <v>5</v>
      </c>
      <c r="BF41" s="625">
        <v>29.20206138629986</v>
      </c>
      <c r="BG41" s="772">
        <v>0.47540983606557374</v>
      </c>
      <c r="BH41" s="625">
        <v>32.222964288330886</v>
      </c>
      <c r="BI41" s="772">
        <v>0.52459016393442626</v>
      </c>
      <c r="BJ41" s="625">
        <v>0</v>
      </c>
      <c r="BK41" s="772">
        <v>0</v>
      </c>
      <c r="BL41" s="773"/>
      <c r="BM41" s="773"/>
      <c r="BN41" s="625"/>
      <c r="BO41" s="772"/>
      <c r="BP41" s="625"/>
      <c r="BQ41" s="772"/>
      <c r="BR41" s="625"/>
      <c r="BS41" s="772"/>
      <c r="BT41" s="778">
        <v>61.425025674630746</v>
      </c>
      <c r="BV41" s="127" t="s">
        <v>5</v>
      </c>
      <c r="BW41" s="625">
        <v>4.0278705360413598</v>
      </c>
      <c r="BX41" s="772">
        <v>6.5573770491803268E-2</v>
      </c>
      <c r="BY41" s="625">
        <v>21.146320314217142</v>
      </c>
      <c r="BZ41" s="772">
        <v>0.34426229508196721</v>
      </c>
      <c r="CA41" s="625">
        <v>14.09754687614476</v>
      </c>
      <c r="CB41" s="772">
        <v>0.22950819672131145</v>
      </c>
      <c r="CC41" s="625">
        <v>12.08361160812408</v>
      </c>
      <c r="CD41" s="772">
        <v>0.19672131147540983</v>
      </c>
      <c r="CE41" s="625">
        <v>7.0487734380723799</v>
      </c>
      <c r="CF41" s="772">
        <v>0.11475409836065573</v>
      </c>
      <c r="CG41" s="625">
        <v>3.0209029020310201</v>
      </c>
      <c r="CH41" s="772">
        <v>4.9180327868852458E-2</v>
      </c>
      <c r="CI41" s="778">
        <v>61.425025674630746</v>
      </c>
      <c r="CJ41" s="641"/>
      <c r="CK41" s="127" t="s">
        <v>5</v>
      </c>
      <c r="CL41" s="774">
        <v>14.097546876144763</v>
      </c>
      <c r="CM41" s="770">
        <v>0.22950819672131151</v>
      </c>
      <c r="CN41" s="774">
        <v>13.090579242134423</v>
      </c>
      <c r="CO41" s="770">
        <v>0.21311475409836067</v>
      </c>
      <c r="CP41" s="774">
        <v>21.146320314217146</v>
      </c>
      <c r="CQ41" s="770">
        <v>0.34426229508196726</v>
      </c>
      <c r="CR41" s="774">
        <v>6.0418058040620393</v>
      </c>
      <c r="CS41" s="770">
        <v>9.8360655737704902E-2</v>
      </c>
      <c r="CT41" s="774">
        <v>7.048773438072379</v>
      </c>
      <c r="CU41" s="770">
        <v>0.11475409836065571</v>
      </c>
      <c r="CV41" s="779">
        <v>61.425025674630746</v>
      </c>
      <c r="CX41" s="127" t="s">
        <v>5</v>
      </c>
      <c r="CY41" s="774">
        <v>27.188126118279186</v>
      </c>
      <c r="CZ41" s="770">
        <v>0.44262295081967212</v>
      </c>
      <c r="DA41" s="774">
        <v>27.188126118279186</v>
      </c>
      <c r="DB41" s="770">
        <v>0.44262295081967212</v>
      </c>
      <c r="DC41" s="774">
        <v>7.048773438072379</v>
      </c>
      <c r="DD41" s="770">
        <v>0.11475409836065571</v>
      </c>
      <c r="DE41" s="779">
        <v>61.425025674630753</v>
      </c>
    </row>
    <row r="42" spans="1:109" x14ac:dyDescent="0.2">
      <c r="A42" s="126">
        <v>97207</v>
      </c>
      <c r="B42" s="127" t="s">
        <v>6</v>
      </c>
      <c r="C42" s="625">
        <v>5822</v>
      </c>
      <c r="D42" s="312">
        <v>15233</v>
      </c>
      <c r="E42" s="128">
        <v>0.38219654697039324</v>
      </c>
      <c r="F42" s="625">
        <v>5548.4321239999999</v>
      </c>
      <c r="G42" s="128">
        <v>0.34727213777223542</v>
      </c>
      <c r="H42" s="625">
        <v>5380.8710552979674</v>
      </c>
      <c r="I42" s="762">
        <v>0.31605703702190702</v>
      </c>
      <c r="J42" s="625">
        <v>-167.56106870203257</v>
      </c>
      <c r="K42" s="762">
        <v>-3.019971497483756E-2</v>
      </c>
      <c r="L42" s="775">
        <v>-6.114255478829933E-3</v>
      </c>
      <c r="M42" s="617">
        <v>-6.8519118195365936E-3</v>
      </c>
      <c r="N42" s="617">
        <v>-6.5446215687930964E-3</v>
      </c>
      <c r="P42" s="776">
        <v>27.465889566572308</v>
      </c>
      <c r="Q42" s="772">
        <v>0.17066388339495198</v>
      </c>
      <c r="R42" s="777">
        <v>80.446684753556426</v>
      </c>
      <c r="S42" s="772">
        <v>0.4998688862057058</v>
      </c>
      <c r="T42" s="777">
        <v>32.531938470377156</v>
      </c>
      <c r="U42" s="772">
        <v>0.20214262277080444</v>
      </c>
      <c r="V42" s="777">
        <v>10.245529231687479</v>
      </c>
      <c r="W42" s="772">
        <v>6.3662303814268878E-2</v>
      </c>
      <c r="X42" s="777">
        <v>10.245529231687481</v>
      </c>
      <c r="Y42" s="772">
        <v>6.3662303814268892E-2</v>
      </c>
      <c r="Z42" s="778">
        <v>160.93557125388085</v>
      </c>
      <c r="AA42" s="328">
        <v>3.3498729920179125E-2</v>
      </c>
      <c r="AB42" s="628" t="s">
        <v>6</v>
      </c>
      <c r="AC42" s="625">
        <v>299.48188289394477</v>
      </c>
      <c r="AD42" s="626">
        <v>0.126230953848949</v>
      </c>
      <c r="AE42" s="625">
        <v>404.82302771591912</v>
      </c>
      <c r="AF42" s="626">
        <v>0.17063201431352162</v>
      </c>
      <c r="AG42" s="625"/>
      <c r="AH42" s="626">
        <v>0</v>
      </c>
      <c r="AI42" s="625">
        <v>1289.6164475414564</v>
      </c>
      <c r="AJ42" s="626">
        <v>0.54357049147477021</v>
      </c>
      <c r="AK42" s="625">
        <v>12.68539444457412</v>
      </c>
      <c r="AL42" s="626">
        <v>5.3468658110975373E-3</v>
      </c>
      <c r="AM42" s="625">
        <v>365.8848888149123</v>
      </c>
      <c r="AN42" s="626">
        <v>0.15421967455166172</v>
      </c>
      <c r="AO42" s="344">
        <v>2372.4916414108066</v>
      </c>
      <c r="AP42" s="629">
        <v>0.57478376427246436</v>
      </c>
      <c r="AR42" s="127" t="s">
        <v>6</v>
      </c>
      <c r="AS42" s="774">
        <v>50.071717404181193</v>
      </c>
      <c r="AT42" s="770">
        <v>0.31112896306306026</v>
      </c>
      <c r="AU42" s="774">
        <v>70.707597515240593</v>
      </c>
      <c r="AV42" s="770">
        <v>0.43935344414130284</v>
      </c>
      <c r="AW42" s="774">
        <v>25.1383456257986</v>
      </c>
      <c r="AX42" s="770">
        <v>0.15620130111659458</v>
      </c>
      <c r="AY42" s="774">
        <v>2.4982991687718599</v>
      </c>
      <c r="AZ42" s="770">
        <v>1.552359835247806E-2</v>
      </c>
      <c r="BA42" s="774">
        <v>12.519611539888569</v>
      </c>
      <c r="BB42" s="770">
        <v>7.7792693326564175E-2</v>
      </c>
      <c r="BC42" s="779">
        <v>160.93557125388082</v>
      </c>
      <c r="BE42" s="127" t="s">
        <v>6</v>
      </c>
      <c r="BF42" s="625">
        <v>50.566496507081347</v>
      </c>
      <c r="BG42" s="772">
        <v>0.31420335549877365</v>
      </c>
      <c r="BH42" s="625">
        <v>110.36907474679951</v>
      </c>
      <c r="BI42" s="772">
        <v>0.68579664450122635</v>
      </c>
      <c r="BJ42" s="625">
        <v>0</v>
      </c>
      <c r="BK42" s="772">
        <v>0</v>
      </c>
      <c r="BL42" s="773"/>
      <c r="BM42" s="773"/>
      <c r="BN42" s="625"/>
      <c r="BO42" s="772"/>
      <c r="BP42" s="625"/>
      <c r="BQ42" s="772"/>
      <c r="BR42" s="625"/>
      <c r="BS42" s="772"/>
      <c r="BT42" s="778">
        <v>160.93557125388085</v>
      </c>
      <c r="BV42" s="127" t="s">
        <v>6</v>
      </c>
      <c r="BW42" s="625">
        <v>14.95557639321332</v>
      </c>
      <c r="BX42" s="772">
        <v>9.292896701886022E-2</v>
      </c>
      <c r="BY42" s="625">
        <v>32.602924872258228</v>
      </c>
      <c r="BZ42" s="772">
        <v>0.20258370861234964</v>
      </c>
      <c r="CA42" s="625">
        <v>48.140901984036887</v>
      </c>
      <c r="CB42" s="772">
        <v>0.29913151958241185</v>
      </c>
      <c r="CC42" s="625">
        <v>47.554175222254564</v>
      </c>
      <c r="CD42" s="772">
        <v>0.2954857950405283</v>
      </c>
      <c r="CE42" s="625">
        <v>10.18212295248966</v>
      </c>
      <c r="CF42" s="772">
        <v>6.3268318328625103E-2</v>
      </c>
      <c r="CG42" s="625">
        <v>7.4998698296281798</v>
      </c>
      <c r="CH42" s="772">
        <v>4.6601691417224998E-2</v>
      </c>
      <c r="CI42" s="778">
        <v>160.93557125388082</v>
      </c>
      <c r="CJ42" s="641"/>
      <c r="CK42" s="127" t="s">
        <v>6</v>
      </c>
      <c r="CL42" s="774">
        <v>27.587509205214818</v>
      </c>
      <c r="CM42" s="770">
        <v>0.17141958729369203</v>
      </c>
      <c r="CN42" s="774">
        <v>45.346753272717557</v>
      </c>
      <c r="CO42" s="770">
        <v>0.28176961077909651</v>
      </c>
      <c r="CP42" s="774">
        <v>62.814473840889818</v>
      </c>
      <c r="CQ42" s="770">
        <v>0.39030820440434544</v>
      </c>
      <c r="CR42" s="774">
        <v>15.18369361334598</v>
      </c>
      <c r="CS42" s="770">
        <v>9.4346411393372048E-2</v>
      </c>
      <c r="CT42" s="774">
        <v>10.00314132171264</v>
      </c>
      <c r="CU42" s="770">
        <v>6.2156186129493869E-2</v>
      </c>
      <c r="CV42" s="779">
        <v>160.93557125388082</v>
      </c>
      <c r="CX42" s="127" t="s">
        <v>6</v>
      </c>
      <c r="CY42" s="774">
        <v>72.934262477932378</v>
      </c>
      <c r="CZ42" s="770">
        <v>0.45318919807278857</v>
      </c>
      <c r="DA42" s="774">
        <v>77.998167454235798</v>
      </c>
      <c r="DB42" s="770">
        <v>0.48465461579771751</v>
      </c>
      <c r="DC42" s="774">
        <v>10.00314132171264</v>
      </c>
      <c r="DD42" s="770">
        <v>6.2156186129493869E-2</v>
      </c>
      <c r="DE42" s="779">
        <v>160.93557125388082</v>
      </c>
    </row>
    <row r="43" spans="1:109" x14ac:dyDescent="0.2">
      <c r="A43" s="126">
        <v>97221</v>
      </c>
      <c r="B43" s="127" t="s">
        <v>27</v>
      </c>
      <c r="C43" s="625">
        <v>4973</v>
      </c>
      <c r="D43" s="312">
        <v>12274</v>
      </c>
      <c r="E43" s="128">
        <v>0.40516539025582532</v>
      </c>
      <c r="F43" s="625">
        <v>4979.2218089999997</v>
      </c>
      <c r="G43" s="128">
        <v>0.37882545309465715</v>
      </c>
      <c r="H43" s="625">
        <v>4464.9723904206667</v>
      </c>
      <c r="I43" s="762">
        <v>0.34733351928593287</v>
      </c>
      <c r="J43" s="625">
        <v>-514.249418579333</v>
      </c>
      <c r="K43" s="762">
        <v>-0.10327907418179712</v>
      </c>
      <c r="L43" s="775">
        <v>-2.1566168647106032E-2</v>
      </c>
      <c r="M43" s="617">
        <v>1.7863535919215856E-4</v>
      </c>
      <c r="N43" s="617">
        <v>-8.939820784150454E-3</v>
      </c>
      <c r="P43" s="776">
        <v>32.362963260578326</v>
      </c>
      <c r="Q43" s="772">
        <v>0.21172382911858378</v>
      </c>
      <c r="R43" s="777">
        <v>39.803597081249151</v>
      </c>
      <c r="S43" s="772">
        <v>0.26040167950259441</v>
      </c>
      <c r="T43" s="777">
        <v>57.377902087794411</v>
      </c>
      <c r="U43" s="772">
        <v>0.37537567369848829</v>
      </c>
      <c r="V43" s="777">
        <v>12.42015798835355</v>
      </c>
      <c r="W43" s="772">
        <v>8.1254716583854275E-2</v>
      </c>
      <c r="X43" s="777">
        <v>10.889989265341079</v>
      </c>
      <c r="Y43" s="772">
        <v>7.1244101096479259E-2</v>
      </c>
      <c r="Z43" s="778">
        <v>152.85460968331651</v>
      </c>
      <c r="AA43" s="328">
        <v>3.1816678233043773E-2</v>
      </c>
      <c r="AB43" s="628" t="s">
        <v>27</v>
      </c>
      <c r="AC43" s="625">
        <v>234.64516885197457</v>
      </c>
      <c r="AD43" s="626">
        <v>0.13926633385410547</v>
      </c>
      <c r="AE43" s="625">
        <v>356.67896022243031</v>
      </c>
      <c r="AF43" s="626">
        <v>0.21169569097077182</v>
      </c>
      <c r="AG43" s="625"/>
      <c r="AH43" s="626">
        <v>0</v>
      </c>
      <c r="AI43" s="625">
        <v>1008.7656221948344</v>
      </c>
      <c r="AJ43" s="626">
        <v>0.5987214252416857</v>
      </c>
      <c r="AK43" s="625">
        <v>2.4925635810664999</v>
      </c>
      <c r="AL43" s="626">
        <v>1.4793835028940154E-3</v>
      </c>
      <c r="AM43" s="625">
        <v>82.284101593078049</v>
      </c>
      <c r="AN43" s="626">
        <v>4.8837166430542971E-2</v>
      </c>
      <c r="AO43" s="344">
        <v>1684.8664164433837</v>
      </c>
      <c r="AP43" s="629">
        <v>0.60318688632026074</v>
      </c>
      <c r="AR43" s="127" t="s">
        <v>27</v>
      </c>
      <c r="AS43" s="774">
        <v>43.336642262906821</v>
      </c>
      <c r="AT43" s="770">
        <v>0.2835154422407769</v>
      </c>
      <c r="AU43" s="774">
        <v>57.244653724214089</v>
      </c>
      <c r="AV43" s="770">
        <v>0.37450394098557643</v>
      </c>
      <c r="AW43" s="774">
        <v>34.80509788243419</v>
      </c>
      <c r="AX43" s="770">
        <v>0.22770067552783155</v>
      </c>
      <c r="AY43" s="774">
        <v>2.4925635810664999</v>
      </c>
      <c r="AZ43" s="770">
        <v>1.6306760955594222E-2</v>
      </c>
      <c r="BA43" s="774">
        <v>14.97565223269492</v>
      </c>
      <c r="BB43" s="770">
        <v>9.7973180290220938E-2</v>
      </c>
      <c r="BC43" s="779">
        <v>152.85460968331651</v>
      </c>
      <c r="BE43" s="127" t="s">
        <v>27</v>
      </c>
      <c r="BF43" s="625">
        <v>64.612911565591332</v>
      </c>
      <c r="BG43" s="772">
        <v>0.42270829580773567</v>
      </c>
      <c r="BH43" s="625">
        <v>88.241698117725178</v>
      </c>
      <c r="BI43" s="772">
        <v>0.57729170419226439</v>
      </c>
      <c r="BJ43" s="625">
        <v>0</v>
      </c>
      <c r="BK43" s="772">
        <v>0</v>
      </c>
      <c r="BL43" s="773"/>
      <c r="BM43" s="773"/>
      <c r="BN43" s="625"/>
      <c r="BO43" s="772"/>
      <c r="BP43" s="625"/>
      <c r="BQ43" s="772"/>
      <c r="BR43" s="625"/>
      <c r="BS43" s="772"/>
      <c r="BT43" s="778">
        <v>152.85460968331651</v>
      </c>
      <c r="BV43" s="127" t="s">
        <v>27</v>
      </c>
      <c r="BW43" s="625">
        <v>3.4396717839468902</v>
      </c>
      <c r="BX43" s="772">
        <v>2.2502898611125872E-2</v>
      </c>
      <c r="BY43" s="625">
        <v>34.738753079608529</v>
      </c>
      <c r="BZ43" s="772">
        <v>0.22726663691451712</v>
      </c>
      <c r="CA43" s="625">
        <v>45.056375824681723</v>
      </c>
      <c r="CB43" s="772">
        <v>0.29476622208534842</v>
      </c>
      <c r="CC43" s="625">
        <v>54.775490507473094</v>
      </c>
      <c r="CD43" s="772">
        <v>0.35835026906258638</v>
      </c>
      <c r="CE43" s="625">
        <v>12.329639972264548</v>
      </c>
      <c r="CF43" s="772">
        <v>8.0662532833056466E-2</v>
      </c>
      <c r="CG43" s="625">
        <v>2.5146785153417199</v>
      </c>
      <c r="CH43" s="772">
        <v>1.6451440493365686E-2</v>
      </c>
      <c r="CI43" s="778">
        <v>152.85460968331651</v>
      </c>
      <c r="CJ43" s="641"/>
      <c r="CK43" s="127" t="s">
        <v>27</v>
      </c>
      <c r="CL43" s="774">
        <v>20.897300512135747</v>
      </c>
      <c r="CM43" s="770">
        <v>0.13671357740162809</v>
      </c>
      <c r="CN43" s="774">
        <v>47.230514198317834</v>
      </c>
      <c r="CO43" s="770">
        <v>0.30898979295534357</v>
      </c>
      <c r="CP43" s="774">
        <v>37.29518808708</v>
      </c>
      <c r="CQ43" s="770">
        <v>0.24399125524802945</v>
      </c>
      <c r="CR43" s="774">
        <v>29.963391072021512</v>
      </c>
      <c r="CS43" s="770">
        <v>0.19602543314918355</v>
      </c>
      <c r="CT43" s="774">
        <v>17.468215813761418</v>
      </c>
      <c r="CU43" s="770">
        <v>0.11427994124581513</v>
      </c>
      <c r="CV43" s="779">
        <v>152.85460968331654</v>
      </c>
      <c r="CX43" s="127" t="s">
        <v>27</v>
      </c>
      <c r="CY43" s="774">
        <v>68.127814710453578</v>
      </c>
      <c r="CZ43" s="770">
        <v>0.44570337035697172</v>
      </c>
      <c r="DA43" s="774">
        <v>67.258579159101515</v>
      </c>
      <c r="DB43" s="770">
        <v>0.44001668839721308</v>
      </c>
      <c r="DC43" s="774">
        <v>17.468215813761418</v>
      </c>
      <c r="DD43" s="770">
        <v>0.11427994124581513</v>
      </c>
      <c r="DE43" s="779">
        <v>152.85460968331651</v>
      </c>
    </row>
    <row r="44" spans="1:109" x14ac:dyDescent="0.2">
      <c r="A44" s="126">
        <v>97227</v>
      </c>
      <c r="B44" s="127" t="s">
        <v>22</v>
      </c>
      <c r="C44" s="625">
        <v>2801</v>
      </c>
      <c r="D44" s="312">
        <v>7724</v>
      </c>
      <c r="E44" s="128">
        <v>0.36263593992749871</v>
      </c>
      <c r="F44" s="625">
        <v>3079.6546840000001</v>
      </c>
      <c r="G44" s="128">
        <v>0.34565752486352891</v>
      </c>
      <c r="H44" s="625">
        <v>3054.7799832740202</v>
      </c>
      <c r="I44" s="762">
        <v>0.30022407698024767</v>
      </c>
      <c r="J44" s="625">
        <v>-24.874700725979892</v>
      </c>
      <c r="K44" s="762">
        <v>-8.0771071039924067E-3</v>
      </c>
      <c r="L44" s="775">
        <v>-1.6206660309147081E-3</v>
      </c>
      <c r="M44" s="617">
        <v>1.3640910976169041E-2</v>
      </c>
      <c r="N44" s="617">
        <v>7.2537716640914685E-3</v>
      </c>
      <c r="P44" s="776">
        <v>22.06960626483858</v>
      </c>
      <c r="Q44" s="772">
        <v>0.18103448275862069</v>
      </c>
      <c r="R44" s="777">
        <v>58.852283372902882</v>
      </c>
      <c r="S44" s="772">
        <v>0.48275862068965519</v>
      </c>
      <c r="T44" s="777">
        <v>23.120539896497558</v>
      </c>
      <c r="U44" s="772">
        <v>0.18965517241379309</v>
      </c>
      <c r="V44" s="777">
        <v>11.560269948248781</v>
      </c>
      <c r="W44" s="772">
        <v>9.4827586206896561E-2</v>
      </c>
      <c r="X44" s="777">
        <v>6.3056017899538803</v>
      </c>
      <c r="Y44" s="772">
        <v>5.1724137931034489E-2</v>
      </c>
      <c r="Z44" s="778">
        <v>121.90830127244168</v>
      </c>
      <c r="AA44" s="328">
        <v>2.5375205913371841E-2</v>
      </c>
      <c r="AB44" s="628" t="s">
        <v>22</v>
      </c>
      <c r="AC44" s="625">
        <v>240.56192487783358</v>
      </c>
      <c r="AD44" s="626">
        <v>0.19415312026351977</v>
      </c>
      <c r="AE44" s="625">
        <v>166.04751380211883</v>
      </c>
      <c r="AF44" s="626">
        <v>0.13401390487315579</v>
      </c>
      <c r="AG44" s="625"/>
      <c r="AH44" s="626">
        <v>0</v>
      </c>
      <c r="AI44" s="625">
        <v>760.21375030262789</v>
      </c>
      <c r="AJ44" s="626">
        <v>0.61355458376650118</v>
      </c>
      <c r="AK44" s="625">
        <v>9.4584026849308191</v>
      </c>
      <c r="AL44" s="626">
        <v>7.6337034421417854E-3</v>
      </c>
      <c r="AM44" s="625">
        <v>62.750387583320233</v>
      </c>
      <c r="AN44" s="626">
        <v>5.064468765468156E-2</v>
      </c>
      <c r="AO44" s="344">
        <v>1239.0319792508312</v>
      </c>
      <c r="AP44" s="629">
        <v>0.40837102636177858</v>
      </c>
      <c r="AR44" s="127" t="s">
        <v>22</v>
      </c>
      <c r="AS44" s="774">
        <v>58.852283372902804</v>
      </c>
      <c r="AT44" s="770">
        <v>0.48275862068965503</v>
      </c>
      <c r="AU44" s="774">
        <v>34.680809844746307</v>
      </c>
      <c r="AV44" s="770">
        <v>0.28448275862068967</v>
      </c>
      <c r="AW44" s="774">
        <v>21.018672633179591</v>
      </c>
      <c r="AX44" s="770">
        <v>0.17241379310344837</v>
      </c>
      <c r="AY44" s="774">
        <v>1.0509336316589799</v>
      </c>
      <c r="AZ44" s="770">
        <v>8.6206896551724206E-3</v>
      </c>
      <c r="BA44" s="774">
        <v>6.3056017899538794</v>
      </c>
      <c r="BB44" s="770">
        <v>5.1724137931034531E-2</v>
      </c>
      <c r="BC44" s="779">
        <v>121.90830127244156</v>
      </c>
      <c r="BE44" s="127" t="s">
        <v>22</v>
      </c>
      <c r="BF44" s="625">
        <v>47.292013424654101</v>
      </c>
      <c r="BG44" s="772">
        <v>0.38793103448275862</v>
      </c>
      <c r="BH44" s="625">
        <v>74.616287847787575</v>
      </c>
      <c r="BI44" s="772">
        <v>0.61206896551724133</v>
      </c>
      <c r="BJ44" s="625">
        <v>0</v>
      </c>
      <c r="BK44" s="772">
        <v>0</v>
      </c>
      <c r="BL44" s="773"/>
      <c r="BM44" s="773"/>
      <c r="BN44" s="625"/>
      <c r="BO44" s="772"/>
      <c r="BP44" s="625"/>
      <c r="BQ44" s="772"/>
      <c r="BR44" s="625"/>
      <c r="BS44" s="772"/>
      <c r="BT44" s="778">
        <v>121.90830127244168</v>
      </c>
      <c r="BV44" s="127" t="s">
        <v>22</v>
      </c>
      <c r="BW44" s="625">
        <v>3.1528008949769402</v>
      </c>
      <c r="BX44" s="772">
        <v>2.5862068965517248E-2</v>
      </c>
      <c r="BY44" s="625">
        <v>35.73174347640532</v>
      </c>
      <c r="BZ44" s="772">
        <v>0.2931034482758621</v>
      </c>
      <c r="CA44" s="625">
        <v>38.884544371382255</v>
      </c>
      <c r="CB44" s="772">
        <v>0.31896551724137934</v>
      </c>
      <c r="CC44" s="625">
        <v>36.782677108064298</v>
      </c>
      <c r="CD44" s="772">
        <v>0.30172413793103453</v>
      </c>
      <c r="CE44" s="625">
        <v>3.1528008949769397</v>
      </c>
      <c r="CF44" s="772">
        <v>2.5862068965517244E-2</v>
      </c>
      <c r="CG44" s="625">
        <v>4.2037345266359196</v>
      </c>
      <c r="CH44" s="772">
        <v>3.4482758620689655E-2</v>
      </c>
      <c r="CI44" s="778">
        <v>121.90830127244166</v>
      </c>
      <c r="CJ44" s="641"/>
      <c r="CK44" s="127" t="s">
        <v>22</v>
      </c>
      <c r="CL44" s="774">
        <v>33.629876213087329</v>
      </c>
      <c r="CM44" s="770">
        <v>0.27586206896551718</v>
      </c>
      <c r="CN44" s="774">
        <v>27.32427442313346</v>
      </c>
      <c r="CO44" s="770">
        <v>0.22413793103448276</v>
      </c>
      <c r="CP44" s="774">
        <v>37.833610739723241</v>
      </c>
      <c r="CQ44" s="770">
        <v>0.3103448275862068</v>
      </c>
      <c r="CR44" s="774">
        <v>15.764004474884699</v>
      </c>
      <c r="CS44" s="770">
        <v>0.1293103448275863</v>
      </c>
      <c r="CT44" s="774">
        <v>7.3565354216128593</v>
      </c>
      <c r="CU44" s="770">
        <v>6.0344827586206934E-2</v>
      </c>
      <c r="CV44" s="779">
        <v>121.90830127244159</v>
      </c>
      <c r="CX44" s="127" t="s">
        <v>22</v>
      </c>
      <c r="CY44" s="774">
        <v>60.954150636220788</v>
      </c>
      <c r="CZ44" s="770">
        <v>0.49999999999999994</v>
      </c>
      <c r="DA44" s="774">
        <v>53.597615214607941</v>
      </c>
      <c r="DB44" s="770">
        <v>0.43965517241379309</v>
      </c>
      <c r="DC44" s="774">
        <v>7.3565354216128593</v>
      </c>
      <c r="DD44" s="770">
        <v>6.0344827586206934E-2</v>
      </c>
      <c r="DE44" s="779">
        <v>121.90830127244159</v>
      </c>
    </row>
    <row r="45" spans="1:109" x14ac:dyDescent="0.2">
      <c r="A45" s="126">
        <v>97223</v>
      </c>
      <c r="B45" s="127" t="s">
        <v>18</v>
      </c>
      <c r="C45" s="625">
        <v>2915</v>
      </c>
      <c r="D45" s="312">
        <v>8200</v>
      </c>
      <c r="E45" s="128">
        <v>0.35548780487804876</v>
      </c>
      <c r="F45" s="625">
        <v>2928.879547</v>
      </c>
      <c r="G45" s="128">
        <v>0.33261852467037828</v>
      </c>
      <c r="H45" s="625">
        <v>3348.8992045337718</v>
      </c>
      <c r="I45" s="762">
        <v>0.35385663615107371</v>
      </c>
      <c r="J45" s="625">
        <v>420.01965753377181</v>
      </c>
      <c r="K45" s="762">
        <v>0.14340625853459579</v>
      </c>
      <c r="L45" s="775">
        <v>2.7164764292139099E-2</v>
      </c>
      <c r="M45" s="617">
        <v>6.7881928259927449E-4</v>
      </c>
      <c r="N45" s="617">
        <v>1.1630605292142882E-2</v>
      </c>
      <c r="P45" s="776">
        <v>19.263464879590572</v>
      </c>
      <c r="Q45" s="772">
        <v>0.29687500000000006</v>
      </c>
      <c r="R45" s="777">
        <v>24.332797742640722</v>
      </c>
      <c r="S45" s="772">
        <v>0.375</v>
      </c>
      <c r="T45" s="777">
        <v>10.138665726100299</v>
      </c>
      <c r="U45" s="772">
        <v>0.15625</v>
      </c>
      <c r="V45" s="777">
        <v>7.0970660082702102</v>
      </c>
      <c r="W45" s="772">
        <v>0.109375</v>
      </c>
      <c r="X45" s="777">
        <v>4.05546629044012</v>
      </c>
      <c r="Y45" s="772">
        <v>6.25E-2</v>
      </c>
      <c r="Z45" s="778">
        <v>64.88746064704192</v>
      </c>
      <c r="AA45" s="328">
        <v>1.35063212097002E-2</v>
      </c>
      <c r="AB45" s="628" t="s">
        <v>18</v>
      </c>
      <c r="AC45" s="625">
        <v>165.26025133543487</v>
      </c>
      <c r="AD45" s="626">
        <v>0.14063848144952545</v>
      </c>
      <c r="AE45" s="625">
        <v>184.52371621502544</v>
      </c>
      <c r="AF45" s="626">
        <v>0.15703192407247626</v>
      </c>
      <c r="AG45" s="625"/>
      <c r="AH45" s="626">
        <v>0</v>
      </c>
      <c r="AI45" s="625">
        <v>727.95619913400151</v>
      </c>
      <c r="AJ45" s="626">
        <v>0.61949956859361521</v>
      </c>
      <c r="AK45" s="625">
        <v>4.05546629044012</v>
      </c>
      <c r="AL45" s="626">
        <v>3.4512510785159622E-3</v>
      </c>
      <c r="AM45" s="625">
        <v>93.27572468012275</v>
      </c>
      <c r="AN45" s="626">
        <v>7.9378774805867122E-2</v>
      </c>
      <c r="AO45" s="344">
        <v>1175.0713576550247</v>
      </c>
      <c r="AP45" s="629">
        <v>0.52753623188405796</v>
      </c>
      <c r="AR45" s="127" t="s">
        <v>18</v>
      </c>
      <c r="AS45" s="774">
        <v>20.277331452200606</v>
      </c>
      <c r="AT45" s="770">
        <v>0.3125</v>
      </c>
      <c r="AU45" s="774">
        <v>23.318931170030698</v>
      </c>
      <c r="AV45" s="770">
        <v>0.35937500000000006</v>
      </c>
      <c r="AW45" s="774">
        <v>8.1109325808802399</v>
      </c>
      <c r="AX45" s="770">
        <v>0.12499999999999997</v>
      </c>
      <c r="AY45" s="774">
        <v>0</v>
      </c>
      <c r="AZ45" s="770">
        <v>0</v>
      </c>
      <c r="BA45" s="774">
        <v>13.180265443930393</v>
      </c>
      <c r="BB45" s="770">
        <v>0.203125</v>
      </c>
      <c r="BC45" s="779">
        <v>64.887460647041934</v>
      </c>
      <c r="BE45" s="127" t="s">
        <v>18</v>
      </c>
      <c r="BF45" s="625">
        <v>31.429863750910933</v>
      </c>
      <c r="BG45" s="772">
        <v>0.48437499999999994</v>
      </c>
      <c r="BH45" s="625">
        <v>33.457596896130994</v>
      </c>
      <c r="BI45" s="772">
        <v>0.515625</v>
      </c>
      <c r="BJ45" s="625">
        <v>0</v>
      </c>
      <c r="BK45" s="772">
        <v>0</v>
      </c>
      <c r="BL45" s="773"/>
      <c r="BM45" s="773"/>
      <c r="BN45" s="625"/>
      <c r="BO45" s="772"/>
      <c r="BP45" s="625"/>
      <c r="BQ45" s="772"/>
      <c r="BR45" s="625"/>
      <c r="BS45" s="772"/>
      <c r="BT45" s="778">
        <v>64.887460647041934</v>
      </c>
      <c r="BV45" s="127" t="s">
        <v>18</v>
      </c>
      <c r="BW45" s="625">
        <v>2.02773314522006</v>
      </c>
      <c r="BX45" s="772">
        <v>3.125E-2</v>
      </c>
      <c r="BY45" s="625">
        <v>8.1109325808802399</v>
      </c>
      <c r="BZ45" s="772">
        <v>0.125</v>
      </c>
      <c r="CA45" s="625">
        <v>14.194132016540419</v>
      </c>
      <c r="CB45" s="772">
        <v>0.21874999999999997</v>
      </c>
      <c r="CC45" s="625">
        <v>25.346664315250749</v>
      </c>
      <c r="CD45" s="772">
        <v>0.390625</v>
      </c>
      <c r="CE45" s="625">
        <v>12.166398871320361</v>
      </c>
      <c r="CF45" s="772">
        <v>0.1875</v>
      </c>
      <c r="CG45" s="625">
        <v>3.0415997178300902</v>
      </c>
      <c r="CH45" s="772">
        <v>4.6875E-2</v>
      </c>
      <c r="CI45" s="778">
        <v>64.88746064704192</v>
      </c>
      <c r="CJ45" s="641"/>
      <c r="CK45" s="127" t="s">
        <v>18</v>
      </c>
      <c r="CL45" s="774">
        <v>9.1247991534902706</v>
      </c>
      <c r="CM45" s="770">
        <v>0.14062499999999997</v>
      </c>
      <c r="CN45" s="774">
        <v>13.180265443930393</v>
      </c>
      <c r="CO45" s="770">
        <v>0.203125</v>
      </c>
      <c r="CP45" s="774">
        <v>22.305064597420667</v>
      </c>
      <c r="CQ45" s="770">
        <v>0.34375000000000006</v>
      </c>
      <c r="CR45" s="774">
        <v>16.221865161760483</v>
      </c>
      <c r="CS45" s="770">
        <v>0.25</v>
      </c>
      <c r="CT45" s="774">
        <v>4.05546629044012</v>
      </c>
      <c r="CU45" s="770">
        <v>6.2499999999999986E-2</v>
      </c>
      <c r="CV45" s="779">
        <v>64.887460647041934</v>
      </c>
      <c r="CX45" s="127" t="s">
        <v>18</v>
      </c>
      <c r="CY45" s="774">
        <v>22.305064597420664</v>
      </c>
      <c r="CZ45" s="770">
        <v>0.34375</v>
      </c>
      <c r="DA45" s="774">
        <v>38.526929759181151</v>
      </c>
      <c r="DB45" s="770">
        <v>0.59375</v>
      </c>
      <c r="DC45" s="774">
        <v>4.05546629044012</v>
      </c>
      <c r="DD45" s="770">
        <v>6.2499999999999986E-2</v>
      </c>
      <c r="DE45" s="779">
        <v>64.887460647041934</v>
      </c>
    </row>
    <row r="46" spans="1:109" x14ac:dyDescent="0.2">
      <c r="A46" s="126">
        <v>97231</v>
      </c>
      <c r="B46" s="130" t="s">
        <v>29</v>
      </c>
      <c r="C46" s="704">
        <v>1822</v>
      </c>
      <c r="D46" s="723">
        <v>5150</v>
      </c>
      <c r="E46" s="131">
        <v>0.35378640776699027</v>
      </c>
      <c r="F46" s="625">
        <v>2268.2113009999998</v>
      </c>
      <c r="G46" s="131">
        <v>0.33145840547995248</v>
      </c>
      <c r="H46" s="625">
        <v>2292.2972256718526</v>
      </c>
      <c r="I46" s="780">
        <v>0.3013405055438213</v>
      </c>
      <c r="J46" s="704">
        <v>24.085924671852808</v>
      </c>
      <c r="K46" s="780">
        <v>1.061890691631503E-2</v>
      </c>
      <c r="L46" s="781">
        <v>2.1148175399521296E-3</v>
      </c>
      <c r="M46" s="617">
        <v>3.1788620799684031E-2</v>
      </c>
      <c r="N46" s="617">
        <v>1.9319219499996043E-2</v>
      </c>
      <c r="P46" s="776">
        <v>8.0167160410922396</v>
      </c>
      <c r="Q46" s="782">
        <v>8.4210526315789472E-2</v>
      </c>
      <c r="R46" s="777">
        <v>38.07940119518814</v>
      </c>
      <c r="S46" s="782">
        <v>0.4</v>
      </c>
      <c r="T46" s="777">
        <v>21.04387960786713</v>
      </c>
      <c r="U46" s="782">
        <v>0.22105263157894739</v>
      </c>
      <c r="V46" s="777">
        <v>20.041790102730598</v>
      </c>
      <c r="W46" s="782">
        <v>0.21052631578947367</v>
      </c>
      <c r="X46" s="777">
        <v>8.0167160410922396</v>
      </c>
      <c r="Y46" s="782">
        <v>8.4210526315789472E-2</v>
      </c>
      <c r="Z46" s="778">
        <v>95.198502987970343</v>
      </c>
      <c r="AA46" s="328">
        <v>1.981556293337159E-2</v>
      </c>
      <c r="AB46" s="630" t="s">
        <v>29</v>
      </c>
      <c r="AC46" s="625">
        <v>147.30301315627631</v>
      </c>
      <c r="AD46" s="631">
        <v>0.18501035123362217</v>
      </c>
      <c r="AE46" s="625">
        <v>158.32599771277813</v>
      </c>
      <c r="AF46" s="631">
        <v>0.1988550527148987</v>
      </c>
      <c r="AG46" s="625"/>
      <c r="AH46" s="631">
        <v>0</v>
      </c>
      <c r="AI46" s="625">
        <v>443.7679168309682</v>
      </c>
      <c r="AJ46" s="631">
        <v>0.55736577548489918</v>
      </c>
      <c r="AK46" s="625">
        <v>6.0125370308191801</v>
      </c>
      <c r="AL46" s="631">
        <v>7.5516553534235682E-3</v>
      </c>
      <c r="AM46" s="625">
        <v>40.77849001915574</v>
      </c>
      <c r="AN46" s="631">
        <v>5.1217165213156432E-2</v>
      </c>
      <c r="AO46" s="346">
        <v>796.18795474999752</v>
      </c>
      <c r="AP46" s="632">
        <v>0.51803327590721504</v>
      </c>
      <c r="AR46" s="130" t="s">
        <v>29</v>
      </c>
      <c r="AS46" s="784">
        <v>40.083580205461232</v>
      </c>
      <c r="AT46" s="785">
        <v>0.4210526315789474</v>
      </c>
      <c r="AU46" s="784">
        <v>40.083580205461232</v>
      </c>
      <c r="AV46" s="785">
        <v>0.4210526315789474</v>
      </c>
      <c r="AW46" s="784">
        <v>8.0167160410922396</v>
      </c>
      <c r="AX46" s="785">
        <v>8.4210526315789416E-2</v>
      </c>
      <c r="AY46" s="774">
        <v>3.0062685154095901</v>
      </c>
      <c r="AZ46" s="785">
        <v>3.1578947368421033E-2</v>
      </c>
      <c r="BA46" s="774">
        <v>4.0083580205461198</v>
      </c>
      <c r="BB46" s="785">
        <v>4.2105263157894708E-2</v>
      </c>
      <c r="BC46" s="786">
        <v>95.198502987970414</v>
      </c>
      <c r="BE46" s="130" t="s">
        <v>29</v>
      </c>
      <c r="BF46" s="704">
        <v>19.03970059759407</v>
      </c>
      <c r="BG46" s="782">
        <v>0.20000000000000004</v>
      </c>
      <c r="BH46" s="704">
        <v>75.156712885239742</v>
      </c>
      <c r="BI46" s="782">
        <v>0.78947368421052644</v>
      </c>
      <c r="BJ46" s="704">
        <v>1.0020895051365299</v>
      </c>
      <c r="BK46" s="782">
        <v>1.0526315789473686E-2</v>
      </c>
      <c r="BL46" s="787"/>
      <c r="BM46" s="787"/>
      <c r="BN46" s="704"/>
      <c r="BO46" s="782"/>
      <c r="BP46" s="704"/>
      <c r="BQ46" s="782"/>
      <c r="BR46" s="704"/>
      <c r="BS46" s="782"/>
      <c r="BT46" s="783">
        <v>95.198502987970329</v>
      </c>
      <c r="BV46" s="130" t="s">
        <v>29</v>
      </c>
      <c r="BW46" s="704">
        <v>12.025074061638358</v>
      </c>
      <c r="BX46" s="782">
        <v>0.12631578947368419</v>
      </c>
      <c r="BY46" s="704">
        <v>32.066864164368965</v>
      </c>
      <c r="BZ46" s="782">
        <v>0.33684210526315794</v>
      </c>
      <c r="CA46" s="704">
        <v>21.04387960786713</v>
      </c>
      <c r="CB46" s="782">
        <v>0.22105263157894733</v>
      </c>
      <c r="CC46" s="704">
        <v>21.04387960786713</v>
      </c>
      <c r="CD46" s="782">
        <v>0.22105263157894733</v>
      </c>
      <c r="CE46" s="704">
        <v>7.0146265359557098</v>
      </c>
      <c r="CF46" s="782">
        <v>7.3684210526315783E-2</v>
      </c>
      <c r="CG46" s="704">
        <v>2.0041790102730599</v>
      </c>
      <c r="CH46" s="782">
        <v>2.1052631578947364E-2</v>
      </c>
      <c r="CI46" s="783">
        <v>95.198502987970357</v>
      </c>
      <c r="CJ46" s="641"/>
      <c r="CK46" s="130" t="s">
        <v>29</v>
      </c>
      <c r="CL46" s="784">
        <v>26.054327133549794</v>
      </c>
      <c r="CM46" s="785">
        <v>0.27368421052631581</v>
      </c>
      <c r="CN46" s="784">
        <v>31.064774659232452</v>
      </c>
      <c r="CO46" s="785">
        <v>0.32631578947368434</v>
      </c>
      <c r="CP46" s="784">
        <v>19.039700597594074</v>
      </c>
      <c r="CQ46" s="785">
        <v>0.19999999999999996</v>
      </c>
      <c r="CR46" s="784">
        <v>10.020895051365299</v>
      </c>
      <c r="CS46" s="785">
        <v>0.10526315789473679</v>
      </c>
      <c r="CT46" s="784">
        <v>9.0188055462287693</v>
      </c>
      <c r="CU46" s="785">
        <v>9.4736842105263119E-2</v>
      </c>
      <c r="CV46" s="786">
        <v>95.198502987970386</v>
      </c>
      <c r="CX46" s="130" t="s">
        <v>29</v>
      </c>
      <c r="CY46" s="784">
        <v>57.119101792782246</v>
      </c>
      <c r="CZ46" s="785">
        <v>0.6000000000000002</v>
      </c>
      <c r="DA46" s="784">
        <v>29.060595648959371</v>
      </c>
      <c r="DB46" s="785">
        <v>0.30526315789473674</v>
      </c>
      <c r="DC46" s="784">
        <v>9.0188055462287693</v>
      </c>
      <c r="DD46" s="785">
        <v>9.4736842105263119E-2</v>
      </c>
      <c r="DE46" s="786">
        <v>95.198502987970386</v>
      </c>
    </row>
    <row r="47" spans="1:109" x14ac:dyDescent="0.2">
      <c r="A47" s="133"/>
      <c r="B47" s="634" t="s">
        <v>40</v>
      </c>
      <c r="C47" s="318">
        <v>20984</v>
      </c>
      <c r="D47" s="140">
        <v>56003</v>
      </c>
      <c r="E47" s="141">
        <v>0.37469421281002802</v>
      </c>
      <c r="F47" s="318">
        <v>21852.123135000002</v>
      </c>
      <c r="G47" s="141">
        <v>0.34782469326347493</v>
      </c>
      <c r="H47" s="318">
        <v>21613.391718679737</v>
      </c>
      <c r="I47" s="798">
        <v>0.32247723495933833</v>
      </c>
      <c r="J47" s="318">
        <v>-238.73141632026454</v>
      </c>
      <c r="K47" s="798">
        <v>-1.0924861389687778E-2</v>
      </c>
      <c r="L47" s="814">
        <v>-2.1945835559982196E-3</v>
      </c>
      <c r="M47" s="790">
        <v>5.8079213694826048E-3</v>
      </c>
      <c r="N47" s="790">
        <v>2.4657739482143448E-3</v>
      </c>
      <c r="P47" s="800">
        <v>125.26921925480644</v>
      </c>
      <c r="Q47" s="317">
        <v>0.18443385215845029</v>
      </c>
      <c r="R47" s="801">
        <v>281.7377284338682</v>
      </c>
      <c r="S47" s="317">
        <v>0.41480241405301121</v>
      </c>
      <c r="T47" s="801">
        <v>153.26169922670894</v>
      </c>
      <c r="U47" s="317">
        <v>0.22564717609706947</v>
      </c>
      <c r="V47" s="801">
        <v>73.427521985383677</v>
      </c>
      <c r="W47" s="317">
        <v>0.108107329276693</v>
      </c>
      <c r="X47" s="801">
        <v>45.5133026185148</v>
      </c>
      <c r="Y47" s="317">
        <v>6.7009228414775898E-2</v>
      </c>
      <c r="Z47" s="802">
        <v>679.20947151928215</v>
      </c>
      <c r="AA47" s="328">
        <v>0.14137741251596272</v>
      </c>
      <c r="AB47" s="634" t="s">
        <v>40</v>
      </c>
      <c r="AC47" s="318">
        <v>1271.3590033524263</v>
      </c>
      <c r="AD47" s="141">
        <v>0.15223265478679507</v>
      </c>
      <c r="AE47" s="318">
        <v>1451.0681085332644</v>
      </c>
      <c r="AF47" s="141">
        <v>0.17375104109538264</v>
      </c>
      <c r="AG47" s="318"/>
      <c r="AH47" s="141">
        <v>0</v>
      </c>
      <c r="AI47" s="318">
        <v>4850.9397663917753</v>
      </c>
      <c r="AJ47" s="141">
        <v>0.58085201497090266</v>
      </c>
      <c r="AK47" s="318">
        <v>53.739202201882442</v>
      </c>
      <c r="AL47" s="141">
        <v>6.4347374704902113E-3</v>
      </c>
      <c r="AM47" s="318">
        <v>724.31500675709572</v>
      </c>
      <c r="AN47" s="141">
        <v>8.6729551676429442E-2</v>
      </c>
      <c r="AO47" s="348">
        <v>8351.4210872364438</v>
      </c>
      <c r="AP47" s="339">
        <v>0.5330053106649314</v>
      </c>
      <c r="AR47" s="139" t="s">
        <v>40</v>
      </c>
      <c r="AS47" s="318">
        <v>250.81664844994219</v>
      </c>
      <c r="AT47" s="317">
        <v>0.36927731276907227</v>
      </c>
      <c r="AU47" s="318">
        <v>247.12615170182735</v>
      </c>
      <c r="AV47" s="317">
        <v>0.36384379497689573</v>
      </c>
      <c r="AW47" s="318">
        <v>106.14550583546757</v>
      </c>
      <c r="AX47" s="317">
        <v>0.15627801184520762</v>
      </c>
      <c r="AY47" s="318">
        <v>13.068967798937951</v>
      </c>
      <c r="AZ47" s="317">
        <v>1.9241439271606119E-2</v>
      </c>
      <c r="BA47" s="318">
        <v>62.052197733106944</v>
      </c>
      <c r="BB47" s="317">
        <v>9.1359441137218222E-2</v>
      </c>
      <c r="BC47" s="802">
        <v>679.20947151928203</v>
      </c>
      <c r="BE47" s="139" t="s">
        <v>40</v>
      </c>
      <c r="BF47" s="318">
        <v>255.14304723213164</v>
      </c>
      <c r="BG47" s="317">
        <v>0.37564706902778866</v>
      </c>
      <c r="BH47" s="318">
        <v>423.06433478201393</v>
      </c>
      <c r="BI47" s="317">
        <v>0.62287755474859208</v>
      </c>
      <c r="BJ47" s="318">
        <v>1.0020895051365299</v>
      </c>
      <c r="BK47" s="317">
        <v>1.4753762236192278E-3</v>
      </c>
      <c r="BL47" s="803"/>
      <c r="BM47" s="803"/>
      <c r="BN47" s="318">
        <v>0</v>
      </c>
      <c r="BO47" s="317">
        <v>0</v>
      </c>
      <c r="BP47" s="318">
        <v>0</v>
      </c>
      <c r="BQ47" s="317">
        <v>0</v>
      </c>
      <c r="BR47" s="318">
        <v>0</v>
      </c>
      <c r="BS47" s="317">
        <v>0</v>
      </c>
      <c r="BT47" s="802">
        <v>679.20947151928215</v>
      </c>
      <c r="BV47" s="139" t="s">
        <v>40</v>
      </c>
      <c r="BW47" s="318">
        <v>40.628726815036927</v>
      </c>
      <c r="BX47" s="317">
        <v>5.9817668213838389E-2</v>
      </c>
      <c r="BY47" s="318">
        <v>171.39753848773842</v>
      </c>
      <c r="BZ47" s="317">
        <v>0.25234856943963069</v>
      </c>
      <c r="CA47" s="318">
        <v>189.41738068065317</v>
      </c>
      <c r="CB47" s="317">
        <v>0.27887918031672476</v>
      </c>
      <c r="CC47" s="318">
        <v>201.58649836903393</v>
      </c>
      <c r="CD47" s="317">
        <v>0.29679577040955785</v>
      </c>
      <c r="CE47" s="318">
        <v>52.894362665079598</v>
      </c>
      <c r="CF47" s="317">
        <v>7.7876361981177089E-2</v>
      </c>
      <c r="CG47" s="318">
        <v>23.284964501739989</v>
      </c>
      <c r="CH47" s="317">
        <v>3.4282449639071254E-2</v>
      </c>
      <c r="CI47" s="802">
        <v>679.20947151928203</v>
      </c>
      <c r="CJ47" s="641"/>
      <c r="CK47" s="139" t="s">
        <v>40</v>
      </c>
      <c r="CL47" s="318">
        <v>142.39135909362273</v>
      </c>
      <c r="CM47" s="317">
        <v>0.20964277599827374</v>
      </c>
      <c r="CN47" s="318">
        <v>179.2371612394661</v>
      </c>
      <c r="CO47" s="317">
        <v>0.26389084480600877</v>
      </c>
      <c r="CP47" s="318">
        <v>207.43435817692497</v>
      </c>
      <c r="CQ47" s="317">
        <v>0.30540557350139386</v>
      </c>
      <c r="CR47" s="318">
        <v>95.195655177440017</v>
      </c>
      <c r="CS47" s="317">
        <v>0.14015654841282277</v>
      </c>
      <c r="CT47" s="318">
        <v>54.950937831828192</v>
      </c>
      <c r="CU47" s="317">
        <v>8.0904257281500816E-2</v>
      </c>
      <c r="CV47" s="802">
        <v>679.20947151928203</v>
      </c>
      <c r="CX47" s="139" t="s">
        <v>40</v>
      </c>
      <c r="CY47" s="318">
        <v>321.62852033308883</v>
      </c>
      <c r="CZ47" s="317">
        <v>0.47353362080428252</v>
      </c>
      <c r="DA47" s="318">
        <v>302.63001335436502</v>
      </c>
      <c r="DB47" s="317">
        <v>0.44556212191421668</v>
      </c>
      <c r="DC47" s="318">
        <v>54.950937831828192</v>
      </c>
      <c r="DD47" s="317">
        <v>8.0904257281500816E-2</v>
      </c>
      <c r="DE47" s="802">
        <v>679.20947151928203</v>
      </c>
    </row>
    <row r="48" spans="1:109" ht="13.5" thickBot="1" x14ac:dyDescent="0.25">
      <c r="A48" s="133"/>
      <c r="B48" s="633" t="s">
        <v>41</v>
      </c>
      <c r="C48" s="316">
        <v>39289</v>
      </c>
      <c r="D48" s="135">
        <v>106771</v>
      </c>
      <c r="E48" s="136">
        <v>0.36797444999110246</v>
      </c>
      <c r="F48" s="316">
        <v>40817.599457000004</v>
      </c>
      <c r="G48" s="136">
        <v>0.34551004035374588</v>
      </c>
      <c r="H48" s="316">
        <v>38788.813077140367</v>
      </c>
      <c r="I48" s="788">
        <v>0.32020879901218768</v>
      </c>
      <c r="J48" s="316">
        <v>-2028.7863798596372</v>
      </c>
      <c r="K48" s="788">
        <v>-4.9703716211848686E-2</v>
      </c>
      <c r="L48" s="815">
        <v>-1.0144487097539567E-2</v>
      </c>
      <c r="M48" s="790">
        <v>5.4675738014546837E-3</v>
      </c>
      <c r="N48" s="790">
        <v>-1.0671551158433212E-3</v>
      </c>
      <c r="P48" s="791">
        <v>239.52688122442174</v>
      </c>
      <c r="Q48" s="315">
        <v>0.2040556907713183</v>
      </c>
      <c r="R48" s="792">
        <v>450.39801260209902</v>
      </c>
      <c r="S48" s="315">
        <v>0.38369922037034243</v>
      </c>
      <c r="T48" s="792">
        <v>281.43775259464792</v>
      </c>
      <c r="U48" s="315">
        <v>0.2397600416339947</v>
      </c>
      <c r="V48" s="792">
        <v>100.9064562646964</v>
      </c>
      <c r="W48" s="315">
        <v>8.5963364659210811E-2</v>
      </c>
      <c r="X48" s="792">
        <v>101.56182709131718</v>
      </c>
      <c r="Y48" s="315">
        <v>8.6521682565133762E-2</v>
      </c>
      <c r="Z48" s="793">
        <v>1173.8309297771823</v>
      </c>
      <c r="AA48" s="328">
        <v>0.24433284066533151</v>
      </c>
      <c r="AB48" s="633" t="s">
        <v>41</v>
      </c>
      <c r="AC48" s="316">
        <v>2214.0120795145012</v>
      </c>
      <c r="AD48" s="136">
        <v>0.14938268980858702</v>
      </c>
      <c r="AE48" s="316">
        <v>2806.9856335006107</v>
      </c>
      <c r="AF48" s="136">
        <v>0.18939149793542731</v>
      </c>
      <c r="AG48" s="316">
        <v>0</v>
      </c>
      <c r="AH48" s="136">
        <v>0</v>
      </c>
      <c r="AI48" s="316">
        <v>8548.5316562773842</v>
      </c>
      <c r="AJ48" s="136">
        <v>0.5767821524300798</v>
      </c>
      <c r="AK48" s="316">
        <v>83.762048339014981</v>
      </c>
      <c r="AL48" s="136">
        <v>5.6515500527453159E-3</v>
      </c>
      <c r="AM48" s="316">
        <v>1167.7837842640211</v>
      </c>
      <c r="AN48" s="136">
        <v>7.879210977316059E-2</v>
      </c>
      <c r="AO48" s="347">
        <v>14821.075201895532</v>
      </c>
      <c r="AP48" s="339">
        <v>0.5590493750324802</v>
      </c>
      <c r="AR48" s="134" t="s">
        <v>41</v>
      </c>
      <c r="AS48" s="316">
        <v>402.98297370840589</v>
      </c>
      <c r="AT48" s="315">
        <v>0.34330580621597734</v>
      </c>
      <c r="AU48" s="316">
        <v>457.01630450548089</v>
      </c>
      <c r="AV48" s="315">
        <v>0.38933741896904356</v>
      </c>
      <c r="AW48" s="316">
        <v>183.68177331518001</v>
      </c>
      <c r="AX48" s="315">
        <v>0.15648060436612163</v>
      </c>
      <c r="AY48" s="316">
        <v>17.087734751172214</v>
      </c>
      <c r="AZ48" s="315">
        <v>1.4557236751646866E-2</v>
      </c>
      <c r="BA48" s="316">
        <v>113.06214349694335</v>
      </c>
      <c r="BB48" s="315">
        <v>9.6318933697210465E-2</v>
      </c>
      <c r="BC48" s="793">
        <v>1173.8309297771825</v>
      </c>
      <c r="BE48" s="134" t="s">
        <v>41</v>
      </c>
      <c r="BF48" s="316">
        <v>441.92827693794766</v>
      </c>
      <c r="BG48" s="315">
        <v>0.37648375564770203</v>
      </c>
      <c r="BH48" s="316">
        <v>729.90843065283093</v>
      </c>
      <c r="BI48" s="315">
        <v>0.62181734365389629</v>
      </c>
      <c r="BJ48" s="316">
        <v>1.9942221864038059</v>
      </c>
      <c r="BK48" s="315">
        <v>1.6989006984015583E-3</v>
      </c>
      <c r="BL48" s="794"/>
      <c r="BM48" s="794"/>
      <c r="BN48" s="316">
        <v>0</v>
      </c>
      <c r="BO48" s="315">
        <v>0</v>
      </c>
      <c r="BP48" s="316">
        <v>0</v>
      </c>
      <c r="BQ48" s="315">
        <v>0</v>
      </c>
      <c r="BR48" s="316">
        <v>0</v>
      </c>
      <c r="BS48" s="315">
        <v>0</v>
      </c>
      <c r="BT48" s="793">
        <v>1173.8309297771825</v>
      </c>
      <c r="BV48" s="134" t="s">
        <v>41</v>
      </c>
      <c r="BW48" s="316">
        <v>57.102923408823713</v>
      </c>
      <c r="BX48" s="315">
        <v>4.8646633821161148E-2</v>
      </c>
      <c r="BY48" s="316">
        <v>260.61652033046227</v>
      </c>
      <c r="BZ48" s="315">
        <v>0.22202219563249431</v>
      </c>
      <c r="CA48" s="316">
        <v>374.69251520425655</v>
      </c>
      <c r="CB48" s="315">
        <v>0.31920484091808776</v>
      </c>
      <c r="CC48" s="316">
        <v>343.16200557922264</v>
      </c>
      <c r="CD48" s="315">
        <v>0.29234363899779159</v>
      </c>
      <c r="CE48" s="316">
        <v>102.38755752494207</v>
      </c>
      <c r="CF48" s="315">
        <v>8.7225131769510772E-2</v>
      </c>
      <c r="CG48" s="316">
        <v>35.869407729474979</v>
      </c>
      <c r="CH48" s="315">
        <v>3.0557558860954313E-2</v>
      </c>
      <c r="CI48" s="793">
        <v>1173.8309297771823</v>
      </c>
      <c r="CJ48" s="641"/>
      <c r="CK48" s="134" t="s">
        <v>41</v>
      </c>
      <c r="CL48" s="316">
        <v>234.9698587446544</v>
      </c>
      <c r="CM48" s="315">
        <v>0.20017351117955004</v>
      </c>
      <c r="CN48" s="316">
        <v>284.96127965546589</v>
      </c>
      <c r="CO48" s="315">
        <v>0.24276177465315002</v>
      </c>
      <c r="CP48" s="316">
        <v>353.47687901225567</v>
      </c>
      <c r="CQ48" s="315">
        <v>0.30113099769772889</v>
      </c>
      <c r="CR48" s="316">
        <v>179.34714574936245</v>
      </c>
      <c r="CS48" s="315">
        <v>0.15278788554618022</v>
      </c>
      <c r="CT48" s="316">
        <v>121.07576661544397</v>
      </c>
      <c r="CU48" s="315">
        <v>0.10314583092339089</v>
      </c>
      <c r="CV48" s="793">
        <v>1173.8309297771823</v>
      </c>
      <c r="CX48" s="134" t="s">
        <v>41</v>
      </c>
      <c r="CY48" s="316">
        <v>519.93113840012029</v>
      </c>
      <c r="CZ48" s="315">
        <v>0.44293528583269998</v>
      </c>
      <c r="DA48" s="316">
        <v>532.82402476161815</v>
      </c>
      <c r="DB48" s="315">
        <v>0.45391888324390905</v>
      </c>
      <c r="DC48" s="316">
        <v>121.07576661544397</v>
      </c>
      <c r="DD48" s="315">
        <v>0.10314583092339089</v>
      </c>
      <c r="DE48" s="793">
        <v>1173.8309297771825</v>
      </c>
    </row>
    <row r="49" spans="1:109" ht="13.5" thickBot="1" x14ac:dyDescent="0.25">
      <c r="A49" s="133"/>
      <c r="B49" s="816" t="s">
        <v>42</v>
      </c>
      <c r="C49" s="638">
        <v>139838</v>
      </c>
      <c r="D49" s="148">
        <v>381325</v>
      </c>
      <c r="E49" s="149">
        <v>0.36671605585786404</v>
      </c>
      <c r="F49" s="638">
        <v>137256.48961399999</v>
      </c>
      <c r="G49" s="149">
        <v>0.34510168546406245</v>
      </c>
      <c r="H49" s="638">
        <v>125016.94689770057</v>
      </c>
      <c r="I49" s="817">
        <v>0.31868420865556585</v>
      </c>
      <c r="J49" s="638">
        <v>-12239.542716299416</v>
      </c>
      <c r="K49" s="149">
        <v>-8.9172779740470637E-2</v>
      </c>
      <c r="L49" s="818">
        <v>-1.8507014325815918E-2</v>
      </c>
      <c r="M49" s="790">
        <v>-2.658352778762807E-3</v>
      </c>
      <c r="N49" s="790">
        <v>-9.2928278355020044E-3</v>
      </c>
      <c r="P49" s="819">
        <v>738.12793393009815</v>
      </c>
      <c r="Q49" s="313">
        <v>0.15364128708536162</v>
      </c>
      <c r="R49" s="820">
        <v>2367.7565720958091</v>
      </c>
      <c r="S49" s="313">
        <v>0.49284839459290125</v>
      </c>
      <c r="T49" s="820">
        <v>933.73717798946063</v>
      </c>
      <c r="U49" s="313">
        <v>0.19435734001003147</v>
      </c>
      <c r="V49" s="820">
        <v>464.61347051071914</v>
      </c>
      <c r="W49" s="313">
        <v>9.6709267221993189E-2</v>
      </c>
      <c r="X49" s="820">
        <v>299.99389049617616</v>
      </c>
      <c r="Y49" s="313">
        <v>6.2443711089712625E-2</v>
      </c>
      <c r="Z49" s="821">
        <v>4804.2290450222627</v>
      </c>
      <c r="AA49" s="328">
        <v>1</v>
      </c>
      <c r="AB49" s="637" t="s">
        <v>42</v>
      </c>
      <c r="AC49" s="638">
        <v>7419.7573633371767</v>
      </c>
      <c r="AD49" s="149">
        <v>0.15088785086693951</v>
      </c>
      <c r="AE49" s="638">
        <v>9065.487333089317</v>
      </c>
      <c r="AF49" s="149">
        <v>0.18435534125553718</v>
      </c>
      <c r="AG49" s="638">
        <v>0</v>
      </c>
      <c r="AH49" s="149">
        <v>0</v>
      </c>
      <c r="AI49" s="638">
        <v>29327.338563820154</v>
      </c>
      <c r="AJ49" s="149">
        <v>0.59639943341107438</v>
      </c>
      <c r="AK49" s="638">
        <v>296.63849329874336</v>
      </c>
      <c r="AL49" s="149">
        <v>6.0324270116190364E-3</v>
      </c>
      <c r="AM49" s="638">
        <v>3064.766216369369</v>
      </c>
      <c r="AN49" s="149">
        <v>6.232494745482977E-2</v>
      </c>
      <c r="AO49" s="639">
        <v>49173.987969914764</v>
      </c>
      <c r="AP49" s="339">
        <v>0.54991524238972578</v>
      </c>
      <c r="AR49" s="147" t="s">
        <v>42</v>
      </c>
      <c r="AS49" s="314">
        <v>1539.9850174187147</v>
      </c>
      <c r="AT49" s="313">
        <v>0.32054779299382408</v>
      </c>
      <c r="AU49" s="314">
        <v>1656.9493656515187</v>
      </c>
      <c r="AV49" s="313">
        <v>0.34489391536573566</v>
      </c>
      <c r="AW49" s="314">
        <v>1145.362413154108</v>
      </c>
      <c r="AX49" s="313">
        <v>0.23840712056408614</v>
      </c>
      <c r="AY49" s="314">
        <v>106.64249679727783</v>
      </c>
      <c r="AZ49" s="313">
        <v>2.2197629587992207E-2</v>
      </c>
      <c r="BA49" s="314">
        <v>355.28975200064764</v>
      </c>
      <c r="BB49" s="313">
        <v>7.3953541488361932E-2</v>
      </c>
      <c r="BC49" s="821">
        <v>4804.2290450222672</v>
      </c>
      <c r="BE49" s="147" t="s">
        <v>42</v>
      </c>
      <c r="BF49" s="314">
        <v>1692.0253978111</v>
      </c>
      <c r="BG49" s="313">
        <v>0.35219498944669053</v>
      </c>
      <c r="BH49" s="314">
        <v>3073.2000895008869</v>
      </c>
      <c r="BI49" s="313">
        <v>0.63968642225438399</v>
      </c>
      <c r="BJ49" s="314">
        <v>39.00355771027597</v>
      </c>
      <c r="BK49" s="313">
        <v>8.1185882989255418E-3</v>
      </c>
      <c r="BL49" s="822"/>
      <c r="BM49" s="822"/>
      <c r="BN49" s="314">
        <v>0</v>
      </c>
      <c r="BO49" s="313">
        <v>0</v>
      </c>
      <c r="BP49" s="314">
        <v>0</v>
      </c>
      <c r="BQ49" s="313">
        <v>0</v>
      </c>
      <c r="BR49" s="314">
        <v>0</v>
      </c>
      <c r="BS49" s="313">
        <v>0</v>
      </c>
      <c r="BT49" s="821">
        <v>4804.2290450222627</v>
      </c>
      <c r="BV49" s="147" t="s">
        <v>42</v>
      </c>
      <c r="BW49" s="314">
        <v>694.35594413407989</v>
      </c>
      <c r="BX49" s="313">
        <v>0.14453014992145577</v>
      </c>
      <c r="BY49" s="314">
        <v>1037.0747456753031</v>
      </c>
      <c r="BZ49" s="313">
        <v>0.21586704879315291</v>
      </c>
      <c r="CA49" s="314">
        <v>1363.4406948959102</v>
      </c>
      <c r="CB49" s="313">
        <v>0.28380010239282671</v>
      </c>
      <c r="CC49" s="314">
        <v>1266.174054857941</v>
      </c>
      <c r="CD49" s="313">
        <v>0.2635540568511911</v>
      </c>
      <c r="CE49" s="314">
        <v>350.75475136048942</v>
      </c>
      <c r="CF49" s="313">
        <v>7.3009581365383061E-2</v>
      </c>
      <c r="CG49" s="314">
        <v>92.428854098539446</v>
      </c>
      <c r="CH49" s="313">
        <v>1.9239060675990551E-2</v>
      </c>
      <c r="CI49" s="821">
        <v>4804.2290450222627</v>
      </c>
      <c r="CJ49" s="641"/>
      <c r="CK49" s="147" t="s">
        <v>42</v>
      </c>
      <c r="CL49" s="314">
        <v>1332.6128830620016</v>
      </c>
      <c r="CM49" s="313">
        <v>0.27738329512884941</v>
      </c>
      <c r="CN49" s="314">
        <v>1052.617632014176</v>
      </c>
      <c r="CO49" s="313">
        <v>0.21910229969256126</v>
      </c>
      <c r="CP49" s="314">
        <v>1363.1194770909431</v>
      </c>
      <c r="CQ49" s="313">
        <v>0.28373324092515773</v>
      </c>
      <c r="CR49" s="314">
        <v>572.37220353676469</v>
      </c>
      <c r="CS49" s="313">
        <v>0.11913924131694098</v>
      </c>
      <c r="CT49" s="314">
        <v>483.50684931838077</v>
      </c>
      <c r="CU49" s="313">
        <v>0.1006419229364906</v>
      </c>
      <c r="CV49" s="821">
        <v>4804.2290450222663</v>
      </c>
      <c r="CX49" s="147" t="s">
        <v>42</v>
      </c>
      <c r="CY49" s="314">
        <v>2385.2305150761777</v>
      </c>
      <c r="CZ49" s="313">
        <v>0.49648559482141069</v>
      </c>
      <c r="DA49" s="314">
        <v>1935.4916806277079</v>
      </c>
      <c r="DB49" s="313">
        <v>0.40287248224209871</v>
      </c>
      <c r="DC49" s="314">
        <v>483.50684931838077</v>
      </c>
      <c r="DD49" s="313">
        <v>0.1006419229364906</v>
      </c>
      <c r="DE49" s="821">
        <v>4804.2290450222663</v>
      </c>
    </row>
    <row r="50" spans="1:109" x14ac:dyDescent="0.2">
      <c r="B50" s="152" t="s">
        <v>275</v>
      </c>
      <c r="C50" s="312"/>
      <c r="D50" s="312"/>
      <c r="E50" s="121"/>
      <c r="F50" s="312"/>
      <c r="G50" s="121"/>
      <c r="H50" s="312"/>
      <c r="I50" s="121"/>
      <c r="J50" s="312"/>
      <c r="K50" s="121"/>
      <c r="L50" s="121"/>
      <c r="M50" s="123"/>
      <c r="N50" s="123"/>
      <c r="AA50" s="328"/>
      <c r="AB50" s="152" t="s">
        <v>75</v>
      </c>
      <c r="AC50" s="121"/>
      <c r="AD50" s="126"/>
      <c r="AE50" s="121"/>
      <c r="AF50" s="126"/>
      <c r="AG50" s="121"/>
      <c r="AO50" s="121"/>
      <c r="AP50" s="640"/>
      <c r="AR50" s="152" t="s">
        <v>275</v>
      </c>
      <c r="AS50" s="687"/>
      <c r="AT50" s="688"/>
      <c r="AV50" s="688"/>
      <c r="AW50" s="687"/>
      <c r="AX50" s="688"/>
      <c r="AY50" s="687"/>
      <c r="AZ50" s="688"/>
      <c r="BA50" s="687"/>
      <c r="BB50" s="688"/>
      <c r="BC50" s="688"/>
      <c r="BE50" s="152" t="s">
        <v>275</v>
      </c>
      <c r="BF50" s="312"/>
      <c r="BG50" s="121"/>
      <c r="BI50" s="121"/>
      <c r="BJ50" s="312"/>
      <c r="BK50" s="121"/>
      <c r="BL50" s="121"/>
      <c r="BM50" s="121"/>
      <c r="BN50" s="312"/>
      <c r="BO50" s="121"/>
      <c r="BP50" s="312"/>
      <c r="BQ50" s="121"/>
      <c r="BR50" s="312"/>
      <c r="BS50" s="121"/>
      <c r="BT50" s="121"/>
      <c r="BV50" s="152" t="s">
        <v>275</v>
      </c>
      <c r="BW50" s="312"/>
      <c r="BX50" s="121"/>
      <c r="BZ50" s="121"/>
      <c r="CA50" s="312"/>
      <c r="CB50" s="121"/>
      <c r="CC50" s="312"/>
      <c r="CD50" s="121"/>
      <c r="CE50" s="312"/>
      <c r="CF50" s="121"/>
      <c r="CG50" s="312"/>
      <c r="CH50" s="121"/>
      <c r="CI50" s="121"/>
      <c r="CJ50" s="641"/>
      <c r="CK50" s="152" t="s">
        <v>275</v>
      </c>
      <c r="CL50" s="823"/>
      <c r="CM50" s="824"/>
      <c r="CO50" s="824"/>
      <c r="CP50" s="823"/>
      <c r="CQ50" s="824"/>
      <c r="CR50" s="823"/>
      <c r="CS50" s="824"/>
      <c r="CT50" s="823"/>
      <c r="CU50" s="824"/>
      <c r="CV50" s="824"/>
      <c r="CX50" s="152" t="s">
        <v>275</v>
      </c>
      <c r="CY50" s="687"/>
      <c r="CZ50" s="688"/>
      <c r="DA50" s="687"/>
      <c r="DB50" s="688"/>
      <c r="DC50" s="687"/>
      <c r="DD50" s="688"/>
      <c r="DE50" s="688"/>
    </row>
    <row r="51" spans="1:109" x14ac:dyDescent="0.2">
      <c r="C51" s="311"/>
      <c r="D51" s="311"/>
      <c r="F51" s="311"/>
      <c r="H51" s="311"/>
      <c r="J51" s="311"/>
      <c r="AC51" s="121"/>
      <c r="AD51" s="126"/>
      <c r="AE51" s="121"/>
      <c r="AF51" s="126"/>
      <c r="AG51" s="121"/>
      <c r="AO51" s="121"/>
      <c r="AP51" s="640"/>
      <c r="AU51" s="825"/>
    </row>
    <row r="52" spans="1:109" x14ac:dyDescent="0.2">
      <c r="B52" s="127" t="s">
        <v>320</v>
      </c>
      <c r="C52" s="625"/>
      <c r="D52" s="312"/>
      <c r="E52" s="128"/>
      <c r="F52" s="625"/>
      <c r="G52" s="128"/>
      <c r="H52" s="625">
        <v>19172446.23767921</v>
      </c>
      <c r="I52" s="762">
        <v>0.30550846912403079</v>
      </c>
      <c r="J52" s="625"/>
      <c r="K52" s="762"/>
      <c r="L52" s="775"/>
      <c r="AP52" s="640"/>
      <c r="CA52" s="105"/>
    </row>
  </sheetData>
  <autoFilter ref="L2:L52"/>
  <pageMargins left="0.25" right="0.25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G51"/>
  <sheetViews>
    <sheetView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M28" sqref="M28"/>
    </sheetView>
  </sheetViews>
  <sheetFormatPr baseColWidth="10" defaultRowHeight="12.75" x14ac:dyDescent="0.2"/>
  <cols>
    <col min="1" max="1" width="11.42578125" style="105"/>
    <col min="2" max="2" width="19.28515625" style="105" customWidth="1"/>
    <col min="3" max="3" width="12.5703125" style="311" customWidth="1"/>
    <col min="4" max="4" width="7.5703125" style="311" hidden="1" customWidth="1"/>
    <col min="5" max="5" width="8.7109375" style="105" customWidth="1"/>
    <col min="6" max="6" width="12.5703125" style="311" customWidth="1"/>
    <col min="7" max="7" width="8.7109375" style="105" customWidth="1"/>
    <col min="8" max="8" width="14.140625" style="311" customWidth="1"/>
    <col min="9" max="9" width="8.7109375" style="105" customWidth="1"/>
    <col min="10" max="10" width="10.85546875" style="311" customWidth="1"/>
    <col min="11" max="11" width="10.28515625" style="105" customWidth="1"/>
    <col min="12" max="12" width="13.5703125" style="105" customWidth="1"/>
    <col min="13" max="14" width="13.28515625" style="108" customWidth="1"/>
    <col min="15" max="27" width="11.42578125" style="105"/>
    <col min="28" max="28" width="19.85546875" style="105" customWidth="1"/>
    <col min="29" max="29" width="10.7109375" style="126" customWidth="1"/>
    <col min="30" max="30" width="7.85546875" style="121" customWidth="1"/>
    <col min="31" max="31" width="13.140625" style="126" customWidth="1"/>
    <col min="32" max="32" width="7.85546875" style="121" customWidth="1"/>
    <col min="33" max="33" width="12.140625" style="126" customWidth="1"/>
    <col min="34" max="34" width="11.42578125" style="105"/>
    <col min="35" max="35" width="12.5703125" style="105" customWidth="1"/>
    <col min="36" max="38" width="11.42578125" style="105"/>
    <col min="39" max="39" width="10.7109375" style="105" customWidth="1"/>
    <col min="40" max="41" width="11.42578125" style="105"/>
    <col min="42" max="42" width="19.28515625" style="105" customWidth="1"/>
    <col min="43" max="43" width="10.5703125" style="311" customWidth="1"/>
    <col min="44" max="44" width="8.7109375" style="105" customWidth="1"/>
    <col min="45" max="45" width="10.5703125" style="106" customWidth="1"/>
    <col min="46" max="46" width="8.7109375" style="105" customWidth="1"/>
    <col min="47" max="47" width="10.5703125" style="311" customWidth="1"/>
    <col min="48" max="48" width="8.7109375" style="105" customWidth="1"/>
    <col min="49" max="49" width="10.5703125" style="311" customWidth="1"/>
    <col min="50" max="50" width="8.7109375" style="105" customWidth="1"/>
    <col min="51" max="51" width="10.5703125" style="311" customWidth="1"/>
    <col min="52" max="52" width="8.7109375" style="105" customWidth="1"/>
    <col min="53" max="53" width="10.5703125" style="311" customWidth="1"/>
    <col min="54" max="54" width="8.7109375" style="105" customWidth="1"/>
    <col min="55" max="55" width="10.5703125" style="311" customWidth="1"/>
    <col min="56" max="56" width="8.7109375" style="105" customWidth="1"/>
    <col min="57" max="57" width="10.5703125" style="105" customWidth="1"/>
    <col min="58" max="58" width="11.42578125" style="105"/>
    <col min="59" max="59" width="19.28515625" style="105" customWidth="1"/>
    <col min="60" max="60" width="10.5703125" style="311" customWidth="1"/>
    <col min="61" max="61" width="8.7109375" style="105" customWidth="1"/>
    <col min="62" max="62" width="10.5703125" style="106" customWidth="1"/>
    <col min="63" max="63" width="8.7109375" style="105" customWidth="1"/>
    <col min="64" max="64" width="10.5703125" style="311" customWidth="1"/>
    <col min="65" max="65" width="8.7109375" style="105" customWidth="1"/>
    <col min="66" max="66" width="10.5703125" style="311" customWidth="1"/>
    <col min="67" max="67" width="8.7109375" style="105" customWidth="1"/>
    <col min="68" max="68" width="10.5703125" style="311" customWidth="1"/>
    <col min="69" max="69" width="8.7109375" style="105" customWidth="1"/>
    <col min="70" max="70" width="10.5703125" style="311" customWidth="1"/>
    <col min="71" max="71" width="8.7109375" style="105" customWidth="1"/>
    <col min="72" max="72" width="10.5703125" style="105" customWidth="1"/>
    <col min="73" max="74" width="11.42578125" style="105"/>
    <col min="75" max="75" width="19.28515625" style="684" customWidth="1"/>
    <col min="76" max="76" width="10.5703125" style="683" customWidth="1"/>
    <col min="77" max="77" width="8.7109375" style="684" customWidth="1"/>
    <col min="78" max="78" width="10.5703125" style="735" customWidth="1"/>
    <col min="79" max="79" width="8.7109375" style="684" customWidth="1"/>
    <col min="80" max="80" width="10.5703125" style="683" customWidth="1"/>
    <col min="81" max="81" width="8.7109375" style="684" customWidth="1"/>
    <col min="82" max="82" width="10.5703125" style="683" customWidth="1"/>
    <col min="83" max="83" width="8.7109375" style="684" customWidth="1"/>
    <col min="84" max="84" width="10.5703125" style="683" customWidth="1"/>
    <col min="85" max="85" width="8.7109375" style="684" customWidth="1"/>
    <col min="86" max="86" width="10.5703125" style="684" customWidth="1"/>
    <col min="87" max="87" width="11.42578125" style="826"/>
    <col min="88" max="88" width="19.28515625" style="684" customWidth="1"/>
    <col min="89" max="89" width="10.5703125" style="683" customWidth="1"/>
    <col min="90" max="90" width="8.7109375" style="684" customWidth="1"/>
    <col min="91" max="91" width="10.5703125" style="735" customWidth="1"/>
    <col min="92" max="92" width="8.7109375" style="684" customWidth="1"/>
    <col min="93" max="93" width="10.5703125" style="735" customWidth="1"/>
    <col min="94" max="94" width="8.7109375" style="684" customWidth="1"/>
    <col min="95" max="95" width="10.5703125" style="684" customWidth="1"/>
    <col min="96" max="96" width="11.42578125" style="684"/>
    <col min="97" max="97" width="18.5703125" style="684" customWidth="1"/>
    <col min="98" max="98" width="10.5703125" style="683" customWidth="1"/>
    <col min="99" max="99" width="8.7109375" style="684" customWidth="1"/>
    <col min="100" max="100" width="10.5703125" style="735" customWidth="1"/>
    <col min="101" max="101" width="8.7109375" style="684" customWidth="1"/>
    <col min="102" max="102" width="10.5703125" style="735" customWidth="1"/>
    <col min="103" max="103" width="8.7109375" style="684" customWidth="1"/>
    <col min="104" max="104" width="10.5703125" style="683" customWidth="1"/>
    <col min="105" max="105" width="8.7109375" style="684" customWidth="1"/>
    <col min="106" max="106" width="10.5703125" style="735" customWidth="1"/>
    <col min="107" max="107" width="8.7109375" style="684" customWidth="1"/>
    <col min="108" max="108" width="10.5703125" style="735" customWidth="1"/>
    <col min="109" max="109" width="8.7109375" style="684" customWidth="1"/>
    <col min="110" max="110" width="10.5703125" style="684" customWidth="1"/>
    <col min="111" max="111" width="11.42578125" style="684"/>
    <col min="112" max="16384" width="11.42578125" style="105"/>
  </cols>
  <sheetData>
    <row r="1" spans="1:111" hidden="1" x14ac:dyDescent="0.2"/>
    <row r="2" spans="1:111" ht="15" hidden="1" x14ac:dyDescent="0.25">
      <c r="BW2" s="827" t="s">
        <v>311</v>
      </c>
      <c r="CJ2" s="827" t="s">
        <v>311</v>
      </c>
    </row>
    <row r="3" spans="1:111" x14ac:dyDescent="0.2">
      <c r="P3" s="329" t="s">
        <v>235</v>
      </c>
      <c r="AC3" s="688" t="s">
        <v>310</v>
      </c>
      <c r="AD3" s="126"/>
      <c r="AE3" s="121"/>
      <c r="AF3" s="126"/>
      <c r="AG3" s="121"/>
      <c r="AM3" s="121"/>
      <c r="AN3" s="684"/>
    </row>
    <row r="4" spans="1:111" ht="13.5" thickBot="1" x14ac:dyDescent="0.25">
      <c r="AC4" s="121"/>
      <c r="AD4" s="126"/>
      <c r="AE4" s="121"/>
      <c r="AF4" s="126"/>
      <c r="AG4" s="121"/>
      <c r="AM4" s="121"/>
    </row>
    <row r="5" spans="1:111" ht="15" x14ac:dyDescent="0.2">
      <c r="C5" s="744" t="s">
        <v>139</v>
      </c>
      <c r="D5" s="828"/>
      <c r="E5" s="743"/>
      <c r="F5" s="741"/>
      <c r="G5" s="110"/>
      <c r="H5" s="744"/>
      <c r="I5" s="743"/>
      <c r="J5" s="744"/>
      <c r="K5" s="745"/>
      <c r="L5" s="745"/>
      <c r="M5" s="746" t="s">
        <v>267</v>
      </c>
      <c r="N5" s="746"/>
      <c r="P5" s="747" t="s">
        <v>234</v>
      </c>
      <c r="Q5" s="748"/>
      <c r="R5" s="747"/>
      <c r="S5" s="748"/>
      <c r="T5" s="747"/>
      <c r="U5" s="748"/>
      <c r="V5" s="747"/>
      <c r="W5" s="748"/>
      <c r="X5" s="747"/>
      <c r="Y5" s="748"/>
      <c r="Z5" s="749"/>
      <c r="AC5" s="109" t="s">
        <v>250</v>
      </c>
      <c r="AD5" s="618"/>
      <c r="AE5" s="619"/>
      <c r="AF5" s="618"/>
      <c r="AG5" s="619"/>
      <c r="AH5" s="620"/>
      <c r="AI5" s="620"/>
      <c r="AJ5" s="620"/>
      <c r="AK5" s="620"/>
      <c r="AL5" s="620"/>
      <c r="AM5" s="621"/>
      <c r="AQ5" s="741" t="s">
        <v>271</v>
      </c>
      <c r="AR5" s="110"/>
      <c r="AS5" s="750"/>
      <c r="AT5" s="110"/>
      <c r="AU5" s="320"/>
      <c r="AV5" s="110"/>
      <c r="AW5" s="320"/>
      <c r="AX5" s="110"/>
      <c r="AY5" s="320"/>
      <c r="AZ5" s="110"/>
      <c r="BA5" s="320"/>
      <c r="BB5" s="110"/>
      <c r="BC5" s="320"/>
      <c r="BD5" s="110"/>
      <c r="BE5" s="749"/>
      <c r="BH5" s="741" t="s">
        <v>272</v>
      </c>
      <c r="BI5" s="110"/>
      <c r="BJ5" s="750"/>
      <c r="BK5" s="110"/>
      <c r="BL5" s="320"/>
      <c r="BM5" s="110"/>
      <c r="BN5" s="320"/>
      <c r="BO5" s="110"/>
      <c r="BP5" s="320"/>
      <c r="BQ5" s="110"/>
      <c r="BR5" s="320"/>
      <c r="BS5" s="110"/>
      <c r="BT5" s="749"/>
      <c r="BX5" s="741" t="s">
        <v>273</v>
      </c>
      <c r="BY5" s="110"/>
      <c r="BZ5" s="750"/>
      <c r="CA5" s="110"/>
      <c r="CB5" s="320"/>
      <c r="CC5" s="110"/>
      <c r="CD5" s="320"/>
      <c r="CE5" s="110"/>
      <c r="CF5" s="320"/>
      <c r="CG5" s="110"/>
      <c r="CH5" s="749"/>
      <c r="CK5" s="741" t="s">
        <v>273</v>
      </c>
      <c r="CL5" s="110"/>
      <c r="CM5" s="750"/>
      <c r="CN5" s="110"/>
      <c r="CO5" s="750"/>
      <c r="CP5" s="110"/>
      <c r="CQ5" s="749"/>
      <c r="CT5" s="741" t="s">
        <v>256</v>
      </c>
      <c r="CU5" s="110"/>
      <c r="CV5" s="750"/>
      <c r="CW5" s="110"/>
      <c r="CX5" s="750"/>
      <c r="CY5" s="110"/>
      <c r="CZ5" s="741"/>
      <c r="DA5" s="110"/>
      <c r="DB5" s="750"/>
      <c r="DC5" s="110"/>
      <c r="DD5" s="750"/>
      <c r="DE5" s="110"/>
      <c r="DF5" s="749"/>
    </row>
    <row r="6" spans="1:111" ht="64.5" thickBot="1" x14ac:dyDescent="0.25">
      <c r="C6" s="319">
        <v>1999</v>
      </c>
      <c r="D6" s="751"/>
      <c r="E6" s="116" t="s">
        <v>55</v>
      </c>
      <c r="F6" s="319">
        <v>2006</v>
      </c>
      <c r="G6" s="686" t="s">
        <v>55</v>
      </c>
      <c r="H6" s="319">
        <v>2011</v>
      </c>
      <c r="I6" s="116" t="s">
        <v>55</v>
      </c>
      <c r="J6" s="752" t="s">
        <v>308</v>
      </c>
      <c r="K6" s="753"/>
      <c r="L6" s="753"/>
      <c r="M6" s="754" t="s">
        <v>266</v>
      </c>
      <c r="N6" s="754" t="s">
        <v>274</v>
      </c>
      <c r="P6" s="755" t="s">
        <v>67</v>
      </c>
      <c r="Q6" s="756" t="s">
        <v>55</v>
      </c>
      <c r="R6" s="758" t="s">
        <v>70</v>
      </c>
      <c r="S6" s="756" t="s">
        <v>55</v>
      </c>
      <c r="T6" s="758" t="s">
        <v>68</v>
      </c>
      <c r="U6" s="756" t="s">
        <v>55</v>
      </c>
      <c r="V6" s="758" t="s">
        <v>167</v>
      </c>
      <c r="W6" s="756" t="s">
        <v>55</v>
      </c>
      <c r="X6" s="758" t="s">
        <v>69</v>
      </c>
      <c r="Y6" s="756" t="s">
        <v>55</v>
      </c>
      <c r="Z6" s="759" t="s">
        <v>65</v>
      </c>
      <c r="AC6" s="115" t="s">
        <v>86</v>
      </c>
      <c r="AD6" s="116"/>
      <c r="AE6" s="115" t="s">
        <v>87</v>
      </c>
      <c r="AF6" s="116"/>
      <c r="AG6" s="115" t="s">
        <v>88</v>
      </c>
      <c r="AH6" s="116"/>
      <c r="AI6" s="115" t="s">
        <v>89</v>
      </c>
      <c r="AJ6" s="116"/>
      <c r="AK6" s="115" t="s">
        <v>90</v>
      </c>
      <c r="AL6" s="116"/>
      <c r="AM6" s="622" t="s">
        <v>65</v>
      </c>
      <c r="AN6" s="684"/>
      <c r="AQ6" s="319" t="s">
        <v>91</v>
      </c>
      <c r="AR6" s="116" t="s">
        <v>55</v>
      </c>
      <c r="AS6" s="115" t="s">
        <v>92</v>
      </c>
      <c r="AT6" s="116" t="s">
        <v>55</v>
      </c>
      <c r="AU6" s="319" t="s">
        <v>237</v>
      </c>
      <c r="AV6" s="116" t="s">
        <v>55</v>
      </c>
      <c r="AW6" s="829" t="s">
        <v>337</v>
      </c>
      <c r="AX6" s="118" t="s">
        <v>55</v>
      </c>
      <c r="AY6" s="829" t="s">
        <v>94</v>
      </c>
      <c r="AZ6" s="118" t="s">
        <v>55</v>
      </c>
      <c r="BA6" s="829" t="s">
        <v>95</v>
      </c>
      <c r="BB6" s="118" t="s">
        <v>55</v>
      </c>
      <c r="BC6" s="829" t="s">
        <v>96</v>
      </c>
      <c r="BD6" s="118" t="s">
        <v>55</v>
      </c>
      <c r="BE6" s="759" t="s">
        <v>65</v>
      </c>
      <c r="BH6" s="319" t="s">
        <v>60</v>
      </c>
      <c r="BI6" s="116" t="s">
        <v>55</v>
      </c>
      <c r="BJ6" s="115" t="s">
        <v>61</v>
      </c>
      <c r="BK6" s="116" t="s">
        <v>55</v>
      </c>
      <c r="BL6" s="319" t="s">
        <v>62</v>
      </c>
      <c r="BM6" s="116" t="s">
        <v>55</v>
      </c>
      <c r="BN6" s="319" t="s">
        <v>63</v>
      </c>
      <c r="BO6" s="116" t="s">
        <v>55</v>
      </c>
      <c r="BP6" s="319" t="s">
        <v>97</v>
      </c>
      <c r="BQ6" s="116" t="s">
        <v>55</v>
      </c>
      <c r="BR6" s="319" t="s">
        <v>98</v>
      </c>
      <c r="BS6" s="116" t="s">
        <v>55</v>
      </c>
      <c r="BT6" s="759" t="s">
        <v>65</v>
      </c>
      <c r="BX6" s="685" t="s">
        <v>211</v>
      </c>
      <c r="BY6" s="686" t="s">
        <v>55</v>
      </c>
      <c r="BZ6" s="439" t="s">
        <v>212</v>
      </c>
      <c r="CA6" s="686" t="s">
        <v>55</v>
      </c>
      <c r="CB6" s="685" t="s">
        <v>213</v>
      </c>
      <c r="CC6" s="686" t="s">
        <v>55</v>
      </c>
      <c r="CD6" s="685" t="s">
        <v>238</v>
      </c>
      <c r="CE6" s="686" t="s">
        <v>55</v>
      </c>
      <c r="CF6" s="685" t="s">
        <v>251</v>
      </c>
      <c r="CG6" s="686" t="s">
        <v>55</v>
      </c>
      <c r="CH6" s="760" t="s">
        <v>65</v>
      </c>
      <c r="CK6" s="689" t="s">
        <v>254</v>
      </c>
      <c r="CL6" s="690"/>
      <c r="CM6" s="689" t="s">
        <v>226</v>
      </c>
      <c r="CN6" s="690"/>
      <c r="CO6" s="689" t="s">
        <v>255</v>
      </c>
      <c r="CP6" s="690"/>
      <c r="CQ6" s="760" t="s">
        <v>65</v>
      </c>
      <c r="CT6" s="689" t="s">
        <v>257</v>
      </c>
      <c r="CU6" s="690"/>
      <c r="CV6" s="689" t="s">
        <v>99</v>
      </c>
      <c r="CW6" s="690"/>
      <c r="CX6" s="689" t="s">
        <v>100</v>
      </c>
      <c r="CY6" s="690"/>
      <c r="CZ6" s="689" t="s">
        <v>101</v>
      </c>
      <c r="DA6" s="690"/>
      <c r="DB6" s="689" t="s">
        <v>102</v>
      </c>
      <c r="DC6" s="690"/>
      <c r="DD6" s="689" t="s">
        <v>258</v>
      </c>
      <c r="DE6" s="690"/>
      <c r="DF6" s="760" t="s">
        <v>65</v>
      </c>
    </row>
    <row r="7" spans="1:111" x14ac:dyDescent="0.2">
      <c r="A7" s="119">
        <v>97209</v>
      </c>
      <c r="B7" s="120" t="s">
        <v>8</v>
      </c>
      <c r="C7" s="625">
        <v>11790</v>
      </c>
      <c r="D7" s="312">
        <v>94152</v>
      </c>
      <c r="E7" s="128">
        <v>0.12522304358908998</v>
      </c>
      <c r="F7" s="625">
        <v>13774.287758999999</v>
      </c>
      <c r="G7" s="128">
        <v>0.15245994928765721</v>
      </c>
      <c r="H7" s="625">
        <v>14907.802018618873</v>
      </c>
      <c r="I7" s="128">
        <v>0.17184191922606565</v>
      </c>
      <c r="J7" s="625">
        <v>1133.5142596188743</v>
      </c>
      <c r="K7" s="830">
        <v>8.2292041479839567E-2</v>
      </c>
      <c r="L7" s="764">
        <v>1.5941948875483503E-2</v>
      </c>
      <c r="M7" s="617">
        <v>2.2470445980988574E-2</v>
      </c>
      <c r="N7" s="617">
        <v>1.9745155874595799E-2</v>
      </c>
      <c r="P7" s="765">
        <v>7207.7335352684813</v>
      </c>
      <c r="Q7" s="766">
        <v>0.69219129015133674</v>
      </c>
      <c r="R7" s="767">
        <v>1216.450459973556</v>
      </c>
      <c r="S7" s="766">
        <v>0.11682124612045865</v>
      </c>
      <c r="T7" s="767">
        <v>1603.5031472080898</v>
      </c>
      <c r="U7" s="766">
        <v>0.15399166836518641</v>
      </c>
      <c r="V7" s="767">
        <v>42.54959895525964</v>
      </c>
      <c r="W7" s="766">
        <v>4.086230664902912E-3</v>
      </c>
      <c r="X7" s="767">
        <v>342.6847122763312</v>
      </c>
      <c r="Y7" s="766">
        <v>3.290956469811529E-2</v>
      </c>
      <c r="Z7" s="768">
        <v>10412.921453681718</v>
      </c>
      <c r="AB7" s="624" t="s">
        <v>8</v>
      </c>
      <c r="AC7" s="625">
        <v>504.02797161975741</v>
      </c>
      <c r="AD7" s="128">
        <v>3.3809677039597065E-2</v>
      </c>
      <c r="AE7" s="625">
        <v>44.893277151440827</v>
      </c>
      <c r="AF7" s="128">
        <v>3.0113947780747315E-3</v>
      </c>
      <c r="AG7" s="625">
        <v>13268.131358619903</v>
      </c>
      <c r="AH7" s="128">
        <v>0.89001258146900986</v>
      </c>
      <c r="AI7" s="625">
        <v>711.12123642047345</v>
      </c>
      <c r="AJ7" s="128">
        <v>4.770127987562011E-2</v>
      </c>
      <c r="AK7" s="625">
        <v>379.6281748073003</v>
      </c>
      <c r="AL7" s="128">
        <v>2.5465066837698096E-2</v>
      </c>
      <c r="AM7" s="344">
        <v>14907.802018618877</v>
      </c>
      <c r="AP7" s="120" t="s">
        <v>8</v>
      </c>
      <c r="AQ7" s="625">
        <v>6974.1989593104099</v>
      </c>
      <c r="AR7" s="772">
        <v>0.66976390730811941</v>
      </c>
      <c r="AS7" s="625">
        <v>3423.6665319321182</v>
      </c>
      <c r="AT7" s="772">
        <v>0.32879020044097285</v>
      </c>
      <c r="AU7" s="625">
        <v>15.055962439189402</v>
      </c>
      <c r="AV7" s="772">
        <v>1.4458922509077445E-3</v>
      </c>
      <c r="AW7" s="831">
        <v>2.5078143414176202</v>
      </c>
      <c r="AX7" s="832">
        <v>2.4083676733496602E-4</v>
      </c>
      <c r="AY7" s="831">
        <v>0</v>
      </c>
      <c r="AZ7" s="832">
        <v>0</v>
      </c>
      <c r="BA7" s="831">
        <v>2.5078143414176202</v>
      </c>
      <c r="BB7" s="832">
        <v>2.4083676733496602E-4</v>
      </c>
      <c r="BC7" s="831">
        <v>10.04033375635416</v>
      </c>
      <c r="BD7" s="832">
        <v>9.6421871623781231E-4</v>
      </c>
      <c r="BE7" s="768">
        <v>10412.921453681718</v>
      </c>
      <c r="BG7" s="120" t="s">
        <v>8</v>
      </c>
      <c r="BH7" s="625">
        <v>255.47455476726802</v>
      </c>
      <c r="BI7" s="772">
        <v>2.4534378359008877E-2</v>
      </c>
      <c r="BJ7" s="625">
        <v>1144.1146705033582</v>
      </c>
      <c r="BK7" s="772">
        <v>0.10987451269968344</v>
      </c>
      <c r="BL7" s="625">
        <v>3100.190794566417</v>
      </c>
      <c r="BM7" s="772">
        <v>0.2977253605874724</v>
      </c>
      <c r="BN7" s="625">
        <v>3904.8236116057747</v>
      </c>
      <c r="BO7" s="772">
        <v>0.37499789362428526</v>
      </c>
      <c r="BP7" s="625">
        <v>1454.1895709762903</v>
      </c>
      <c r="BQ7" s="772">
        <v>0.13965240950339922</v>
      </c>
      <c r="BR7" s="625">
        <v>554.12825126260896</v>
      </c>
      <c r="BS7" s="772">
        <v>5.3215445226150696E-2</v>
      </c>
      <c r="BT7" s="768">
        <v>10412.921453681718</v>
      </c>
      <c r="BW7" s="833" t="s">
        <v>8</v>
      </c>
      <c r="BX7" s="774">
        <v>5283.1520094486741</v>
      </c>
      <c r="BY7" s="770">
        <v>0.50736501114975352</v>
      </c>
      <c r="BZ7" s="774">
        <v>3731.7559410069339</v>
      </c>
      <c r="CA7" s="770">
        <v>0.35837742151483631</v>
      </c>
      <c r="CB7" s="774">
        <v>831.38210370725812</v>
      </c>
      <c r="CC7" s="770">
        <v>7.9841388164251806E-2</v>
      </c>
      <c r="CD7" s="774">
        <v>324.36618088598794</v>
      </c>
      <c r="CE7" s="770">
        <v>3.1150353176946772E-2</v>
      </c>
      <c r="CF7" s="774">
        <v>242.26521863275073</v>
      </c>
      <c r="CG7" s="770">
        <v>2.3265825994211758E-2</v>
      </c>
      <c r="CH7" s="771">
        <v>10412.921453681603</v>
      </c>
      <c r="CJ7" s="833" t="s">
        <v>8</v>
      </c>
      <c r="CK7" s="774">
        <v>9014.9079504556084</v>
      </c>
      <c r="CL7" s="770">
        <v>0.86574243266458972</v>
      </c>
      <c r="CM7" s="774">
        <v>1155.7482845932461</v>
      </c>
      <c r="CN7" s="770">
        <v>0.11099174134119857</v>
      </c>
      <c r="CO7" s="774">
        <v>242.26521863275073</v>
      </c>
      <c r="CP7" s="770">
        <v>2.3265825994211755E-2</v>
      </c>
      <c r="CQ7" s="771">
        <v>10412.921453681605</v>
      </c>
      <c r="CS7" s="833" t="s">
        <v>8</v>
      </c>
      <c r="CT7" s="774">
        <v>319.6899232942252</v>
      </c>
      <c r="CU7" s="770">
        <v>3.0701270984925384E-2</v>
      </c>
      <c r="CV7" s="774">
        <v>578.99658684302847</v>
      </c>
      <c r="CW7" s="770">
        <v>5.5603664103152546E-2</v>
      </c>
      <c r="CX7" s="774">
        <v>764.35613862429409</v>
      </c>
      <c r="CY7" s="770">
        <v>7.3404581223844731E-2</v>
      </c>
      <c r="CZ7" s="774">
        <v>1391.9796839453738</v>
      </c>
      <c r="DA7" s="770">
        <v>0.13367811234696392</v>
      </c>
      <c r="DB7" s="774">
        <v>1895.105225609901</v>
      </c>
      <c r="DC7" s="770">
        <v>0.18199553641498439</v>
      </c>
      <c r="DD7" s="774">
        <v>5462.7938953648836</v>
      </c>
      <c r="DE7" s="770">
        <v>0.52461683492612909</v>
      </c>
      <c r="DF7" s="771">
        <v>10412.921453681705</v>
      </c>
    </row>
    <row r="8" spans="1:111" x14ac:dyDescent="0.2">
      <c r="A8" s="126">
        <v>97213</v>
      </c>
      <c r="B8" s="127" t="s">
        <v>10</v>
      </c>
      <c r="C8" s="625">
        <v>3207</v>
      </c>
      <c r="D8" s="312">
        <v>35488</v>
      </c>
      <c r="E8" s="128">
        <v>9.0368575293056808E-2</v>
      </c>
      <c r="F8" s="625">
        <v>4264.9066700000003</v>
      </c>
      <c r="G8" s="128">
        <v>0.10703313900398165</v>
      </c>
      <c r="H8" s="625">
        <v>5279.7450034629082</v>
      </c>
      <c r="I8" s="128">
        <v>0.13380670595222535</v>
      </c>
      <c r="J8" s="625">
        <v>1014.8383334629079</v>
      </c>
      <c r="K8" s="834">
        <v>0.23795088896116637</v>
      </c>
      <c r="L8" s="775">
        <v>4.3615890478335917E-2</v>
      </c>
      <c r="M8" s="617">
        <v>4.156703089407765E-2</v>
      </c>
      <c r="N8" s="617">
        <v>4.2420233102202554E-2</v>
      </c>
      <c r="P8" s="776">
        <v>2938.7850257022114</v>
      </c>
      <c r="Q8" s="772">
        <v>0.8137379290072253</v>
      </c>
      <c r="R8" s="777">
        <v>217.92439557267375</v>
      </c>
      <c r="S8" s="772">
        <v>6.0342401632826392E-2</v>
      </c>
      <c r="T8" s="777">
        <v>302.71050703123933</v>
      </c>
      <c r="U8" s="772">
        <v>8.3819339940140375E-2</v>
      </c>
      <c r="V8" s="777">
        <v>16.079042726268561</v>
      </c>
      <c r="W8" s="772">
        <v>4.4522232194803254E-3</v>
      </c>
      <c r="X8" s="777">
        <v>135.96477047905523</v>
      </c>
      <c r="Y8" s="772">
        <v>3.7648106200327533E-2</v>
      </c>
      <c r="Z8" s="778">
        <v>3611.4637415114485</v>
      </c>
      <c r="AB8" s="628" t="s">
        <v>10</v>
      </c>
      <c r="AC8" s="625">
        <v>210.36249989565113</v>
      </c>
      <c r="AD8" s="128">
        <v>3.9843306780474701E-2</v>
      </c>
      <c r="AE8" s="625">
        <v>7.4923259212208198</v>
      </c>
      <c r="AF8" s="128">
        <v>1.4190696551266608E-3</v>
      </c>
      <c r="AG8" s="625">
        <v>4870.6114968976945</v>
      </c>
      <c r="AH8" s="128">
        <v>0.92250885103411828</v>
      </c>
      <c r="AI8" s="625">
        <v>77.161254093877105</v>
      </c>
      <c r="AJ8" s="128">
        <v>1.461457968960019E-2</v>
      </c>
      <c r="AK8" s="625">
        <v>114.1174266544644</v>
      </c>
      <c r="AL8" s="128">
        <v>2.1614192840680075E-2</v>
      </c>
      <c r="AM8" s="344">
        <v>5279.7450034629082</v>
      </c>
      <c r="AP8" s="127" t="s">
        <v>10</v>
      </c>
      <c r="AQ8" s="625">
        <v>2958.9867826437066</v>
      </c>
      <c r="AR8" s="772">
        <v>0.81933171545710415</v>
      </c>
      <c r="AS8" s="625">
        <v>634.97668731370686</v>
      </c>
      <c r="AT8" s="772">
        <v>0.17582252869246867</v>
      </c>
      <c r="AU8" s="625">
        <v>17.500271554034711</v>
      </c>
      <c r="AV8" s="772">
        <v>4.8457558504271733E-3</v>
      </c>
      <c r="AW8" s="831">
        <v>0</v>
      </c>
      <c r="AX8" s="832">
        <v>0</v>
      </c>
      <c r="AY8" s="831">
        <v>0</v>
      </c>
      <c r="AZ8" s="832">
        <v>0</v>
      </c>
      <c r="BA8" s="831">
        <v>17.500271554034711</v>
      </c>
      <c r="BB8" s="832">
        <v>4.8457558504271733E-3</v>
      </c>
      <c r="BC8" s="831">
        <v>0</v>
      </c>
      <c r="BD8" s="832">
        <v>0</v>
      </c>
      <c r="BE8" s="778">
        <v>3611.4637415114485</v>
      </c>
      <c r="BG8" s="127" t="s">
        <v>10</v>
      </c>
      <c r="BH8" s="625">
        <v>20.051281804519718</v>
      </c>
      <c r="BI8" s="772">
        <v>5.5521204806912939E-3</v>
      </c>
      <c r="BJ8" s="625">
        <v>277.60074716510877</v>
      </c>
      <c r="BK8" s="772">
        <v>7.6866546927847321E-2</v>
      </c>
      <c r="BL8" s="625">
        <v>950.45790260972285</v>
      </c>
      <c r="BM8" s="772">
        <v>0.26317802714861066</v>
      </c>
      <c r="BN8" s="625">
        <v>1546.5135410468254</v>
      </c>
      <c r="BO8" s="772">
        <v>0.42822347162748692</v>
      </c>
      <c r="BP8" s="625">
        <v>626.11426917825679</v>
      </c>
      <c r="BQ8" s="772">
        <v>0.17336856022711147</v>
      </c>
      <c r="BR8" s="625">
        <v>190.72599970701455</v>
      </c>
      <c r="BS8" s="772">
        <v>5.2811273588252348E-2</v>
      </c>
      <c r="BT8" s="778">
        <v>3611.463741511448</v>
      </c>
      <c r="BW8" s="813" t="s">
        <v>10</v>
      </c>
      <c r="BX8" s="774">
        <v>1473.9400934179598</v>
      </c>
      <c r="BY8" s="770">
        <v>0.40812817154328895</v>
      </c>
      <c r="BZ8" s="774">
        <v>1522.2491250848025</v>
      </c>
      <c r="CA8" s="770">
        <v>0.42150475099265772</v>
      </c>
      <c r="CB8" s="774">
        <v>360.2224754867965</v>
      </c>
      <c r="CC8" s="770">
        <v>9.9744176120687436E-2</v>
      </c>
      <c r="CD8" s="774">
        <v>147.51099272553702</v>
      </c>
      <c r="CE8" s="770">
        <v>4.0845209389753105E-2</v>
      </c>
      <c r="CF8" s="774">
        <v>107.5410547963701</v>
      </c>
      <c r="CG8" s="770">
        <v>2.9777691953612729E-2</v>
      </c>
      <c r="CH8" s="779">
        <v>3611.4637415114662</v>
      </c>
      <c r="CJ8" s="813" t="s">
        <v>10</v>
      </c>
      <c r="CK8" s="774">
        <v>2996.1892185027623</v>
      </c>
      <c r="CL8" s="770">
        <v>0.82963292253594678</v>
      </c>
      <c r="CM8" s="774">
        <v>507.73346821233349</v>
      </c>
      <c r="CN8" s="770">
        <v>0.14058938551044056</v>
      </c>
      <c r="CO8" s="774">
        <v>107.5410547963701</v>
      </c>
      <c r="CP8" s="770">
        <v>2.9777691953612732E-2</v>
      </c>
      <c r="CQ8" s="779">
        <v>3611.4637415114657</v>
      </c>
      <c r="CS8" s="813" t="s">
        <v>10</v>
      </c>
      <c r="CT8" s="774">
        <v>147.68853002846279</v>
      </c>
      <c r="CU8" s="770">
        <v>4.0894368765461583E-2</v>
      </c>
      <c r="CV8" s="774">
        <v>299.70127012518168</v>
      </c>
      <c r="CW8" s="770">
        <v>8.298609416462048E-2</v>
      </c>
      <c r="CX8" s="774">
        <v>345.28493297073391</v>
      </c>
      <c r="CY8" s="770">
        <v>9.5608029786345652E-2</v>
      </c>
      <c r="CZ8" s="774">
        <v>682.46608093834436</v>
      </c>
      <c r="DA8" s="770">
        <v>0.18897215361567571</v>
      </c>
      <c r="DB8" s="774">
        <v>731.06671889127108</v>
      </c>
      <c r="DC8" s="770">
        <v>0.20242947769020364</v>
      </c>
      <c r="DD8" s="774">
        <v>1405.2562085574548</v>
      </c>
      <c r="DE8" s="770">
        <v>0.38910987597769298</v>
      </c>
      <c r="DF8" s="779">
        <v>3611.4637415114485</v>
      </c>
    </row>
    <row r="9" spans="1:111" x14ac:dyDescent="0.2">
      <c r="A9" s="126">
        <v>97224</v>
      </c>
      <c r="B9" s="127" t="s">
        <v>19</v>
      </c>
      <c r="C9" s="625">
        <v>1591</v>
      </c>
      <c r="D9" s="312">
        <v>15759</v>
      </c>
      <c r="E9" s="128">
        <v>0.10095818262580113</v>
      </c>
      <c r="F9" s="625">
        <v>2072.139494</v>
      </c>
      <c r="G9" s="128">
        <v>0.12112946875057604</v>
      </c>
      <c r="H9" s="625">
        <v>2479.1147016442064</v>
      </c>
      <c r="I9" s="128">
        <v>0.14713720111841691</v>
      </c>
      <c r="J9" s="625">
        <v>406.97520764420642</v>
      </c>
      <c r="K9" s="834">
        <v>0.19640338347038253</v>
      </c>
      <c r="L9" s="775">
        <v>3.6514845137908924E-2</v>
      </c>
      <c r="M9" s="617">
        <v>3.8466968183835659E-2</v>
      </c>
      <c r="N9" s="617">
        <v>3.7653137177003693E-2</v>
      </c>
      <c r="P9" s="776">
        <v>1540.5215602875078</v>
      </c>
      <c r="Q9" s="772">
        <v>0.88258034076046343</v>
      </c>
      <c r="R9" s="777">
        <v>84.8929469443123</v>
      </c>
      <c r="S9" s="772">
        <v>4.8636025599205407E-2</v>
      </c>
      <c r="T9" s="777">
        <v>25.024429273482141</v>
      </c>
      <c r="U9" s="772">
        <v>1.4336747946198207E-2</v>
      </c>
      <c r="V9" s="777">
        <v>2.5077077562633501</v>
      </c>
      <c r="W9" s="772">
        <v>1.4366910682103694E-3</v>
      </c>
      <c r="X9" s="777">
        <v>92.527947842013532</v>
      </c>
      <c r="Y9" s="772">
        <v>5.301019462592256E-2</v>
      </c>
      <c r="Z9" s="778">
        <v>1745.4745921035792</v>
      </c>
      <c r="AB9" s="628" t="s">
        <v>19</v>
      </c>
      <c r="AC9" s="625">
        <v>89.867469890840866</v>
      </c>
      <c r="AD9" s="128">
        <v>3.6249823306375731E-2</v>
      </c>
      <c r="AE9" s="625">
        <v>2.49743362968414</v>
      </c>
      <c r="AF9" s="128">
        <v>1.0073893023294905E-3</v>
      </c>
      <c r="AG9" s="625">
        <v>2314.1478231597589</v>
      </c>
      <c r="AH9" s="128">
        <v>0.93345734331088526</v>
      </c>
      <c r="AI9" s="625">
        <v>29.994139274024359</v>
      </c>
      <c r="AJ9" s="128">
        <v>1.2098729943447776E-2</v>
      </c>
      <c r="AK9" s="625">
        <v>42.607835689898089</v>
      </c>
      <c r="AL9" s="128">
        <v>1.7186714136961708E-2</v>
      </c>
      <c r="AM9" s="344">
        <v>2479.1147016442064</v>
      </c>
      <c r="AP9" s="127" t="s">
        <v>19</v>
      </c>
      <c r="AQ9" s="625">
        <v>1567.9705966915603</v>
      </c>
      <c r="AR9" s="772">
        <v>0.89830617058819628</v>
      </c>
      <c r="AS9" s="625">
        <v>172.53484844229769</v>
      </c>
      <c r="AT9" s="772">
        <v>9.8846954990255836E-2</v>
      </c>
      <c r="AU9" s="625">
        <v>4.9691469697214599</v>
      </c>
      <c r="AV9" s="772">
        <v>2.8468744215479147E-3</v>
      </c>
      <c r="AW9" s="831">
        <v>0</v>
      </c>
      <c r="AX9" s="832">
        <v>0</v>
      </c>
      <c r="AY9" s="831">
        <v>0</v>
      </c>
      <c r="AZ9" s="832">
        <v>0</v>
      </c>
      <c r="BA9" s="831">
        <v>4.9691469697214599</v>
      </c>
      <c r="BB9" s="832">
        <v>2.8468744215479147E-3</v>
      </c>
      <c r="BC9" s="831">
        <v>0</v>
      </c>
      <c r="BD9" s="832">
        <v>0</v>
      </c>
      <c r="BE9" s="778">
        <v>1745.4745921035794</v>
      </c>
      <c r="BG9" s="127" t="s">
        <v>19</v>
      </c>
      <c r="BH9" s="625">
        <v>7.4611936699048798</v>
      </c>
      <c r="BI9" s="772">
        <v>4.2745931127607731E-3</v>
      </c>
      <c r="BJ9" s="625">
        <v>120.02832202088091</v>
      </c>
      <c r="BK9" s="772">
        <v>6.8765436382678791E-2</v>
      </c>
      <c r="BL9" s="625">
        <v>440.23247514097704</v>
      </c>
      <c r="BM9" s="772">
        <v>0.25221362552772864</v>
      </c>
      <c r="BN9" s="625">
        <v>815.21945998189801</v>
      </c>
      <c r="BO9" s="772">
        <v>0.46704745154693234</v>
      </c>
      <c r="BP9" s="625">
        <v>235.07416978745965</v>
      </c>
      <c r="BQ9" s="772">
        <v>0.13467636300804425</v>
      </c>
      <c r="BR9" s="625">
        <v>127.45897150245901</v>
      </c>
      <c r="BS9" s="772">
        <v>7.3022530421855247E-2</v>
      </c>
      <c r="BT9" s="778">
        <v>1745.4745921035794</v>
      </c>
      <c r="BW9" s="813" t="s">
        <v>19</v>
      </c>
      <c r="BX9" s="774">
        <v>722.87595848363583</v>
      </c>
      <c r="BY9" s="770">
        <v>0.41414292809181114</v>
      </c>
      <c r="BZ9" s="774">
        <v>727.51238658095485</v>
      </c>
      <c r="CA9" s="770">
        <v>0.41679918451530418</v>
      </c>
      <c r="CB9" s="774">
        <v>155.06187205410617</v>
      </c>
      <c r="CC9" s="770">
        <v>8.8836510571736013E-2</v>
      </c>
      <c r="CD9" s="774">
        <v>67.370448756549834</v>
      </c>
      <c r="CE9" s="770">
        <v>3.8597209642196831E-2</v>
      </c>
      <c r="CF9" s="774">
        <v>72.65392622833194</v>
      </c>
      <c r="CG9" s="770">
        <v>4.1624167178951732E-2</v>
      </c>
      <c r="CH9" s="779">
        <v>1745.4745921035787</v>
      </c>
      <c r="CJ9" s="813" t="s">
        <v>19</v>
      </c>
      <c r="CK9" s="774">
        <v>1450.3883450645908</v>
      </c>
      <c r="CL9" s="770">
        <v>0.83094211260711548</v>
      </c>
      <c r="CM9" s="774">
        <v>222.43232081065599</v>
      </c>
      <c r="CN9" s="770">
        <v>0.12743372021393284</v>
      </c>
      <c r="CO9" s="774">
        <v>72.65392622833194</v>
      </c>
      <c r="CP9" s="770">
        <v>4.1624167178951732E-2</v>
      </c>
      <c r="CQ9" s="779">
        <v>1745.4745921035787</v>
      </c>
      <c r="CS9" s="813" t="s">
        <v>19</v>
      </c>
      <c r="CT9" s="774">
        <v>82.474821615441826</v>
      </c>
      <c r="CU9" s="770">
        <v>4.7250657207244827E-2</v>
      </c>
      <c r="CV9" s="774">
        <v>154.88112204914296</v>
      </c>
      <c r="CW9" s="770">
        <v>8.8732957070710453E-2</v>
      </c>
      <c r="CX9" s="774">
        <v>127.55489228318669</v>
      </c>
      <c r="CY9" s="770">
        <v>7.3077484404663967E-2</v>
      </c>
      <c r="CZ9" s="774">
        <v>305.28591644654341</v>
      </c>
      <c r="DA9" s="770">
        <v>0.17490138087809348</v>
      </c>
      <c r="DB9" s="774">
        <v>405.04810935709139</v>
      </c>
      <c r="DC9" s="770">
        <v>0.23205614747387548</v>
      </c>
      <c r="DD9" s="774">
        <v>670.22973035217512</v>
      </c>
      <c r="DE9" s="770">
        <v>0.38398137296541163</v>
      </c>
      <c r="DF9" s="779">
        <v>1745.4745921035817</v>
      </c>
    </row>
    <row r="10" spans="1:111" x14ac:dyDescent="0.2">
      <c r="A10" s="126">
        <v>97229</v>
      </c>
      <c r="B10" s="130" t="s">
        <v>24</v>
      </c>
      <c r="C10" s="704">
        <v>2206</v>
      </c>
      <c r="D10" s="723">
        <v>20839</v>
      </c>
      <c r="E10" s="131">
        <v>0.10585920629588752</v>
      </c>
      <c r="F10" s="704">
        <v>2822.7297959999996</v>
      </c>
      <c r="G10" s="131">
        <v>0.13178490113410662</v>
      </c>
      <c r="H10" s="704">
        <v>3232.4029311653048</v>
      </c>
      <c r="I10" s="131">
        <v>0.15695847971085292</v>
      </c>
      <c r="J10" s="704">
        <v>409.67313516530521</v>
      </c>
      <c r="K10" s="835">
        <v>0.14513367016065085</v>
      </c>
      <c r="L10" s="781">
        <v>2.7474936652196469E-2</v>
      </c>
      <c r="M10" s="617">
        <v>3.5845129843421475E-2</v>
      </c>
      <c r="N10" s="617">
        <v>3.2349294489510738E-2</v>
      </c>
      <c r="P10" s="776">
        <v>1651.1462368957557</v>
      </c>
      <c r="Q10" s="782">
        <v>0.7448973774823674</v>
      </c>
      <c r="R10" s="777">
        <v>193.30193373578931</v>
      </c>
      <c r="S10" s="782">
        <v>8.7206148240854181E-2</v>
      </c>
      <c r="T10" s="777">
        <v>315.64104573398379</v>
      </c>
      <c r="U10" s="782">
        <v>0.14239816070748235</v>
      </c>
      <c r="V10" s="777">
        <v>4.8522270382477899</v>
      </c>
      <c r="W10" s="782">
        <v>2.1890315436475828E-3</v>
      </c>
      <c r="X10" s="777">
        <v>51.667564505960755</v>
      </c>
      <c r="Y10" s="782">
        <v>2.330928202564839E-2</v>
      </c>
      <c r="Z10" s="783">
        <v>2216.6090079097376</v>
      </c>
      <c r="AB10" s="630" t="s">
        <v>24</v>
      </c>
      <c r="AC10" s="625">
        <v>134.19134324198473</v>
      </c>
      <c r="AD10" s="131">
        <v>4.1514423201444065E-2</v>
      </c>
      <c r="AE10" s="625">
        <v>7.3048698568961097</v>
      </c>
      <c r="AF10" s="131">
        <v>2.259888390295034E-3</v>
      </c>
      <c r="AG10" s="625">
        <v>2943.4120051881791</v>
      </c>
      <c r="AH10" s="131">
        <v>0.91059563670394816</v>
      </c>
      <c r="AI10" s="625">
        <v>68.416532595767251</v>
      </c>
      <c r="AJ10" s="131">
        <v>2.1165842889241098E-2</v>
      </c>
      <c r="AK10" s="625">
        <v>79.07818028247803</v>
      </c>
      <c r="AL10" s="131">
        <v>2.4464208815071754E-2</v>
      </c>
      <c r="AM10" s="346">
        <v>3232.4029311653048</v>
      </c>
      <c r="AP10" s="130" t="s">
        <v>24</v>
      </c>
      <c r="AQ10" s="704">
        <v>1592.0465824212026</v>
      </c>
      <c r="AR10" s="782">
        <v>0.7182351857003878</v>
      </c>
      <c r="AS10" s="704">
        <v>622.14534166301075</v>
      </c>
      <c r="AT10" s="782">
        <v>0.28067437217973495</v>
      </c>
      <c r="AU10" s="704">
        <v>2.4170838255240099</v>
      </c>
      <c r="AV10" s="782">
        <v>1.0904421198772083E-3</v>
      </c>
      <c r="AW10" s="836">
        <v>0</v>
      </c>
      <c r="AX10" s="837">
        <v>0</v>
      </c>
      <c r="AY10" s="836">
        <v>0</v>
      </c>
      <c r="AZ10" s="837">
        <v>0</v>
      </c>
      <c r="BA10" s="836">
        <v>2.4170838255240099</v>
      </c>
      <c r="BB10" s="837">
        <v>1.0904421198772083E-3</v>
      </c>
      <c r="BC10" s="836">
        <v>0</v>
      </c>
      <c r="BD10" s="837">
        <v>0</v>
      </c>
      <c r="BE10" s="783">
        <v>2216.6090079097376</v>
      </c>
      <c r="BG10" s="130" t="s">
        <v>24</v>
      </c>
      <c r="BH10" s="704">
        <v>44.234345319776736</v>
      </c>
      <c r="BI10" s="782">
        <v>1.9955862834596043E-2</v>
      </c>
      <c r="BJ10" s="704">
        <v>186.03115419491493</v>
      </c>
      <c r="BK10" s="782">
        <v>8.3926011998995853E-2</v>
      </c>
      <c r="BL10" s="704">
        <v>541.22468297879561</v>
      </c>
      <c r="BM10" s="782">
        <v>0.24416786228310536</v>
      </c>
      <c r="BN10" s="704">
        <v>867.06927503534212</v>
      </c>
      <c r="BO10" s="782">
        <v>0.39116924633135391</v>
      </c>
      <c r="BP10" s="704">
        <v>415.74211395885538</v>
      </c>
      <c r="BQ10" s="782">
        <v>0.18755771201656363</v>
      </c>
      <c r="BR10" s="704">
        <v>162.30743642205269</v>
      </c>
      <c r="BS10" s="782">
        <v>7.3223304535385156E-2</v>
      </c>
      <c r="BT10" s="783">
        <v>2216.6090079097376</v>
      </c>
      <c r="BW10" s="838" t="s">
        <v>24</v>
      </c>
      <c r="BX10" s="784">
        <v>983.65121980297226</v>
      </c>
      <c r="BY10" s="785">
        <v>0.44376397293925735</v>
      </c>
      <c r="BZ10" s="784">
        <v>913.14379323692003</v>
      </c>
      <c r="CA10" s="785">
        <v>0.41195528393977493</v>
      </c>
      <c r="CB10" s="784">
        <v>176.71600929486183</v>
      </c>
      <c r="CC10" s="785">
        <v>7.9723581680065797E-2</v>
      </c>
      <c r="CD10" s="784">
        <v>78.335967066022647</v>
      </c>
      <c r="CE10" s="785">
        <v>3.5340453271862034E-2</v>
      </c>
      <c r="CF10" s="784">
        <v>64.762018508963962</v>
      </c>
      <c r="CG10" s="785">
        <v>2.9216708169039905E-2</v>
      </c>
      <c r="CH10" s="786">
        <v>2216.6090079097407</v>
      </c>
      <c r="CJ10" s="838" t="s">
        <v>24</v>
      </c>
      <c r="CK10" s="784">
        <v>1896.7950130398922</v>
      </c>
      <c r="CL10" s="785">
        <v>0.85571925687903216</v>
      </c>
      <c r="CM10" s="784">
        <v>255.05197636088448</v>
      </c>
      <c r="CN10" s="785">
        <v>0.11506403495192782</v>
      </c>
      <c r="CO10" s="784">
        <v>64.762018508963962</v>
      </c>
      <c r="CP10" s="785">
        <v>2.9216708169039905E-2</v>
      </c>
      <c r="CQ10" s="786">
        <v>2216.6090079097407</v>
      </c>
      <c r="CS10" s="838" t="s">
        <v>24</v>
      </c>
      <c r="CT10" s="784">
        <v>80.872238739467292</v>
      </c>
      <c r="CU10" s="785">
        <v>3.6484665744334309E-2</v>
      </c>
      <c r="CV10" s="784">
        <v>175.61904260782498</v>
      </c>
      <c r="CW10" s="785">
        <v>7.9228696617737598E-2</v>
      </c>
      <c r="CX10" s="784">
        <v>152.77232239086283</v>
      </c>
      <c r="CY10" s="785">
        <v>6.8921637440663056E-2</v>
      </c>
      <c r="CZ10" s="784">
        <v>305.76937526461865</v>
      </c>
      <c r="DA10" s="785">
        <v>0.13794465969122766</v>
      </c>
      <c r="DB10" s="784">
        <v>525.09999552823365</v>
      </c>
      <c r="DC10" s="785">
        <v>0.23689337797260093</v>
      </c>
      <c r="DD10" s="784">
        <v>976.4760333787309</v>
      </c>
      <c r="DE10" s="785">
        <v>0.44052696253343637</v>
      </c>
      <c r="DF10" s="786">
        <v>2216.6090079097385</v>
      </c>
    </row>
    <row r="11" spans="1:111" ht="13.5" thickBot="1" x14ac:dyDescent="0.25">
      <c r="A11" s="133"/>
      <c r="B11" s="134" t="s">
        <v>34</v>
      </c>
      <c r="C11" s="316">
        <v>18794</v>
      </c>
      <c r="D11" s="316">
        <v>166238</v>
      </c>
      <c r="E11" s="136">
        <v>0.11305477688615118</v>
      </c>
      <c r="F11" s="316">
        <v>22934.063718999998</v>
      </c>
      <c r="G11" s="136">
        <v>0.13593008120692565</v>
      </c>
      <c r="H11" s="316">
        <v>25899.064654891292</v>
      </c>
      <c r="I11" s="136">
        <v>0.15825500540708623</v>
      </c>
      <c r="J11" s="316">
        <v>2965.0009358912939</v>
      </c>
      <c r="K11" s="839">
        <v>0.12928371405172751</v>
      </c>
      <c r="L11" s="789">
        <v>2.4614772328535039E-2</v>
      </c>
      <c r="M11" s="790">
        <v>2.8849106164354321E-2</v>
      </c>
      <c r="N11" s="790">
        <v>2.7082677942483535E-2</v>
      </c>
      <c r="P11" s="791">
        <v>13338.186358153956</v>
      </c>
      <c r="Q11" s="315">
        <v>0.74156781467347677</v>
      </c>
      <c r="R11" s="792">
        <v>1712.5697362263315</v>
      </c>
      <c r="S11" s="315">
        <v>9.5214338941434842E-2</v>
      </c>
      <c r="T11" s="792">
        <v>2246.8791292467949</v>
      </c>
      <c r="U11" s="315">
        <v>0.12492052524760187</v>
      </c>
      <c r="V11" s="792">
        <v>65.988576476039341</v>
      </c>
      <c r="W11" s="315">
        <v>3.6687899791439742E-3</v>
      </c>
      <c r="X11" s="792">
        <v>622.8449951033607</v>
      </c>
      <c r="Y11" s="315">
        <v>3.4628531158342378E-2</v>
      </c>
      <c r="Z11" s="793">
        <v>17986.468795206485</v>
      </c>
      <c r="AB11" s="633" t="s">
        <v>34</v>
      </c>
      <c r="AC11" s="316">
        <v>938.4492846482342</v>
      </c>
      <c r="AD11" s="136">
        <v>3.6234871689507092E-2</v>
      </c>
      <c r="AE11" s="316">
        <v>62.187906559241895</v>
      </c>
      <c r="AF11" s="136">
        <v>2.4011641882787879E-3</v>
      </c>
      <c r="AG11" s="316">
        <v>23396.302683865535</v>
      </c>
      <c r="AH11" s="136">
        <v>0.9033647738103513</v>
      </c>
      <c r="AI11" s="316">
        <v>886.69316238414217</v>
      </c>
      <c r="AJ11" s="136">
        <v>3.4236493641737809E-2</v>
      </c>
      <c r="AK11" s="316">
        <v>615.43161743414078</v>
      </c>
      <c r="AL11" s="136">
        <v>2.3762696670125132E-2</v>
      </c>
      <c r="AM11" s="347">
        <v>25899.064654891292</v>
      </c>
      <c r="AP11" s="134" t="s">
        <v>34</v>
      </c>
      <c r="AQ11" s="316">
        <v>13093.202921066879</v>
      </c>
      <c r="AR11" s="315">
        <v>0.72794738478940946</v>
      </c>
      <c r="AS11" s="316">
        <v>4853.3234093511337</v>
      </c>
      <c r="AT11" s="315">
        <v>0.26983192001781797</v>
      </c>
      <c r="AU11" s="316">
        <v>39.942464788469579</v>
      </c>
      <c r="AV11" s="315">
        <v>2.2206951927726095E-3</v>
      </c>
      <c r="AW11" s="840">
        <v>2.5078143414176202</v>
      </c>
      <c r="AX11" s="841">
        <v>1.3942783155334915E-4</v>
      </c>
      <c r="AY11" s="840">
        <v>0</v>
      </c>
      <c r="AZ11" s="841">
        <v>0</v>
      </c>
      <c r="BA11" s="840">
        <v>27.394316690697803</v>
      </c>
      <c r="BB11" s="841">
        <v>1.5230514117367262E-3</v>
      </c>
      <c r="BC11" s="840">
        <v>10.04033375635416</v>
      </c>
      <c r="BD11" s="841">
        <v>5.582159494825343E-4</v>
      </c>
      <c r="BE11" s="793">
        <v>17986.468795206481</v>
      </c>
      <c r="BG11" s="134" t="s">
        <v>34</v>
      </c>
      <c r="BH11" s="316">
        <v>327.22137556146936</v>
      </c>
      <c r="BI11" s="315">
        <v>1.819264132872352E-2</v>
      </c>
      <c r="BJ11" s="316">
        <v>1727.7748938842628</v>
      </c>
      <c r="BK11" s="315">
        <v>9.6059705412811586E-2</v>
      </c>
      <c r="BL11" s="316">
        <v>5032.1058552959121</v>
      </c>
      <c r="BM11" s="315">
        <v>0.27977175023020656</v>
      </c>
      <c r="BN11" s="316">
        <v>7133.6258876698394</v>
      </c>
      <c r="BO11" s="315">
        <v>0.39661069490032419</v>
      </c>
      <c r="BP11" s="316">
        <v>2731.1201239008624</v>
      </c>
      <c r="BQ11" s="315">
        <v>0.15184304128827805</v>
      </c>
      <c r="BR11" s="316">
        <v>1034.6206588941352</v>
      </c>
      <c r="BS11" s="315">
        <v>5.7522166839656087E-2</v>
      </c>
      <c r="BT11" s="793">
        <v>17986.468795206481</v>
      </c>
      <c r="BW11" s="134" t="s">
        <v>34</v>
      </c>
      <c r="BX11" s="316">
        <v>8463.6192811532419</v>
      </c>
      <c r="BY11" s="315">
        <v>0.47055480303109293</v>
      </c>
      <c r="BZ11" s="316">
        <v>6894.6612459096114</v>
      </c>
      <c r="CA11" s="315">
        <v>0.38332489408633236</v>
      </c>
      <c r="CB11" s="316">
        <v>1523.3824605430225</v>
      </c>
      <c r="CC11" s="315">
        <v>8.4696027768887142E-2</v>
      </c>
      <c r="CD11" s="316">
        <v>617.58358943409758</v>
      </c>
      <c r="CE11" s="315">
        <v>3.4336010946111391E-2</v>
      </c>
      <c r="CF11" s="316">
        <v>487.22221816641672</v>
      </c>
      <c r="CG11" s="315">
        <v>2.70882641675762E-2</v>
      </c>
      <c r="CH11" s="793">
        <v>17986.46879520639</v>
      </c>
      <c r="CJ11" s="134" t="s">
        <v>34</v>
      </c>
      <c r="CK11" s="316">
        <v>15358.280527062856</v>
      </c>
      <c r="CL11" s="315">
        <v>0.8538796971174254</v>
      </c>
      <c r="CM11" s="316">
        <v>2140.9660499771198</v>
      </c>
      <c r="CN11" s="315">
        <v>0.11903203871499853</v>
      </c>
      <c r="CO11" s="316">
        <v>487.22221816641672</v>
      </c>
      <c r="CP11" s="315">
        <v>2.70882641675762E-2</v>
      </c>
      <c r="CQ11" s="793">
        <v>17986.46879520639</v>
      </c>
      <c r="CS11" s="134" t="s">
        <v>34</v>
      </c>
      <c r="CT11" s="316">
        <v>630.72551367759706</v>
      </c>
      <c r="CU11" s="315">
        <v>3.5066667107314028E-2</v>
      </c>
      <c r="CV11" s="316">
        <v>1209.1980216251779</v>
      </c>
      <c r="CW11" s="315">
        <v>6.7228205569035207E-2</v>
      </c>
      <c r="CX11" s="316">
        <v>1389.9682862690777</v>
      </c>
      <c r="CY11" s="315">
        <v>7.7278553233279146E-2</v>
      </c>
      <c r="CZ11" s="316">
        <v>2685.5010565948805</v>
      </c>
      <c r="DA11" s="315">
        <v>0.14930674203880342</v>
      </c>
      <c r="DB11" s="316">
        <v>3556.3200493864974</v>
      </c>
      <c r="DC11" s="315">
        <v>0.19772197032550839</v>
      </c>
      <c r="DD11" s="316">
        <v>8514.7558676532444</v>
      </c>
      <c r="DE11" s="315">
        <v>0.47339786172605985</v>
      </c>
      <c r="DF11" s="793">
        <v>17986.468795206474</v>
      </c>
      <c r="DG11" s="842"/>
    </row>
    <row r="12" spans="1:111" x14ac:dyDescent="0.2">
      <c r="A12" s="126">
        <v>97212</v>
      </c>
      <c r="B12" s="120" t="s">
        <v>9</v>
      </c>
      <c r="C12" s="616">
        <v>1512</v>
      </c>
      <c r="D12" s="700">
        <v>10633</v>
      </c>
      <c r="E12" s="122">
        <v>0.14219881500987491</v>
      </c>
      <c r="F12" s="616">
        <v>1672.491487</v>
      </c>
      <c r="G12" s="122">
        <v>0.15378949903415318</v>
      </c>
      <c r="H12" s="616">
        <v>1837.7024116762486</v>
      </c>
      <c r="I12" s="122">
        <v>0.17533655296977851</v>
      </c>
      <c r="J12" s="616">
        <v>165.21092467624862</v>
      </c>
      <c r="K12" s="830">
        <v>9.8781324724463979E-2</v>
      </c>
      <c r="L12" s="764">
        <v>1.9018934791108499E-2</v>
      </c>
      <c r="M12" s="617">
        <v>1.451593984469568E-2</v>
      </c>
      <c r="N12" s="617">
        <v>1.6389764457051204E-2</v>
      </c>
      <c r="P12" s="776">
        <v>1197.846815984941</v>
      </c>
      <c r="Q12" s="766">
        <v>0.90010741715658671</v>
      </c>
      <c r="R12" s="777">
        <v>52.6239626784118</v>
      </c>
      <c r="S12" s="766">
        <v>3.9543636544261886E-2</v>
      </c>
      <c r="T12" s="777">
        <v>25.141087093929158</v>
      </c>
      <c r="U12" s="766">
        <v>1.8891964036334561E-2</v>
      </c>
      <c r="V12" s="777">
        <v>2.5187668810914801</v>
      </c>
      <c r="W12" s="766">
        <v>1.8926967300861497E-3</v>
      </c>
      <c r="X12" s="777">
        <v>52.651441982125192</v>
      </c>
      <c r="Y12" s="766">
        <v>3.9564285532730739E-2</v>
      </c>
      <c r="Z12" s="768">
        <v>1330.7820746204986</v>
      </c>
      <c r="AB12" s="624" t="s">
        <v>9</v>
      </c>
      <c r="AC12" s="625">
        <v>50.122516363476251</v>
      </c>
      <c r="AD12" s="128">
        <v>2.7274555469379461E-2</v>
      </c>
      <c r="AE12" s="625">
        <v>0</v>
      </c>
      <c r="AF12" s="128">
        <v>0</v>
      </c>
      <c r="AG12" s="625">
        <v>1739.2930939700814</v>
      </c>
      <c r="AH12" s="128">
        <v>0.94644980760709574</v>
      </c>
      <c r="AI12" s="625">
        <v>17.498269452854011</v>
      </c>
      <c r="AJ12" s="128">
        <v>9.5218188438317801E-3</v>
      </c>
      <c r="AK12" s="625">
        <v>30.788531889836882</v>
      </c>
      <c r="AL12" s="128">
        <v>1.6753818079692957E-2</v>
      </c>
      <c r="AM12" s="344">
        <v>1837.7024116762486</v>
      </c>
      <c r="AP12" s="120" t="s">
        <v>9</v>
      </c>
      <c r="AQ12" s="616">
        <v>1258.0084325124858</v>
      </c>
      <c r="AR12" s="766">
        <v>0.94531513198450179</v>
      </c>
      <c r="AS12" s="616">
        <v>60.196224603014691</v>
      </c>
      <c r="AT12" s="766">
        <v>4.5233720645193501E-2</v>
      </c>
      <c r="AU12" s="616">
        <v>12.57741750499817</v>
      </c>
      <c r="AV12" s="766">
        <v>9.4511473703047088E-3</v>
      </c>
      <c r="AW12" s="843">
        <v>0</v>
      </c>
      <c r="AX12" s="844">
        <v>0</v>
      </c>
      <c r="AY12" s="843">
        <v>0</v>
      </c>
      <c r="AZ12" s="844">
        <v>0</v>
      </c>
      <c r="BA12" s="843">
        <v>12.57741750499817</v>
      </c>
      <c r="BB12" s="844">
        <v>9.4511473703047088E-3</v>
      </c>
      <c r="BC12" s="843">
        <v>0</v>
      </c>
      <c r="BD12" s="844">
        <v>0</v>
      </c>
      <c r="BE12" s="768">
        <v>1330.7820746204986</v>
      </c>
      <c r="BG12" s="120" t="s">
        <v>9</v>
      </c>
      <c r="BH12" s="616">
        <v>12.541738015265651</v>
      </c>
      <c r="BI12" s="766">
        <v>9.4243364518132675E-3</v>
      </c>
      <c r="BJ12" s="616">
        <v>97.838843089250531</v>
      </c>
      <c r="BK12" s="766">
        <v>7.351980835566288E-2</v>
      </c>
      <c r="BL12" s="616">
        <v>360.79801111694781</v>
      </c>
      <c r="BM12" s="766">
        <v>0.27111727607229541</v>
      </c>
      <c r="BN12" s="616">
        <v>598.93920021749841</v>
      </c>
      <c r="BO12" s="766">
        <v>0.4500655754536661</v>
      </c>
      <c r="BP12" s="616">
        <v>195.48164919497168</v>
      </c>
      <c r="BQ12" s="766">
        <v>0.14689230710499124</v>
      </c>
      <c r="BR12" s="616">
        <v>65.182632986564585</v>
      </c>
      <c r="BS12" s="766">
        <v>4.8980696561570995E-2</v>
      </c>
      <c r="BT12" s="768">
        <v>1330.7820746204989</v>
      </c>
      <c r="BW12" s="833" t="s">
        <v>9</v>
      </c>
      <c r="BX12" s="795">
        <v>604.14942033142029</v>
      </c>
      <c r="BY12" s="796">
        <v>0.45398073197199218</v>
      </c>
      <c r="BZ12" s="795">
        <v>526.14006349836143</v>
      </c>
      <c r="CA12" s="796">
        <v>0.39536154982280003</v>
      </c>
      <c r="CB12" s="795">
        <v>115.23678028237464</v>
      </c>
      <c r="CC12" s="796">
        <v>8.6593276600330601E-2</v>
      </c>
      <c r="CD12" s="795">
        <v>42.658103743628558</v>
      </c>
      <c r="CE12" s="796">
        <v>3.2054913089953847E-2</v>
      </c>
      <c r="CF12" s="795">
        <v>42.597706764713756</v>
      </c>
      <c r="CG12" s="796">
        <v>3.2009528514923391E-2</v>
      </c>
      <c r="CH12" s="771">
        <v>1330.7820746204986</v>
      </c>
      <c r="CJ12" s="833" t="s">
        <v>9</v>
      </c>
      <c r="CK12" s="795">
        <v>1130.2894838297816</v>
      </c>
      <c r="CL12" s="796">
        <v>0.8493422817947921</v>
      </c>
      <c r="CM12" s="795">
        <v>157.89488402600318</v>
      </c>
      <c r="CN12" s="796">
        <v>0.11864818969028444</v>
      </c>
      <c r="CO12" s="795">
        <v>42.597706764713756</v>
      </c>
      <c r="CP12" s="796">
        <v>3.2009528514923391E-2</v>
      </c>
      <c r="CQ12" s="771">
        <v>1330.7820746204986</v>
      </c>
      <c r="CS12" s="833" t="s">
        <v>9</v>
      </c>
      <c r="CT12" s="795">
        <v>35.090301606390149</v>
      </c>
      <c r="CU12" s="796">
        <v>2.6368180241980572E-2</v>
      </c>
      <c r="CV12" s="795">
        <v>47.678848860504459</v>
      </c>
      <c r="CW12" s="796">
        <v>3.582769092685676E-2</v>
      </c>
      <c r="CX12" s="795">
        <v>130.39342899324109</v>
      </c>
      <c r="CY12" s="796">
        <v>9.7982555881980599E-2</v>
      </c>
      <c r="CZ12" s="795">
        <v>230.44749078789977</v>
      </c>
      <c r="DA12" s="796">
        <v>0.17316696338400625</v>
      </c>
      <c r="DB12" s="795">
        <v>228.14963155836074</v>
      </c>
      <c r="DC12" s="796">
        <v>0.17144026502117002</v>
      </c>
      <c r="DD12" s="795">
        <v>659.02237281410248</v>
      </c>
      <c r="DE12" s="796">
        <v>0.49521434454400581</v>
      </c>
      <c r="DF12" s="771">
        <v>1330.7820746204986</v>
      </c>
    </row>
    <row r="13" spans="1:111" x14ac:dyDescent="0.2">
      <c r="A13" s="126">
        <v>97222</v>
      </c>
      <c r="B13" s="127" t="s">
        <v>17</v>
      </c>
      <c r="C13" s="625">
        <v>2200</v>
      </c>
      <c r="D13" s="312">
        <v>21174</v>
      </c>
      <c r="E13" s="128">
        <v>0.10390101067346746</v>
      </c>
      <c r="F13" s="625">
        <v>2695.3185679999997</v>
      </c>
      <c r="G13" s="128">
        <v>0.11298414467913279</v>
      </c>
      <c r="H13" s="625">
        <v>3067.7622674113909</v>
      </c>
      <c r="I13" s="128">
        <v>0.1277329503023438</v>
      </c>
      <c r="J13" s="625">
        <v>372.44369941139121</v>
      </c>
      <c r="K13" s="834">
        <v>0.13818169912573811</v>
      </c>
      <c r="L13" s="775">
        <v>2.6224360356692955E-2</v>
      </c>
      <c r="M13" s="617">
        <v>2.9433277570097838E-2</v>
      </c>
      <c r="N13" s="617">
        <v>2.8095011116933133E-2</v>
      </c>
      <c r="P13" s="776">
        <v>1808.3519849342822</v>
      </c>
      <c r="Q13" s="772">
        <v>0.8808175671436852</v>
      </c>
      <c r="R13" s="777">
        <v>94.84661787813171</v>
      </c>
      <c r="S13" s="772">
        <v>4.6198178179486876E-2</v>
      </c>
      <c r="T13" s="777">
        <v>74.933278000489139</v>
      </c>
      <c r="U13" s="772">
        <v>3.6498728221259914E-2</v>
      </c>
      <c r="V13" s="777">
        <v>2.5030607715484798</v>
      </c>
      <c r="W13" s="772">
        <v>1.2191984290537612E-3</v>
      </c>
      <c r="X13" s="777">
        <v>72.40311350158089</v>
      </c>
      <c r="Y13" s="772">
        <v>3.526632802651427E-2</v>
      </c>
      <c r="Z13" s="778">
        <v>2053.0380550860323</v>
      </c>
      <c r="AB13" s="628" t="s">
        <v>17</v>
      </c>
      <c r="AC13" s="625">
        <v>54.937709342804901</v>
      </c>
      <c r="AD13" s="128">
        <v>1.7908072579940135E-2</v>
      </c>
      <c r="AE13" s="625">
        <v>2.50395516547181</v>
      </c>
      <c r="AF13" s="128">
        <v>8.1621551711198042E-4</v>
      </c>
      <c r="AG13" s="625">
        <v>2817.0977369707389</v>
      </c>
      <c r="AH13" s="128">
        <v>0.91829075769545687</v>
      </c>
      <c r="AI13" s="625">
        <v>82.51078590870415</v>
      </c>
      <c r="AJ13" s="128">
        <v>2.689608213296384E-2</v>
      </c>
      <c r="AK13" s="625">
        <v>110.71208002367123</v>
      </c>
      <c r="AL13" s="128">
        <v>3.6088872074527212E-2</v>
      </c>
      <c r="AM13" s="344">
        <v>3067.7622674113909</v>
      </c>
      <c r="AP13" s="127" t="s">
        <v>17</v>
      </c>
      <c r="AQ13" s="625">
        <v>1673.7172987062431</v>
      </c>
      <c r="AR13" s="772">
        <v>0.81523929600813283</v>
      </c>
      <c r="AS13" s="625">
        <v>371.81988231287608</v>
      </c>
      <c r="AT13" s="772">
        <v>0.18110715551119924</v>
      </c>
      <c r="AU13" s="625">
        <v>7.5008740669131599</v>
      </c>
      <c r="AV13" s="772">
        <v>3.6535484806680006E-3</v>
      </c>
      <c r="AW13" s="831">
        <v>0</v>
      </c>
      <c r="AX13" s="832">
        <v>0</v>
      </c>
      <c r="AY13" s="831">
        <v>0</v>
      </c>
      <c r="AZ13" s="832">
        <v>0</v>
      </c>
      <c r="BA13" s="831">
        <v>7.5008740669131599</v>
      </c>
      <c r="BB13" s="832">
        <v>3.6535484806680006E-3</v>
      </c>
      <c r="BC13" s="831">
        <v>0</v>
      </c>
      <c r="BD13" s="832">
        <v>0</v>
      </c>
      <c r="BE13" s="778">
        <v>2053.0380550860323</v>
      </c>
      <c r="BG13" s="127" t="s">
        <v>17</v>
      </c>
      <c r="BH13" s="625">
        <v>29.969711459290831</v>
      </c>
      <c r="BI13" s="772">
        <v>1.4597737915790828E-2</v>
      </c>
      <c r="BJ13" s="625">
        <v>127.29202434692178</v>
      </c>
      <c r="BK13" s="772">
        <v>6.2001785125988626E-2</v>
      </c>
      <c r="BL13" s="625">
        <v>512.022956938314</v>
      </c>
      <c r="BM13" s="772">
        <v>0.24939769414885871</v>
      </c>
      <c r="BN13" s="625">
        <v>939.35236864434023</v>
      </c>
      <c r="BO13" s="772">
        <v>0.45754259952330828</v>
      </c>
      <c r="BP13" s="625">
        <v>386.93939202469511</v>
      </c>
      <c r="BQ13" s="772">
        <v>0.18847161213895788</v>
      </c>
      <c r="BR13" s="625">
        <v>57.461601672470408</v>
      </c>
      <c r="BS13" s="772">
        <v>2.7988571147095707E-2</v>
      </c>
      <c r="BT13" s="778">
        <v>2053.0380550860323</v>
      </c>
      <c r="BW13" s="813" t="s">
        <v>17</v>
      </c>
      <c r="BX13" s="774">
        <v>854.26527676520857</v>
      </c>
      <c r="BY13" s="770">
        <v>0.41609812085505166</v>
      </c>
      <c r="BZ13" s="774">
        <v>816.61733030574055</v>
      </c>
      <c r="CA13" s="770">
        <v>0.39776044495751922</v>
      </c>
      <c r="CB13" s="774">
        <v>262.26755882440966</v>
      </c>
      <c r="CC13" s="770">
        <v>0.12774607766022106</v>
      </c>
      <c r="CD13" s="774">
        <v>64.92343000716491</v>
      </c>
      <c r="CE13" s="770">
        <v>3.1623101114140947E-2</v>
      </c>
      <c r="CF13" s="774">
        <v>54.964459183509803</v>
      </c>
      <c r="CG13" s="770">
        <v>2.6772255413067093E-2</v>
      </c>
      <c r="CH13" s="779">
        <v>2053.0380550860336</v>
      </c>
      <c r="CJ13" s="813" t="s">
        <v>17</v>
      </c>
      <c r="CK13" s="774">
        <v>1670.8826070709492</v>
      </c>
      <c r="CL13" s="770">
        <v>0.81385856581257088</v>
      </c>
      <c r="CM13" s="774">
        <v>327.1909888315746</v>
      </c>
      <c r="CN13" s="770">
        <v>0.15936917877436202</v>
      </c>
      <c r="CO13" s="774">
        <v>54.964459183509803</v>
      </c>
      <c r="CP13" s="770">
        <v>2.6772255413067093E-2</v>
      </c>
      <c r="CQ13" s="779">
        <v>2053.0380550860336</v>
      </c>
      <c r="CS13" s="813" t="s">
        <v>17</v>
      </c>
      <c r="CT13" s="774">
        <v>37.432900437430099</v>
      </c>
      <c r="CU13" s="770">
        <v>1.8232930629170176E-2</v>
      </c>
      <c r="CV13" s="774">
        <v>97.326613619809876</v>
      </c>
      <c r="CW13" s="770">
        <v>4.740614202386588E-2</v>
      </c>
      <c r="CX13" s="774">
        <v>137.38373761731151</v>
      </c>
      <c r="CY13" s="770">
        <v>6.6917287420448918E-2</v>
      </c>
      <c r="CZ13" s="774">
        <v>277.16010774018667</v>
      </c>
      <c r="DA13" s="770">
        <v>0.13499998553537393</v>
      </c>
      <c r="DB13" s="774">
        <v>382.14712502330582</v>
      </c>
      <c r="DC13" s="770">
        <v>0.1861373801993611</v>
      </c>
      <c r="DD13" s="774">
        <v>1121.5875706479892</v>
      </c>
      <c r="DE13" s="770">
        <v>0.54630627419178002</v>
      </c>
      <c r="DF13" s="779">
        <v>2053.0380550860332</v>
      </c>
    </row>
    <row r="14" spans="1:111" x14ac:dyDescent="0.2">
      <c r="A14" s="126">
        <v>97228</v>
      </c>
      <c r="B14" s="127" t="s">
        <v>23</v>
      </c>
      <c r="C14" s="625">
        <v>2473</v>
      </c>
      <c r="D14" s="312">
        <v>20087</v>
      </c>
      <c r="E14" s="128">
        <v>0.12311445213322049</v>
      </c>
      <c r="F14" s="625">
        <v>3072.7685379999998</v>
      </c>
      <c r="G14" s="128">
        <v>0.15735313716759078</v>
      </c>
      <c r="H14" s="625">
        <v>3296.1165339896161</v>
      </c>
      <c r="I14" s="128">
        <v>0.18379148734189896</v>
      </c>
      <c r="J14" s="625">
        <v>223.34799598961627</v>
      </c>
      <c r="K14" s="834">
        <v>7.2686241487941283E-2</v>
      </c>
      <c r="L14" s="775">
        <v>1.4132129286462236E-2</v>
      </c>
      <c r="M14" s="617">
        <v>3.1507160975416948E-2</v>
      </c>
      <c r="N14" s="617">
        <v>2.4231677161970611E-2</v>
      </c>
      <c r="P14" s="776">
        <v>1984.3690804762887</v>
      </c>
      <c r="Q14" s="772">
        <v>0.87238161902311762</v>
      </c>
      <c r="R14" s="777">
        <v>55.037023683290094</v>
      </c>
      <c r="S14" s="772">
        <v>2.419574478328302E-2</v>
      </c>
      <c r="T14" s="777">
        <v>47.573888997856898</v>
      </c>
      <c r="U14" s="772">
        <v>2.0914751552778187E-2</v>
      </c>
      <c r="V14" s="777">
        <v>2.5100476708909998</v>
      </c>
      <c r="W14" s="772">
        <v>1.1034839599655115E-3</v>
      </c>
      <c r="X14" s="777">
        <v>185.16710141907765</v>
      </c>
      <c r="Y14" s="772">
        <v>8.1404400680855596E-2</v>
      </c>
      <c r="Z14" s="778">
        <v>2274.6571422474044</v>
      </c>
      <c r="AB14" s="628" t="s">
        <v>23</v>
      </c>
      <c r="AC14" s="625">
        <v>62.553736065283431</v>
      </c>
      <c r="AD14" s="128">
        <v>1.8978011068549346E-2</v>
      </c>
      <c r="AE14" s="625">
        <v>0</v>
      </c>
      <c r="AF14" s="128">
        <v>0</v>
      </c>
      <c r="AG14" s="625">
        <v>3163.5355422242683</v>
      </c>
      <c r="AH14" s="128">
        <v>0.95977660668299503</v>
      </c>
      <c r="AI14" s="625">
        <v>25.00544911725602</v>
      </c>
      <c r="AJ14" s="128">
        <v>7.5863364839802716E-3</v>
      </c>
      <c r="AK14" s="625">
        <v>45.021806582807926</v>
      </c>
      <c r="AL14" s="128">
        <v>1.3659045764475318E-2</v>
      </c>
      <c r="AM14" s="344">
        <v>3296.1165339896156</v>
      </c>
      <c r="AP14" s="127" t="s">
        <v>23</v>
      </c>
      <c r="AQ14" s="625">
        <v>2159.5046592206295</v>
      </c>
      <c r="AR14" s="772">
        <v>0.94937589455217763</v>
      </c>
      <c r="AS14" s="625">
        <v>92.622175052859461</v>
      </c>
      <c r="AT14" s="772">
        <v>4.0719180632799452E-2</v>
      </c>
      <c r="AU14" s="625">
        <v>22.530307973915299</v>
      </c>
      <c r="AV14" s="772">
        <v>9.9049248150228607E-3</v>
      </c>
      <c r="AW14" s="831">
        <v>0</v>
      </c>
      <c r="AX14" s="832">
        <v>0</v>
      </c>
      <c r="AY14" s="831">
        <v>0</v>
      </c>
      <c r="AZ14" s="832">
        <v>0</v>
      </c>
      <c r="BA14" s="831">
        <v>22.530307973915296</v>
      </c>
      <c r="BB14" s="832">
        <v>9.9049248150228589E-3</v>
      </c>
      <c r="BC14" s="831">
        <v>0</v>
      </c>
      <c r="BD14" s="832">
        <v>0</v>
      </c>
      <c r="BE14" s="778">
        <v>2274.6571422474044</v>
      </c>
      <c r="BG14" s="127" t="s">
        <v>23</v>
      </c>
      <c r="BH14" s="625">
        <v>2.4970339372331201</v>
      </c>
      <c r="BI14" s="772">
        <v>1.0977627752576389E-3</v>
      </c>
      <c r="BJ14" s="625">
        <v>100.14209210818196</v>
      </c>
      <c r="BK14" s="772">
        <v>4.4025136908870444E-2</v>
      </c>
      <c r="BL14" s="625">
        <v>465.39803909073362</v>
      </c>
      <c r="BM14" s="772">
        <v>0.20460140143622332</v>
      </c>
      <c r="BN14" s="625">
        <v>810.86605016191766</v>
      </c>
      <c r="BO14" s="772">
        <v>0.35647836111281667</v>
      </c>
      <c r="BP14" s="625">
        <v>645.51065327382889</v>
      </c>
      <c r="BQ14" s="772">
        <v>0.28378371460239155</v>
      </c>
      <c r="BR14" s="625">
        <v>250.24327367550876</v>
      </c>
      <c r="BS14" s="772">
        <v>0.11001362316444038</v>
      </c>
      <c r="BT14" s="778">
        <v>2274.657142247404</v>
      </c>
      <c r="BW14" s="813" t="s">
        <v>23</v>
      </c>
      <c r="BX14" s="774">
        <v>938.46009323062594</v>
      </c>
      <c r="BY14" s="770">
        <v>0.41257210847319525</v>
      </c>
      <c r="BZ14" s="774">
        <v>883.30788571015194</v>
      </c>
      <c r="CA14" s="770">
        <v>0.38832572580033997</v>
      </c>
      <c r="CB14" s="774">
        <v>230.23395069127881</v>
      </c>
      <c r="CC14" s="770">
        <v>0.10121699064668838</v>
      </c>
      <c r="CD14" s="774">
        <v>130.08505210473564</v>
      </c>
      <c r="CE14" s="770">
        <v>5.7188861428236579E-2</v>
      </c>
      <c r="CF14" s="774">
        <v>92.570160510615338</v>
      </c>
      <c r="CG14" s="770">
        <v>4.069631365153964E-2</v>
      </c>
      <c r="CH14" s="779">
        <v>2274.657142247408</v>
      </c>
      <c r="CJ14" s="813" t="s">
        <v>23</v>
      </c>
      <c r="CK14" s="774">
        <v>1821.767978940778</v>
      </c>
      <c r="CL14" s="770">
        <v>0.80089783427353545</v>
      </c>
      <c r="CM14" s="774">
        <v>360.31900279601444</v>
      </c>
      <c r="CN14" s="770">
        <v>0.158405852074925</v>
      </c>
      <c r="CO14" s="774">
        <v>92.570160510615338</v>
      </c>
      <c r="CP14" s="770">
        <v>4.0696313651539646E-2</v>
      </c>
      <c r="CQ14" s="779">
        <v>2274.6571422474076</v>
      </c>
      <c r="CS14" s="813" t="s">
        <v>23</v>
      </c>
      <c r="CT14" s="774">
        <v>72.55958691405759</v>
      </c>
      <c r="CU14" s="770">
        <v>3.1899131331224434E-2</v>
      </c>
      <c r="CV14" s="774">
        <v>120.12708112478225</v>
      </c>
      <c r="CW14" s="770">
        <v>5.2811071564875238E-2</v>
      </c>
      <c r="CX14" s="774">
        <v>232.7498316623344</v>
      </c>
      <c r="CY14" s="770">
        <v>0.102323039081122</v>
      </c>
      <c r="CZ14" s="774">
        <v>265.25276970186434</v>
      </c>
      <c r="DA14" s="770">
        <v>0.1166121982848763</v>
      </c>
      <c r="DB14" s="774">
        <v>335.35825877631447</v>
      </c>
      <c r="DC14" s="770">
        <v>0.14743244269550629</v>
      </c>
      <c r="DD14" s="774">
        <v>1248.6096140680509</v>
      </c>
      <c r="DE14" s="770">
        <v>0.54892211704239569</v>
      </c>
      <c r="DF14" s="779">
        <v>2274.657142247404</v>
      </c>
    </row>
    <row r="15" spans="1:111" x14ac:dyDescent="0.2">
      <c r="A15" s="126">
        <v>97230</v>
      </c>
      <c r="B15" s="130" t="s">
        <v>25</v>
      </c>
      <c r="C15" s="704">
        <v>1380</v>
      </c>
      <c r="D15" s="723">
        <v>12883</v>
      </c>
      <c r="E15" s="131">
        <v>0.10711790731972366</v>
      </c>
      <c r="F15" s="704">
        <v>1872.632742</v>
      </c>
      <c r="G15" s="131">
        <v>0.13692326872231605</v>
      </c>
      <c r="H15" s="704">
        <v>2211.6214814970781</v>
      </c>
      <c r="I15" s="131">
        <v>0.16421305921421725</v>
      </c>
      <c r="J15" s="704">
        <v>338.98873949707809</v>
      </c>
      <c r="K15" s="835">
        <v>0.18102254216437175</v>
      </c>
      <c r="L15" s="781">
        <v>3.3835967662260824E-2</v>
      </c>
      <c r="M15" s="617">
        <v>4.4573671314274144E-2</v>
      </c>
      <c r="N15" s="617">
        <v>4.0086140833013095E-2</v>
      </c>
      <c r="P15" s="776">
        <v>1126.4956790410019</v>
      </c>
      <c r="Q15" s="782">
        <v>0.76215368413512874</v>
      </c>
      <c r="R15" s="777">
        <v>102.46354468077541</v>
      </c>
      <c r="S15" s="782">
        <v>6.9323806136991795E-2</v>
      </c>
      <c r="T15" s="777">
        <v>171.7589905254348</v>
      </c>
      <c r="U15" s="782">
        <v>0.116207056847065</v>
      </c>
      <c r="V15" s="777">
        <v>2.4610980881592299</v>
      </c>
      <c r="W15" s="782">
        <v>1.6651062314817866E-3</v>
      </c>
      <c r="X15" s="777">
        <v>74.863374448093538</v>
      </c>
      <c r="Y15" s="782">
        <v>5.0650346649332677E-2</v>
      </c>
      <c r="Z15" s="778">
        <v>1478.0426867834649</v>
      </c>
      <c r="AB15" s="630" t="s">
        <v>25</v>
      </c>
      <c r="AC15" s="625">
        <v>52.850934717946657</v>
      </c>
      <c r="AD15" s="131">
        <v>2.3896916882074737E-2</v>
      </c>
      <c r="AE15" s="625">
        <v>0</v>
      </c>
      <c r="AF15" s="131">
        <v>0</v>
      </c>
      <c r="AG15" s="625">
        <v>2081.4014817275556</v>
      </c>
      <c r="AH15" s="131">
        <v>0.9411201234664377</v>
      </c>
      <c r="AI15" s="625">
        <v>34.432485950500407</v>
      </c>
      <c r="AJ15" s="131">
        <v>1.5568887460431327E-2</v>
      </c>
      <c r="AK15" s="625">
        <v>42.936579101074912</v>
      </c>
      <c r="AL15" s="131">
        <v>1.9414072191056193E-2</v>
      </c>
      <c r="AM15" s="346">
        <v>2211.6214814970776</v>
      </c>
      <c r="AP15" s="130" t="s">
        <v>25</v>
      </c>
      <c r="AQ15" s="704">
        <v>1191.5549009174269</v>
      </c>
      <c r="AR15" s="782">
        <v>0.80617083090509634</v>
      </c>
      <c r="AS15" s="704">
        <v>276.54874839153985</v>
      </c>
      <c r="AT15" s="782">
        <v>0.18710471007665463</v>
      </c>
      <c r="AU15" s="704">
        <v>9.9390374744982299</v>
      </c>
      <c r="AV15" s="782">
        <v>6.7244590182491204E-3</v>
      </c>
      <c r="AW15" s="836">
        <v>0</v>
      </c>
      <c r="AX15" s="837">
        <v>0</v>
      </c>
      <c r="AY15" s="836">
        <v>0</v>
      </c>
      <c r="AZ15" s="837">
        <v>0</v>
      </c>
      <c r="BA15" s="836">
        <v>7.477939386339</v>
      </c>
      <c r="BB15" s="837">
        <v>5.0593527867673332E-3</v>
      </c>
      <c r="BC15" s="836">
        <v>2.4610980881592299</v>
      </c>
      <c r="BD15" s="837">
        <v>1.6651062314817866E-3</v>
      </c>
      <c r="BE15" s="783">
        <v>1478.0426867834649</v>
      </c>
      <c r="BG15" s="130" t="s">
        <v>25</v>
      </c>
      <c r="BH15" s="704">
        <v>12.47901312265088</v>
      </c>
      <c r="BI15" s="782">
        <v>8.4429314756854987E-3</v>
      </c>
      <c r="BJ15" s="704">
        <v>102.05904573893969</v>
      </c>
      <c r="BK15" s="782">
        <v>6.9050134107453864E-2</v>
      </c>
      <c r="BL15" s="704">
        <v>364.44734169849232</v>
      </c>
      <c r="BM15" s="782">
        <v>0.24657430056476051</v>
      </c>
      <c r="BN15" s="704">
        <v>539.78279295815867</v>
      </c>
      <c r="BO15" s="782">
        <v>0.36520108504636001</v>
      </c>
      <c r="BP15" s="704">
        <v>357.02475295395067</v>
      </c>
      <c r="BQ15" s="782">
        <v>0.24155239638640774</v>
      </c>
      <c r="BR15" s="704">
        <v>102.24974031127273</v>
      </c>
      <c r="BS15" s="782">
        <v>6.9179152419332285E-2</v>
      </c>
      <c r="BT15" s="783">
        <v>1478.0426867834651</v>
      </c>
      <c r="BW15" s="838" t="s">
        <v>25</v>
      </c>
      <c r="BX15" s="784">
        <v>673.63968604552258</v>
      </c>
      <c r="BY15" s="785">
        <v>0.45576470292039112</v>
      </c>
      <c r="BZ15" s="784">
        <v>582.40219025663146</v>
      </c>
      <c r="CA15" s="785">
        <v>0.39403610969048697</v>
      </c>
      <c r="CB15" s="784">
        <v>137.32455014785461</v>
      </c>
      <c r="CC15" s="785">
        <v>9.2909732158481848E-2</v>
      </c>
      <c r="CD15" s="784">
        <v>32.434217546267234</v>
      </c>
      <c r="CE15" s="785">
        <v>2.194403303523729E-2</v>
      </c>
      <c r="CF15" s="784">
        <v>52.242042787189078</v>
      </c>
      <c r="CG15" s="785">
        <v>3.5345422195402806E-2</v>
      </c>
      <c r="CH15" s="786">
        <v>1478.0426867834649</v>
      </c>
      <c r="CJ15" s="838" t="s">
        <v>25</v>
      </c>
      <c r="CK15" s="784">
        <v>1256.0418763021539</v>
      </c>
      <c r="CL15" s="785">
        <v>0.84980081261087803</v>
      </c>
      <c r="CM15" s="784">
        <v>169.75876769412184</v>
      </c>
      <c r="CN15" s="785">
        <v>0.11485376519371915</v>
      </c>
      <c r="CO15" s="784">
        <v>52.242042787189078</v>
      </c>
      <c r="CP15" s="785">
        <v>3.5345422195402806E-2</v>
      </c>
      <c r="CQ15" s="786">
        <v>1478.0426867834649</v>
      </c>
      <c r="CS15" s="838" t="s">
        <v>25</v>
      </c>
      <c r="CT15" s="784">
        <v>32.600364379210824</v>
      </c>
      <c r="CU15" s="785">
        <v>2.2056443072125457E-2</v>
      </c>
      <c r="CV15" s="784">
        <v>80.084762063254303</v>
      </c>
      <c r="CW15" s="785">
        <v>5.418298319755286E-2</v>
      </c>
      <c r="CX15" s="784">
        <v>122.02598852177918</v>
      </c>
      <c r="CY15" s="785">
        <v>8.255917749394219E-2</v>
      </c>
      <c r="CZ15" s="784">
        <v>271.40279118547807</v>
      </c>
      <c r="DA15" s="785">
        <v>0.18362310751397068</v>
      </c>
      <c r="DB15" s="784">
        <v>334.85413153615059</v>
      </c>
      <c r="DC15" s="785">
        <v>0.2265524091627317</v>
      </c>
      <c r="DD15" s="784">
        <v>637.07464909759074</v>
      </c>
      <c r="DE15" s="785">
        <v>0.43102587955967708</v>
      </c>
      <c r="DF15" s="786">
        <v>1478.0426867834638</v>
      </c>
    </row>
    <row r="16" spans="1:111" x14ac:dyDescent="0.2">
      <c r="A16" s="133"/>
      <c r="B16" s="139" t="s">
        <v>35</v>
      </c>
      <c r="C16" s="318">
        <v>7565</v>
      </c>
      <c r="D16" s="318">
        <v>64777</v>
      </c>
      <c r="E16" s="141">
        <v>0.11678527872547355</v>
      </c>
      <c r="F16" s="318">
        <v>9313.211335</v>
      </c>
      <c r="G16" s="141">
        <v>0.13708945483961887</v>
      </c>
      <c r="H16" s="318">
        <v>10413.202694574335</v>
      </c>
      <c r="I16" s="141">
        <v>0.15801521539566518</v>
      </c>
      <c r="J16" s="318">
        <v>1099.9913595743346</v>
      </c>
      <c r="K16" s="845">
        <v>0.11811085564443864</v>
      </c>
      <c r="L16" s="799">
        <v>2.2579242824591006E-2</v>
      </c>
      <c r="M16" s="790">
        <v>3.0145682145670039E-2</v>
      </c>
      <c r="N16" s="790">
        <v>2.6986218804449846E-2</v>
      </c>
      <c r="P16" s="800">
        <v>6117.0635604365143</v>
      </c>
      <c r="Q16" s="317">
        <v>0.8571493663304699</v>
      </c>
      <c r="R16" s="801">
        <v>304.97114892060904</v>
      </c>
      <c r="S16" s="317">
        <v>4.2733874589284383E-2</v>
      </c>
      <c r="T16" s="801">
        <v>319.40724461770998</v>
      </c>
      <c r="U16" s="317">
        <v>4.4756722669380689E-2</v>
      </c>
      <c r="V16" s="801">
        <v>9.9929734116901905</v>
      </c>
      <c r="W16" s="317">
        <v>1.4002585951512082E-3</v>
      </c>
      <c r="X16" s="801">
        <v>385.08503135087722</v>
      </c>
      <c r="Y16" s="317">
        <v>5.3959777815713809E-2</v>
      </c>
      <c r="Z16" s="802">
        <v>7136.5199587374009</v>
      </c>
      <c r="AB16" s="634" t="s">
        <v>35</v>
      </c>
      <c r="AC16" s="318">
        <v>220.46489648951126</v>
      </c>
      <c r="AD16" s="141">
        <v>2.117167051827213E-2</v>
      </c>
      <c r="AE16" s="318">
        <v>2.50395516547181</v>
      </c>
      <c r="AF16" s="141">
        <v>2.4045965865779838E-4</v>
      </c>
      <c r="AG16" s="318">
        <v>9801.3278548926428</v>
      </c>
      <c r="AH16" s="141">
        <v>0.94124047542064093</v>
      </c>
      <c r="AI16" s="318">
        <v>159.44699042931458</v>
      </c>
      <c r="AJ16" s="141">
        <v>1.5312002954901901E-2</v>
      </c>
      <c r="AK16" s="318">
        <v>229.45899759739098</v>
      </c>
      <c r="AL16" s="141">
        <v>2.2035391447527256E-2</v>
      </c>
      <c r="AM16" s="348">
        <v>10413.202694574331</v>
      </c>
      <c r="AP16" s="139" t="s">
        <v>35</v>
      </c>
      <c r="AQ16" s="318">
        <v>6282.7852913567858</v>
      </c>
      <c r="AR16" s="317">
        <v>0.88037101103663717</v>
      </c>
      <c r="AS16" s="318">
        <v>801.18703036029001</v>
      </c>
      <c r="AT16" s="317">
        <v>0.11226578710529336</v>
      </c>
      <c r="AU16" s="318">
        <v>52.547637020324856</v>
      </c>
      <c r="AV16" s="317">
        <v>7.3632018580694373E-3</v>
      </c>
      <c r="AW16" s="846">
        <v>0</v>
      </c>
      <c r="AX16" s="847">
        <v>0</v>
      </c>
      <c r="AY16" s="846">
        <v>0</v>
      </c>
      <c r="AZ16" s="847">
        <v>0</v>
      </c>
      <c r="BA16" s="846">
        <v>50.086538932165624</v>
      </c>
      <c r="BB16" s="847">
        <v>7.0183421642145841E-3</v>
      </c>
      <c r="BC16" s="846">
        <v>2.4610980881592299</v>
      </c>
      <c r="BD16" s="847">
        <v>3.4485969385485322E-4</v>
      </c>
      <c r="BE16" s="802">
        <v>7136.5199587374009</v>
      </c>
      <c r="BG16" s="139" t="s">
        <v>35</v>
      </c>
      <c r="BH16" s="318">
        <v>57.487496534440481</v>
      </c>
      <c r="BI16" s="317">
        <v>8.0553963089610991E-3</v>
      </c>
      <c r="BJ16" s="318">
        <v>427.33200528329394</v>
      </c>
      <c r="BK16" s="317">
        <v>5.9879606272256233E-2</v>
      </c>
      <c r="BL16" s="318">
        <v>1702.6663488444879</v>
      </c>
      <c r="BM16" s="317">
        <v>0.2385849627954694</v>
      </c>
      <c r="BN16" s="318">
        <v>2888.9404119819151</v>
      </c>
      <c r="BO16" s="317">
        <v>0.40481080816496845</v>
      </c>
      <c r="BP16" s="318">
        <v>1584.9564474474464</v>
      </c>
      <c r="BQ16" s="317">
        <v>0.22209094301024809</v>
      </c>
      <c r="BR16" s="318">
        <v>475.1372486458165</v>
      </c>
      <c r="BS16" s="317">
        <v>6.6578283448096479E-2</v>
      </c>
      <c r="BT16" s="802">
        <v>7136.5199587374018</v>
      </c>
      <c r="BW16" s="139" t="s">
        <v>35</v>
      </c>
      <c r="BX16" s="318">
        <v>3070.5144763727776</v>
      </c>
      <c r="BY16" s="317">
        <v>0.43025375030493346</v>
      </c>
      <c r="BZ16" s="318">
        <v>2808.4674697708851</v>
      </c>
      <c r="CA16" s="317">
        <v>0.39353459193124146</v>
      </c>
      <c r="CB16" s="318">
        <v>745.06283994591763</v>
      </c>
      <c r="CC16" s="317">
        <v>0.10440142313813892</v>
      </c>
      <c r="CD16" s="318">
        <v>270.10080340179633</v>
      </c>
      <c r="CE16" s="317">
        <v>3.7847691166491546E-2</v>
      </c>
      <c r="CF16" s="318">
        <v>242.37436924602798</v>
      </c>
      <c r="CG16" s="317">
        <v>3.3962543459194486E-2</v>
      </c>
      <c r="CH16" s="802">
        <v>7136.5199587374054</v>
      </c>
      <c r="CJ16" s="139" t="s">
        <v>35</v>
      </c>
      <c r="CK16" s="318">
        <v>5878.9819461436618</v>
      </c>
      <c r="CL16" s="317">
        <v>0.82378834223617503</v>
      </c>
      <c r="CM16" s="318">
        <v>1015.163643347714</v>
      </c>
      <c r="CN16" s="317">
        <v>0.14224911430463053</v>
      </c>
      <c r="CO16" s="318">
        <v>242.37436924602798</v>
      </c>
      <c r="CP16" s="317">
        <v>3.3962543459194493E-2</v>
      </c>
      <c r="CQ16" s="802">
        <v>7136.5199587374036</v>
      </c>
      <c r="CS16" s="139" t="s">
        <v>35</v>
      </c>
      <c r="CT16" s="318">
        <v>177.68315333708864</v>
      </c>
      <c r="CU16" s="317">
        <v>2.4897730877855562E-2</v>
      </c>
      <c r="CV16" s="318">
        <v>345.21730566835089</v>
      </c>
      <c r="CW16" s="317">
        <v>4.8373339900169933E-2</v>
      </c>
      <c r="CX16" s="318">
        <v>622.55298679466614</v>
      </c>
      <c r="CY16" s="317">
        <v>8.7234813381620369E-2</v>
      </c>
      <c r="CZ16" s="318">
        <v>1044.2631594154288</v>
      </c>
      <c r="DA16" s="317">
        <v>0.14632666417991508</v>
      </c>
      <c r="DB16" s="318">
        <v>1280.5091468941316</v>
      </c>
      <c r="DC16" s="317">
        <v>0.17943047231674536</v>
      </c>
      <c r="DD16" s="318">
        <v>3666.2942066277333</v>
      </c>
      <c r="DE16" s="317">
        <v>0.51373697934369378</v>
      </c>
      <c r="DF16" s="802">
        <v>7136.5199587373991</v>
      </c>
    </row>
    <row r="17" spans="1:110" x14ac:dyDescent="0.2">
      <c r="A17" s="126">
        <v>97201</v>
      </c>
      <c r="B17" s="144" t="s">
        <v>32</v>
      </c>
      <c r="C17" s="710">
        <v>262</v>
      </c>
      <c r="D17" s="729">
        <v>1761</v>
      </c>
      <c r="E17" s="145">
        <v>0.14877910278250994</v>
      </c>
      <c r="F17" s="710">
        <v>279.59127799999999</v>
      </c>
      <c r="G17" s="145">
        <v>0.17187499991355268</v>
      </c>
      <c r="H17" s="710">
        <v>317.35983749274629</v>
      </c>
      <c r="I17" s="145">
        <v>0.1816598955310505</v>
      </c>
      <c r="J17" s="710">
        <v>37.768559492746306</v>
      </c>
      <c r="K17" s="848">
        <v>0.13508489879554222</v>
      </c>
      <c r="L17" s="806">
        <v>2.5665314936919037E-2</v>
      </c>
      <c r="M17" s="617">
        <v>9.326698170648573E-3</v>
      </c>
      <c r="N17" s="617">
        <v>1.6102584815098631E-2</v>
      </c>
      <c r="P17" s="776">
        <v>195.68833430063907</v>
      </c>
      <c r="Q17" s="772">
        <v>0.9061032863849765</v>
      </c>
      <c r="R17" s="777">
        <v>11.153221125943158</v>
      </c>
      <c r="S17" s="772">
        <v>5.1643192488262907E-2</v>
      </c>
      <c r="T17" s="777">
        <v>0</v>
      </c>
      <c r="U17" s="772">
        <v>0</v>
      </c>
      <c r="V17" s="777">
        <v>0</v>
      </c>
      <c r="W17" s="772">
        <v>0</v>
      </c>
      <c r="X17" s="777">
        <v>9.1253627394080397</v>
      </c>
      <c r="Y17" s="772">
        <v>4.2253521126760563E-2</v>
      </c>
      <c r="Z17" s="778">
        <v>215.96691816599028</v>
      </c>
      <c r="AB17" s="635" t="s">
        <v>32</v>
      </c>
      <c r="AC17" s="625">
        <v>6.0835751596053598</v>
      </c>
      <c r="AD17" s="145">
        <v>1.9169329073482427E-2</v>
      </c>
      <c r="AE17" s="625">
        <v>0</v>
      </c>
      <c r="AF17" s="145">
        <v>0</v>
      </c>
      <c r="AG17" s="625">
        <v>303.16482878700049</v>
      </c>
      <c r="AH17" s="145">
        <v>0.95527156549520775</v>
      </c>
      <c r="AI17" s="625">
        <v>7.09750435287292</v>
      </c>
      <c r="AJ17" s="145">
        <v>2.2364217252396165E-2</v>
      </c>
      <c r="AK17" s="625">
        <v>1.01392919326756</v>
      </c>
      <c r="AL17" s="145">
        <v>3.1948881789137379E-3</v>
      </c>
      <c r="AM17" s="349">
        <v>317.35983749274629</v>
      </c>
      <c r="AP17" s="144" t="s">
        <v>32</v>
      </c>
      <c r="AQ17" s="710">
        <v>212.92513058618761</v>
      </c>
      <c r="AR17" s="810">
        <v>0.9859154929577465</v>
      </c>
      <c r="AS17" s="710">
        <v>2.0278583865351201</v>
      </c>
      <c r="AT17" s="810">
        <v>9.3896713615023476E-3</v>
      </c>
      <c r="AU17" s="710">
        <v>1.01392919326756</v>
      </c>
      <c r="AV17" s="810">
        <v>4.6948356807511738E-3</v>
      </c>
      <c r="AW17" s="849">
        <v>0</v>
      </c>
      <c r="AX17" s="850">
        <v>0</v>
      </c>
      <c r="AY17" s="849">
        <v>0</v>
      </c>
      <c r="AZ17" s="850">
        <v>0</v>
      </c>
      <c r="BA17" s="849">
        <v>1.01392919326756</v>
      </c>
      <c r="BB17" s="850">
        <v>4.6948356807511738E-3</v>
      </c>
      <c r="BC17" s="849">
        <v>0</v>
      </c>
      <c r="BD17" s="850">
        <v>0</v>
      </c>
      <c r="BE17" s="812">
        <v>215.96691816599028</v>
      </c>
      <c r="BG17" s="144" t="s">
        <v>32</v>
      </c>
      <c r="BH17" s="710">
        <v>0</v>
      </c>
      <c r="BI17" s="810">
        <v>0</v>
      </c>
      <c r="BJ17" s="710">
        <v>10.139291932675601</v>
      </c>
      <c r="BK17" s="810">
        <v>4.6948356807511735E-2</v>
      </c>
      <c r="BL17" s="710">
        <v>53.738247243180687</v>
      </c>
      <c r="BM17" s="810">
        <v>0.24882629107981222</v>
      </c>
      <c r="BN17" s="710">
        <v>83.142193847939922</v>
      </c>
      <c r="BO17" s="810">
        <v>0.38497652582159619</v>
      </c>
      <c r="BP17" s="710">
        <v>47.654672083575321</v>
      </c>
      <c r="BQ17" s="810">
        <v>0.22065727699530513</v>
      </c>
      <c r="BR17" s="710">
        <v>21.292513058618759</v>
      </c>
      <c r="BS17" s="810">
        <v>9.8591549295774628E-2</v>
      </c>
      <c r="BT17" s="812">
        <v>215.96691816599031</v>
      </c>
      <c r="BW17" s="804" t="s">
        <v>32</v>
      </c>
      <c r="BX17" s="807">
        <v>94.295414973882956</v>
      </c>
      <c r="BY17" s="808">
        <v>0.43661971830985896</v>
      </c>
      <c r="BZ17" s="807">
        <v>82.128264654672265</v>
      </c>
      <c r="CA17" s="808">
        <v>0.38028169014084501</v>
      </c>
      <c r="CB17" s="807">
        <v>20.278583865351202</v>
      </c>
      <c r="CC17" s="808">
        <v>9.3896713615023567E-2</v>
      </c>
      <c r="CD17" s="807">
        <v>7.0975043528729209</v>
      </c>
      <c r="CE17" s="808">
        <v>3.2863849765258253E-2</v>
      </c>
      <c r="CF17" s="807">
        <v>12.167150319210721</v>
      </c>
      <c r="CG17" s="808">
        <v>5.6338028169014141E-2</v>
      </c>
      <c r="CH17" s="809">
        <v>215.96691816599008</v>
      </c>
      <c r="CJ17" s="804" t="s">
        <v>32</v>
      </c>
      <c r="CK17" s="807">
        <v>176.42367962855522</v>
      </c>
      <c r="CL17" s="808">
        <v>0.81690140845070391</v>
      </c>
      <c r="CM17" s="807">
        <v>27.376088218224123</v>
      </c>
      <c r="CN17" s="808">
        <v>0.12676056338028183</v>
      </c>
      <c r="CO17" s="807">
        <v>12.167150319210721</v>
      </c>
      <c r="CP17" s="808">
        <v>5.6338028169014141E-2</v>
      </c>
      <c r="CQ17" s="809">
        <v>215.96691816599008</v>
      </c>
      <c r="CS17" s="804" t="s">
        <v>32</v>
      </c>
      <c r="CT17" s="807">
        <v>5.0696459663378004</v>
      </c>
      <c r="CU17" s="808">
        <v>2.3474178403755874E-2</v>
      </c>
      <c r="CV17" s="807">
        <v>8.1114335461404803</v>
      </c>
      <c r="CW17" s="808">
        <v>3.7558685446009397E-2</v>
      </c>
      <c r="CX17" s="807">
        <v>15.208937899013396</v>
      </c>
      <c r="CY17" s="808">
        <v>7.0422535211267595E-2</v>
      </c>
      <c r="CZ17" s="807">
        <v>39.543238537434839</v>
      </c>
      <c r="DA17" s="808">
        <v>0.18309859154929578</v>
      </c>
      <c r="DB17" s="807">
        <v>28.390017411491691</v>
      </c>
      <c r="DC17" s="808">
        <v>0.13145539906103293</v>
      </c>
      <c r="DD17" s="807">
        <v>119.64364480557207</v>
      </c>
      <c r="DE17" s="808">
        <v>0.5539906103286385</v>
      </c>
      <c r="DF17" s="809">
        <v>215.96691816599025</v>
      </c>
    </row>
    <row r="18" spans="1:110" x14ac:dyDescent="0.2">
      <c r="A18" s="126">
        <v>97203</v>
      </c>
      <c r="B18" s="127" t="s">
        <v>1</v>
      </c>
      <c r="C18" s="625">
        <v>615</v>
      </c>
      <c r="D18" s="312">
        <v>4184</v>
      </c>
      <c r="E18" s="128">
        <v>0.14698852772466539</v>
      </c>
      <c r="F18" s="625">
        <v>735.64537599999994</v>
      </c>
      <c r="G18" s="128">
        <v>0.18923353723472666</v>
      </c>
      <c r="H18" s="625">
        <v>828.44593796655693</v>
      </c>
      <c r="I18" s="128">
        <v>0.22635134917119043</v>
      </c>
      <c r="J18" s="625">
        <v>92.800561966556984</v>
      </c>
      <c r="K18" s="834">
        <v>0.12614850170220737</v>
      </c>
      <c r="L18" s="775">
        <v>2.4045215148371879E-2</v>
      </c>
      <c r="M18" s="617">
        <v>2.5919635318764955E-2</v>
      </c>
      <c r="N18" s="617">
        <v>2.5138210318345733E-2</v>
      </c>
      <c r="P18" s="776">
        <v>486.62583235805761</v>
      </c>
      <c r="Q18" s="772">
        <v>0.86021505376344087</v>
      </c>
      <c r="R18" s="777">
        <v>17.234664896014539</v>
      </c>
      <c r="S18" s="772">
        <v>3.046594982078853E-2</v>
      </c>
      <c r="T18" s="777">
        <v>21.289880165665018</v>
      </c>
      <c r="U18" s="772">
        <v>3.7634408602150532E-2</v>
      </c>
      <c r="V18" s="777">
        <v>0</v>
      </c>
      <c r="W18" s="772">
        <v>0</v>
      </c>
      <c r="X18" s="777">
        <v>40.552152696504798</v>
      </c>
      <c r="Y18" s="772">
        <v>7.1684587813620068E-2</v>
      </c>
      <c r="Z18" s="778">
        <v>565.70253011624197</v>
      </c>
      <c r="AB18" s="628" t="s">
        <v>1</v>
      </c>
      <c r="AC18" s="625">
        <v>8.1104305393009604</v>
      </c>
      <c r="AD18" s="128">
        <v>9.7899333771956591E-3</v>
      </c>
      <c r="AE18" s="625">
        <v>1.01380381741262</v>
      </c>
      <c r="AF18" s="128">
        <v>1.2237416721494574E-3</v>
      </c>
      <c r="AG18" s="625">
        <v>793.97660817452788</v>
      </c>
      <c r="AH18" s="128">
        <v>0.95839278314691845</v>
      </c>
      <c r="AI18" s="625">
        <v>9.1242343567135809</v>
      </c>
      <c r="AJ18" s="128">
        <v>1.1013675049345117E-2</v>
      </c>
      <c r="AK18" s="625">
        <v>16.220861078601921</v>
      </c>
      <c r="AL18" s="128">
        <v>1.9579866754391318E-2</v>
      </c>
      <c r="AM18" s="344">
        <v>828.44593796655693</v>
      </c>
      <c r="AP18" s="127" t="s">
        <v>1</v>
      </c>
      <c r="AQ18" s="625">
        <v>539.34363086351391</v>
      </c>
      <c r="AR18" s="772">
        <v>0.95340501792114685</v>
      </c>
      <c r="AS18" s="625">
        <v>24.331291617902881</v>
      </c>
      <c r="AT18" s="772">
        <v>4.3010752688172033E-2</v>
      </c>
      <c r="AU18" s="625">
        <v>2.0276076348252401</v>
      </c>
      <c r="AV18" s="772">
        <v>3.5842293906810031E-3</v>
      </c>
      <c r="AW18" s="831">
        <v>0</v>
      </c>
      <c r="AX18" s="832">
        <v>0</v>
      </c>
      <c r="AY18" s="831">
        <v>0</v>
      </c>
      <c r="AZ18" s="832">
        <v>0</v>
      </c>
      <c r="BA18" s="831">
        <v>2.0276076348252401</v>
      </c>
      <c r="BB18" s="832">
        <v>3.5842293906810031E-3</v>
      </c>
      <c r="BC18" s="831">
        <v>0</v>
      </c>
      <c r="BD18" s="832">
        <v>0</v>
      </c>
      <c r="BE18" s="778">
        <v>565.70253011624209</v>
      </c>
      <c r="BG18" s="127" t="s">
        <v>1</v>
      </c>
      <c r="BH18" s="625">
        <v>2.0276076348252401</v>
      </c>
      <c r="BI18" s="772">
        <v>3.5842293906810044E-3</v>
      </c>
      <c r="BJ18" s="625">
        <v>29.400310704965978</v>
      </c>
      <c r="BK18" s="772">
        <v>5.1971326164874557E-2</v>
      </c>
      <c r="BL18" s="625">
        <v>98.338970289024132</v>
      </c>
      <c r="BM18" s="772">
        <v>0.1738351254480287</v>
      </c>
      <c r="BN18" s="625">
        <v>273.72703070140739</v>
      </c>
      <c r="BO18" s="772">
        <v>0.48387096774193555</v>
      </c>
      <c r="BP18" s="625">
        <v>118.61504663727655</v>
      </c>
      <c r="BQ18" s="772">
        <v>0.20967741935483877</v>
      </c>
      <c r="BR18" s="625">
        <v>43.593564148742658</v>
      </c>
      <c r="BS18" s="772">
        <v>7.7060931899641583E-2</v>
      </c>
      <c r="BT18" s="778">
        <v>565.70253011624186</v>
      </c>
      <c r="BW18" s="813" t="s">
        <v>1</v>
      </c>
      <c r="BX18" s="774">
        <v>257.50616962280594</v>
      </c>
      <c r="BY18" s="770">
        <v>0.45519713261648753</v>
      </c>
      <c r="BZ18" s="774">
        <v>225.06444746560206</v>
      </c>
      <c r="CA18" s="770">
        <v>0.39784946236559149</v>
      </c>
      <c r="CB18" s="774">
        <v>44.607367966155294</v>
      </c>
      <c r="CC18" s="770">
        <v>7.8853046594981976E-2</v>
      </c>
      <c r="CD18" s="774">
        <v>23.317487800490255</v>
      </c>
      <c r="CE18" s="770">
        <v>4.1218637992831465E-2</v>
      </c>
      <c r="CF18" s="774">
        <v>15.207057261189304</v>
      </c>
      <c r="CG18" s="770">
        <v>2.6881720430107489E-2</v>
      </c>
      <c r="CH18" s="779">
        <v>565.70253011624288</v>
      </c>
      <c r="CJ18" s="813" t="s">
        <v>1</v>
      </c>
      <c r="CK18" s="774">
        <v>482.57061708840797</v>
      </c>
      <c r="CL18" s="770">
        <v>0.85304659498207913</v>
      </c>
      <c r="CM18" s="774">
        <v>67.92485576664555</v>
      </c>
      <c r="CN18" s="770">
        <v>0.12007168458781346</v>
      </c>
      <c r="CO18" s="774">
        <v>15.207057261189304</v>
      </c>
      <c r="CP18" s="770">
        <v>2.6881720430107496E-2</v>
      </c>
      <c r="CQ18" s="779">
        <v>565.70253011624277</v>
      </c>
      <c r="CS18" s="813" t="s">
        <v>1</v>
      </c>
      <c r="CT18" s="774">
        <v>8.1104305393009621</v>
      </c>
      <c r="CU18" s="770">
        <v>1.4336917562724009E-2</v>
      </c>
      <c r="CV18" s="774">
        <v>27.37270307014073</v>
      </c>
      <c r="CW18" s="770">
        <v>4.8387096774193498E-2</v>
      </c>
      <c r="CX18" s="774">
        <v>43.593564148742672</v>
      </c>
      <c r="CY18" s="770">
        <v>7.7060931899641555E-2</v>
      </c>
      <c r="CZ18" s="774">
        <v>78.062893940771829</v>
      </c>
      <c r="DA18" s="770">
        <v>0.13799283154121872</v>
      </c>
      <c r="DB18" s="774">
        <v>89.214735932310674</v>
      </c>
      <c r="DC18" s="770">
        <v>0.15770609318996426</v>
      </c>
      <c r="DD18" s="774">
        <v>319.34820248497556</v>
      </c>
      <c r="DE18" s="770">
        <v>0.56451612903225812</v>
      </c>
      <c r="DF18" s="779">
        <v>565.70253011624231</v>
      </c>
    </row>
    <row r="19" spans="1:110" x14ac:dyDescent="0.2">
      <c r="A19" s="126">
        <v>97211</v>
      </c>
      <c r="B19" s="127" t="s">
        <v>30</v>
      </c>
      <c r="C19" s="625">
        <v>208</v>
      </c>
      <c r="D19" s="312">
        <v>880</v>
      </c>
      <c r="E19" s="128">
        <v>0.23636363636363636</v>
      </c>
      <c r="F19" s="625">
        <v>215.15707900000001</v>
      </c>
      <c r="G19" s="128">
        <v>0.25894988088799692</v>
      </c>
      <c r="H19" s="625">
        <v>178.06611570247929</v>
      </c>
      <c r="I19" s="128">
        <v>0.3140495867768594</v>
      </c>
      <c r="J19" s="625">
        <v>-37.090963297520716</v>
      </c>
      <c r="K19" s="834">
        <v>-0.17239016010958541</v>
      </c>
      <c r="L19" s="775">
        <v>-3.7135601574175725E-2</v>
      </c>
      <c r="M19" s="617">
        <v>4.8445946660375938E-3</v>
      </c>
      <c r="N19" s="617">
        <v>-1.2865124412465345E-2</v>
      </c>
      <c r="P19" s="776">
        <v>101.21652892561983</v>
      </c>
      <c r="Q19" s="772">
        <v>0.81818181818181823</v>
      </c>
      <c r="R19" s="777">
        <v>11.246280991735537</v>
      </c>
      <c r="S19" s="772">
        <v>9.0909090909090925E-2</v>
      </c>
      <c r="T19" s="777">
        <v>2.8115702479338838</v>
      </c>
      <c r="U19" s="772">
        <v>2.2727272727272728E-2</v>
      </c>
      <c r="V19" s="777">
        <v>1.874380165289256</v>
      </c>
      <c r="W19" s="772">
        <v>1.5151515151515152E-2</v>
      </c>
      <c r="X19" s="777">
        <v>6.5603305785123966</v>
      </c>
      <c r="Y19" s="772">
        <v>5.3030303030303039E-2</v>
      </c>
      <c r="Z19" s="778">
        <v>123.70909090909089</v>
      </c>
      <c r="AB19" s="628" t="s">
        <v>30</v>
      </c>
      <c r="AC19" s="625">
        <v>3.748760330578512</v>
      </c>
      <c r="AD19" s="128">
        <v>2.1052631578947371E-2</v>
      </c>
      <c r="AE19" s="625">
        <v>0</v>
      </c>
      <c r="AF19" s="128">
        <v>0</v>
      </c>
      <c r="AG19" s="625">
        <v>171.50578512396692</v>
      </c>
      <c r="AH19" s="128">
        <v>0.96315789473684221</v>
      </c>
      <c r="AI19" s="625">
        <v>2.8115702479338842</v>
      </c>
      <c r="AJ19" s="128">
        <v>1.578947368421053E-2</v>
      </c>
      <c r="AK19" s="625">
        <v>0</v>
      </c>
      <c r="AL19" s="128">
        <v>0</v>
      </c>
      <c r="AM19" s="344">
        <v>178.06611570247929</v>
      </c>
      <c r="AP19" s="127" t="s">
        <v>30</v>
      </c>
      <c r="AQ19" s="625">
        <v>119.96033057851238</v>
      </c>
      <c r="AR19" s="772">
        <v>0.96969696969696972</v>
      </c>
      <c r="AS19" s="625">
        <v>3.748760330578512</v>
      </c>
      <c r="AT19" s="772">
        <v>3.0303030303030304E-2</v>
      </c>
      <c r="AU19" s="625">
        <v>0</v>
      </c>
      <c r="AV19" s="772">
        <v>0</v>
      </c>
      <c r="AW19" s="831">
        <v>0</v>
      </c>
      <c r="AX19" s="832">
        <v>0</v>
      </c>
      <c r="AY19" s="831">
        <v>0</v>
      </c>
      <c r="AZ19" s="832">
        <v>0</v>
      </c>
      <c r="BA19" s="831">
        <v>0</v>
      </c>
      <c r="BB19" s="832">
        <v>0</v>
      </c>
      <c r="BC19" s="831">
        <v>0</v>
      </c>
      <c r="BD19" s="832">
        <v>0</v>
      </c>
      <c r="BE19" s="778">
        <v>123.70909090909089</v>
      </c>
      <c r="BG19" s="127" t="s">
        <v>30</v>
      </c>
      <c r="BH19" s="625">
        <v>0</v>
      </c>
      <c r="BI19" s="772">
        <v>0</v>
      </c>
      <c r="BJ19" s="625">
        <v>11.246280991735535</v>
      </c>
      <c r="BK19" s="772">
        <v>9.0909090909090912E-2</v>
      </c>
      <c r="BL19" s="625">
        <v>23.4297520661157</v>
      </c>
      <c r="BM19" s="772">
        <v>0.18939393939393939</v>
      </c>
      <c r="BN19" s="625">
        <v>42.173553719008261</v>
      </c>
      <c r="BO19" s="772">
        <v>0.34090909090909094</v>
      </c>
      <c r="BP19" s="625">
        <v>21.555371900826444</v>
      </c>
      <c r="BQ19" s="772">
        <v>0.17424242424242425</v>
      </c>
      <c r="BR19" s="625">
        <v>25.304132231404957</v>
      </c>
      <c r="BS19" s="772">
        <v>0.20454545454545456</v>
      </c>
      <c r="BT19" s="778">
        <v>123.70909090909089</v>
      </c>
      <c r="BW19" s="813" t="s">
        <v>30</v>
      </c>
      <c r="BX19" s="774">
        <v>59.042975206611786</v>
      </c>
      <c r="BY19" s="770">
        <v>0.47727272727272757</v>
      </c>
      <c r="BZ19" s="774">
        <v>43.110743801653015</v>
      </c>
      <c r="CA19" s="770">
        <v>0.3484848484848484</v>
      </c>
      <c r="CB19" s="774">
        <v>16.86942148760334</v>
      </c>
      <c r="CC19" s="770">
        <v>0.13636363636363621</v>
      </c>
      <c r="CD19" s="774">
        <v>4.68595041322315</v>
      </c>
      <c r="CE19" s="770">
        <v>3.7878787878787838E-2</v>
      </c>
      <c r="CF19" s="774">
        <v>0</v>
      </c>
      <c r="CG19" s="770">
        <v>0</v>
      </c>
      <c r="CH19" s="779">
        <v>123.70909090909129</v>
      </c>
      <c r="CJ19" s="813" t="s">
        <v>30</v>
      </c>
      <c r="CK19" s="774">
        <v>102.1537190082648</v>
      </c>
      <c r="CL19" s="770">
        <v>0.82575757575757591</v>
      </c>
      <c r="CM19" s="774">
        <v>21.55537190082649</v>
      </c>
      <c r="CN19" s="770">
        <v>0.17424242424242406</v>
      </c>
      <c r="CO19" s="774">
        <v>0</v>
      </c>
      <c r="CP19" s="770">
        <v>0</v>
      </c>
      <c r="CQ19" s="779">
        <v>123.70909090909129</v>
      </c>
      <c r="CS19" s="813" t="s">
        <v>30</v>
      </c>
      <c r="CT19" s="774">
        <v>10.30909090909093</v>
      </c>
      <c r="CU19" s="770">
        <v>8.3333333333333329E-2</v>
      </c>
      <c r="CV19" s="774">
        <v>5.62314049586778</v>
      </c>
      <c r="CW19" s="770">
        <v>4.5454545454545456E-2</v>
      </c>
      <c r="CX19" s="774">
        <v>13.12066115702482</v>
      </c>
      <c r="CY19" s="770">
        <v>0.10606060606060606</v>
      </c>
      <c r="CZ19" s="774">
        <v>18.7438016528926</v>
      </c>
      <c r="DA19" s="770">
        <v>0.15151515151515152</v>
      </c>
      <c r="DB19" s="774">
        <v>15.93223140495871</v>
      </c>
      <c r="DC19" s="770">
        <v>0.12878787878787878</v>
      </c>
      <c r="DD19" s="774">
        <v>59.98016528925632</v>
      </c>
      <c r="DE19" s="770">
        <v>0.48484848484848486</v>
      </c>
      <c r="DF19" s="779">
        <v>123.70909090909116</v>
      </c>
    </row>
    <row r="20" spans="1:110" x14ac:dyDescent="0.2">
      <c r="A20" s="126">
        <v>97214</v>
      </c>
      <c r="B20" s="127" t="s">
        <v>11</v>
      </c>
      <c r="C20" s="625">
        <v>1286</v>
      </c>
      <c r="D20" s="312">
        <v>8234</v>
      </c>
      <c r="E20" s="128">
        <v>0.1561816856934661</v>
      </c>
      <c r="F20" s="625">
        <v>1481.514774</v>
      </c>
      <c r="G20" s="128">
        <v>0.1904015902840252</v>
      </c>
      <c r="H20" s="625">
        <v>1644.5988676450575</v>
      </c>
      <c r="I20" s="128">
        <v>0.22194316702362427</v>
      </c>
      <c r="J20" s="625">
        <v>163.08409364505746</v>
      </c>
      <c r="K20" s="834">
        <v>0.11007928945908538</v>
      </c>
      <c r="L20" s="775">
        <v>2.110593400131866E-2</v>
      </c>
      <c r="M20" s="617">
        <v>2.042412305032526E-2</v>
      </c>
      <c r="N20" s="617">
        <v>2.0708155602683576E-2</v>
      </c>
      <c r="P20" s="776">
        <v>966.5857109913552</v>
      </c>
      <c r="Q20" s="772">
        <v>0.86003683241252304</v>
      </c>
      <c r="R20" s="777">
        <v>55.883970442755</v>
      </c>
      <c r="S20" s="772">
        <v>4.9723756906077339E-2</v>
      </c>
      <c r="T20" s="777">
        <v>27.9419852213775</v>
      </c>
      <c r="U20" s="772">
        <v>2.486187845303867E-2</v>
      </c>
      <c r="V20" s="777">
        <v>3.1046650245975003</v>
      </c>
      <c r="W20" s="772">
        <v>2.7624309392265192E-3</v>
      </c>
      <c r="X20" s="777">
        <v>70.372407224210008</v>
      </c>
      <c r="Y20" s="772">
        <v>6.2615101289134431E-2</v>
      </c>
      <c r="Z20" s="778">
        <v>1123.8887389042952</v>
      </c>
      <c r="AB20" s="628" t="s">
        <v>11</v>
      </c>
      <c r="AC20" s="625">
        <v>47.300938020825228</v>
      </c>
      <c r="AD20" s="128">
        <v>2.876138306513407E-2</v>
      </c>
      <c r="AE20" s="625">
        <v>1.0348883415325001</v>
      </c>
      <c r="AF20" s="128">
        <v>6.2926489972255821E-4</v>
      </c>
      <c r="AG20" s="625">
        <v>1529.9420075858811</v>
      </c>
      <c r="AH20" s="128">
        <v>0.93028278061302783</v>
      </c>
      <c r="AI20" s="625">
        <v>36.648128915830462</v>
      </c>
      <c r="AJ20" s="128">
        <v>2.2283931745804883E-2</v>
      </c>
      <c r="AK20" s="625">
        <v>29.672904780988446</v>
      </c>
      <c r="AL20" s="128">
        <v>1.804263967631075E-2</v>
      </c>
      <c r="AM20" s="344">
        <v>1644.5988676450577</v>
      </c>
      <c r="AP20" s="127" t="s">
        <v>11</v>
      </c>
      <c r="AQ20" s="625">
        <v>1066.9698801200075</v>
      </c>
      <c r="AR20" s="772">
        <v>0.94935543278084711</v>
      </c>
      <c r="AS20" s="625">
        <v>50.709528735092505</v>
      </c>
      <c r="AT20" s="772">
        <v>4.5119705340699819E-2</v>
      </c>
      <c r="AU20" s="625">
        <v>6.2093300491950014</v>
      </c>
      <c r="AV20" s="772">
        <v>5.5248618784530402E-3</v>
      </c>
      <c r="AW20" s="831">
        <v>0</v>
      </c>
      <c r="AX20" s="832">
        <v>0</v>
      </c>
      <c r="AY20" s="831">
        <v>0</v>
      </c>
      <c r="AZ20" s="832">
        <v>0</v>
      </c>
      <c r="BA20" s="831">
        <v>5.1744417076625009</v>
      </c>
      <c r="BB20" s="832">
        <v>4.6040515653775326E-3</v>
      </c>
      <c r="BC20" s="831">
        <v>1.0348883415325001</v>
      </c>
      <c r="BD20" s="832">
        <v>9.2081031307550648E-4</v>
      </c>
      <c r="BE20" s="778">
        <v>1123.888738904295</v>
      </c>
      <c r="BG20" s="127" t="s">
        <v>11</v>
      </c>
      <c r="BH20" s="625">
        <v>7.2442183907275002</v>
      </c>
      <c r="BI20" s="772">
        <v>6.4456721915285451E-3</v>
      </c>
      <c r="BJ20" s="625">
        <v>58.988635467352509</v>
      </c>
      <c r="BK20" s="772">
        <v>5.2486187845303879E-2</v>
      </c>
      <c r="BL20" s="625">
        <v>219.39632840489</v>
      </c>
      <c r="BM20" s="772">
        <v>0.19521178637200737</v>
      </c>
      <c r="BN20" s="625">
        <v>421.19955500372754</v>
      </c>
      <c r="BO20" s="772">
        <v>0.37476979742173117</v>
      </c>
      <c r="BP20" s="625">
        <v>275.28029884764499</v>
      </c>
      <c r="BQ20" s="772">
        <v>0.2449355432780847</v>
      </c>
      <c r="BR20" s="625">
        <v>141.77970278995249</v>
      </c>
      <c r="BS20" s="772">
        <v>0.12615101289134437</v>
      </c>
      <c r="BT20" s="778">
        <v>1123.888738904295</v>
      </c>
      <c r="BW20" s="813" t="s">
        <v>11</v>
      </c>
      <c r="BX20" s="774">
        <v>483.2928554956797</v>
      </c>
      <c r="BY20" s="770">
        <v>0.43001841620626197</v>
      </c>
      <c r="BZ20" s="774">
        <v>446.03687520050943</v>
      </c>
      <c r="CA20" s="770">
        <v>0.39686924493554365</v>
      </c>
      <c r="CB20" s="774">
        <v>112.80282922704221</v>
      </c>
      <c r="CC20" s="770">
        <v>0.1003683241252296</v>
      </c>
      <c r="CD20" s="774">
        <v>49.674640393560018</v>
      </c>
      <c r="CE20" s="770">
        <v>4.4198895027624176E-2</v>
      </c>
      <c r="CF20" s="774">
        <v>32.081538587507509</v>
      </c>
      <c r="CG20" s="770">
        <v>2.854511970534061E-2</v>
      </c>
      <c r="CH20" s="779">
        <v>1123.8887389042989</v>
      </c>
      <c r="CJ20" s="813" t="s">
        <v>11</v>
      </c>
      <c r="CK20" s="774">
        <v>929.32973069618913</v>
      </c>
      <c r="CL20" s="770">
        <v>0.82688766114180567</v>
      </c>
      <c r="CM20" s="774">
        <v>162.47746962060222</v>
      </c>
      <c r="CN20" s="770">
        <v>0.14456721915285375</v>
      </c>
      <c r="CO20" s="774">
        <v>32.081538587507509</v>
      </c>
      <c r="CP20" s="770">
        <v>2.854511970534061E-2</v>
      </c>
      <c r="CQ20" s="779">
        <v>1123.8887389042989</v>
      </c>
      <c r="CS20" s="813" t="s">
        <v>11</v>
      </c>
      <c r="CT20" s="774">
        <v>48.639752052027518</v>
      </c>
      <c r="CU20" s="770">
        <v>4.3278084714548817E-2</v>
      </c>
      <c r="CV20" s="774">
        <v>78.651513956469927</v>
      </c>
      <c r="CW20" s="770">
        <v>6.9981583793738422E-2</v>
      </c>
      <c r="CX20" s="774">
        <v>77.616625614937433</v>
      </c>
      <c r="CY20" s="770">
        <v>6.9060773480662918E-2</v>
      </c>
      <c r="CZ20" s="774">
        <v>181.1054597681875</v>
      </c>
      <c r="DA20" s="770">
        <v>0.16114180478821363</v>
      </c>
      <c r="DB20" s="774">
        <v>190.41945484198007</v>
      </c>
      <c r="DC20" s="770">
        <v>0.16942909760589325</v>
      </c>
      <c r="DD20" s="774">
        <v>547.45593267069262</v>
      </c>
      <c r="DE20" s="770">
        <v>0.487108655616943</v>
      </c>
      <c r="DF20" s="779">
        <v>1123.888738904295</v>
      </c>
    </row>
    <row r="21" spans="1:110" x14ac:dyDescent="0.2">
      <c r="A21" s="126">
        <v>97215</v>
      </c>
      <c r="B21" s="127" t="s">
        <v>12</v>
      </c>
      <c r="C21" s="625">
        <v>224</v>
      </c>
      <c r="D21" s="312">
        <v>1389</v>
      </c>
      <c r="E21" s="128">
        <v>0.16126709863210942</v>
      </c>
      <c r="F21" s="625">
        <v>233</v>
      </c>
      <c r="G21" s="128">
        <v>0.1782708492731446</v>
      </c>
      <c r="H21" s="625">
        <v>229</v>
      </c>
      <c r="I21" s="128">
        <v>0.19947735191637631</v>
      </c>
      <c r="J21" s="625">
        <v>-4</v>
      </c>
      <c r="K21" s="834">
        <v>-1.7167381974248927E-2</v>
      </c>
      <c r="L21" s="775">
        <v>-3.4572997308166542E-3</v>
      </c>
      <c r="M21" s="617">
        <v>5.6433500020398597E-3</v>
      </c>
      <c r="N21" s="617">
        <v>1.8413558590746337E-3</v>
      </c>
      <c r="P21" s="776">
        <v>137</v>
      </c>
      <c r="Q21" s="772">
        <v>0.86163522012578619</v>
      </c>
      <c r="R21" s="777">
        <v>6</v>
      </c>
      <c r="S21" s="772">
        <v>3.7735849056603772E-2</v>
      </c>
      <c r="T21" s="777">
        <v>0</v>
      </c>
      <c r="U21" s="772">
        <v>0</v>
      </c>
      <c r="V21" s="777">
        <v>0</v>
      </c>
      <c r="W21" s="772">
        <v>0</v>
      </c>
      <c r="X21" s="777">
        <v>16</v>
      </c>
      <c r="Y21" s="772">
        <v>0.10062893081761007</v>
      </c>
      <c r="Z21" s="778">
        <v>159</v>
      </c>
      <c r="AB21" s="628" t="s">
        <v>12</v>
      </c>
      <c r="AC21" s="625">
        <v>4</v>
      </c>
      <c r="AD21" s="128">
        <v>1.7467248908296942E-2</v>
      </c>
      <c r="AE21" s="625">
        <v>1</v>
      </c>
      <c r="AF21" s="128">
        <v>4.3668122270742356E-3</v>
      </c>
      <c r="AG21" s="625">
        <v>219</v>
      </c>
      <c r="AH21" s="128">
        <v>0.95633187772925765</v>
      </c>
      <c r="AI21" s="625">
        <v>4</v>
      </c>
      <c r="AJ21" s="128">
        <v>1.7467248908296942E-2</v>
      </c>
      <c r="AK21" s="625">
        <v>1</v>
      </c>
      <c r="AL21" s="128">
        <v>4.3668122270742356E-3</v>
      </c>
      <c r="AM21" s="344">
        <v>229</v>
      </c>
      <c r="AP21" s="127" t="s">
        <v>12</v>
      </c>
      <c r="AQ21" s="625">
        <v>158</v>
      </c>
      <c r="AR21" s="772">
        <v>0.99371069182389937</v>
      </c>
      <c r="AS21" s="625">
        <v>1</v>
      </c>
      <c r="AT21" s="772">
        <v>6.2893081761006293E-3</v>
      </c>
      <c r="AU21" s="625">
        <v>0</v>
      </c>
      <c r="AV21" s="772">
        <v>0</v>
      </c>
      <c r="AW21" s="831">
        <v>0</v>
      </c>
      <c r="AX21" s="832">
        <v>0</v>
      </c>
      <c r="AY21" s="831">
        <v>0</v>
      </c>
      <c r="AZ21" s="832">
        <v>0</v>
      </c>
      <c r="BA21" s="831">
        <v>0</v>
      </c>
      <c r="BB21" s="832">
        <v>0</v>
      </c>
      <c r="BC21" s="831">
        <v>0</v>
      </c>
      <c r="BD21" s="832">
        <v>0</v>
      </c>
      <c r="BE21" s="778">
        <v>159</v>
      </c>
      <c r="BG21" s="127" t="s">
        <v>12</v>
      </c>
      <c r="BH21" s="625">
        <v>0</v>
      </c>
      <c r="BI21" s="772">
        <v>0</v>
      </c>
      <c r="BJ21" s="625">
        <v>4</v>
      </c>
      <c r="BK21" s="772">
        <v>2.5157232704402517E-2</v>
      </c>
      <c r="BL21" s="625">
        <v>27</v>
      </c>
      <c r="BM21" s="772">
        <v>0.16981132075471697</v>
      </c>
      <c r="BN21" s="625">
        <v>65</v>
      </c>
      <c r="BO21" s="772">
        <v>0.4088050314465409</v>
      </c>
      <c r="BP21" s="625">
        <v>40</v>
      </c>
      <c r="BQ21" s="772">
        <v>0.25157232704402516</v>
      </c>
      <c r="BR21" s="625">
        <v>23</v>
      </c>
      <c r="BS21" s="772">
        <v>0.14465408805031446</v>
      </c>
      <c r="BT21" s="778">
        <v>159</v>
      </c>
      <c r="BW21" s="813" t="s">
        <v>12</v>
      </c>
      <c r="BX21" s="774">
        <v>64</v>
      </c>
      <c r="BY21" s="770">
        <v>0.40251572327044027</v>
      </c>
      <c r="BZ21" s="774">
        <v>62</v>
      </c>
      <c r="CA21" s="770">
        <v>0.38993710691823902</v>
      </c>
      <c r="CB21" s="774">
        <v>18</v>
      </c>
      <c r="CC21" s="770">
        <v>0.11320754716981132</v>
      </c>
      <c r="CD21" s="774">
        <v>12</v>
      </c>
      <c r="CE21" s="770">
        <v>7.5471698113207544E-2</v>
      </c>
      <c r="CF21" s="774">
        <v>3</v>
      </c>
      <c r="CG21" s="770">
        <v>1.8867924528301886E-2</v>
      </c>
      <c r="CH21" s="779">
        <v>159</v>
      </c>
      <c r="CJ21" s="813" t="s">
        <v>12</v>
      </c>
      <c r="CK21" s="774">
        <v>126</v>
      </c>
      <c r="CL21" s="770">
        <v>0.79245283018867929</v>
      </c>
      <c r="CM21" s="774">
        <v>30</v>
      </c>
      <c r="CN21" s="770">
        <v>0.18867924528301888</v>
      </c>
      <c r="CO21" s="774">
        <v>3</v>
      </c>
      <c r="CP21" s="770">
        <v>1.8867924528301886E-2</v>
      </c>
      <c r="CQ21" s="779">
        <v>159</v>
      </c>
      <c r="CS21" s="813" t="s">
        <v>12</v>
      </c>
      <c r="CT21" s="774">
        <v>0</v>
      </c>
      <c r="CU21" s="770">
        <v>0</v>
      </c>
      <c r="CV21" s="774">
        <v>13</v>
      </c>
      <c r="CW21" s="770">
        <v>8.1761006289308172E-2</v>
      </c>
      <c r="CX21" s="774">
        <v>3</v>
      </c>
      <c r="CY21" s="770">
        <v>1.8867924528301886E-2</v>
      </c>
      <c r="CZ21" s="774">
        <v>31</v>
      </c>
      <c r="DA21" s="770">
        <v>0.19496855345911951</v>
      </c>
      <c r="DB21" s="774">
        <v>30</v>
      </c>
      <c r="DC21" s="770">
        <v>0.18867924528301888</v>
      </c>
      <c r="DD21" s="774">
        <v>82</v>
      </c>
      <c r="DE21" s="770">
        <v>0.51572327044025157</v>
      </c>
      <c r="DF21" s="779">
        <v>159</v>
      </c>
    </row>
    <row r="22" spans="1:110" x14ac:dyDescent="0.2">
      <c r="A22" s="126">
        <v>97216</v>
      </c>
      <c r="B22" s="130" t="s">
        <v>13</v>
      </c>
      <c r="C22" s="704">
        <v>549</v>
      </c>
      <c r="D22" s="723">
        <v>3655</v>
      </c>
      <c r="E22" s="131">
        <v>0.15020519835841314</v>
      </c>
      <c r="F22" s="704">
        <v>605.768327</v>
      </c>
      <c r="G22" s="131">
        <v>0.16391221885236323</v>
      </c>
      <c r="H22" s="704">
        <v>670.81987232861479</v>
      </c>
      <c r="I22" s="131">
        <v>0.18706633361087976</v>
      </c>
      <c r="J22" s="704">
        <v>65.051545328614793</v>
      </c>
      <c r="K22" s="835">
        <v>0.10738683821713708</v>
      </c>
      <c r="L22" s="781">
        <v>2.0610122727588776E-2</v>
      </c>
      <c r="M22" s="617">
        <v>1.4156289231106012E-2</v>
      </c>
      <c r="N22" s="617">
        <v>1.6840412002534944E-2</v>
      </c>
      <c r="P22" s="776">
        <v>390.15043019705786</v>
      </c>
      <c r="Q22" s="782">
        <v>0.86153846153846148</v>
      </c>
      <c r="R22" s="777">
        <v>17.915070774354696</v>
      </c>
      <c r="S22" s="782">
        <v>3.9560439560439559E-2</v>
      </c>
      <c r="T22" s="777">
        <v>28.863169580904788</v>
      </c>
      <c r="U22" s="782">
        <v>6.3736263736263732E-2</v>
      </c>
      <c r="V22" s="777">
        <v>0.99528170968637197</v>
      </c>
      <c r="W22" s="782">
        <v>2.1978021978021974E-3</v>
      </c>
      <c r="X22" s="777">
        <v>14.929225645295581</v>
      </c>
      <c r="Y22" s="782">
        <v>3.2967032967032968E-2</v>
      </c>
      <c r="Z22" s="778">
        <v>452.85317790729931</v>
      </c>
      <c r="AB22" s="630" t="s">
        <v>13</v>
      </c>
      <c r="AC22" s="625">
        <v>9.9528170968637202</v>
      </c>
      <c r="AD22" s="131">
        <v>1.4836795252225518E-2</v>
      </c>
      <c r="AE22" s="625">
        <v>0</v>
      </c>
      <c r="AF22" s="131">
        <v>0</v>
      </c>
      <c r="AG22" s="625">
        <v>648.92367471551461</v>
      </c>
      <c r="AH22" s="131">
        <v>0.96735905044510384</v>
      </c>
      <c r="AI22" s="625">
        <v>4.9764085484318601</v>
      </c>
      <c r="AJ22" s="131">
        <v>7.418397626112759E-3</v>
      </c>
      <c r="AK22" s="625">
        <v>6.9669719678046036</v>
      </c>
      <c r="AL22" s="131">
        <v>1.0385756676557861E-2</v>
      </c>
      <c r="AM22" s="346">
        <v>670.81987232861479</v>
      </c>
      <c r="AP22" s="130" t="s">
        <v>13</v>
      </c>
      <c r="AQ22" s="704">
        <v>419.01359977796255</v>
      </c>
      <c r="AR22" s="782">
        <v>0.92527472527472532</v>
      </c>
      <c r="AS22" s="704">
        <v>31.849014709963903</v>
      </c>
      <c r="AT22" s="782">
        <v>7.0329670329670343E-2</v>
      </c>
      <c r="AU22" s="704">
        <v>1.9905634193727439</v>
      </c>
      <c r="AV22" s="782">
        <v>4.3956043956043965E-3</v>
      </c>
      <c r="AW22" s="836">
        <v>0.99528170968636998</v>
      </c>
      <c r="AX22" s="837">
        <v>2.1978021978021935E-3</v>
      </c>
      <c r="AY22" s="836">
        <v>0</v>
      </c>
      <c r="AZ22" s="837">
        <v>0</v>
      </c>
      <c r="BA22" s="836">
        <v>0.99528170968636998</v>
      </c>
      <c r="BB22" s="837">
        <v>2.1978021978021935E-3</v>
      </c>
      <c r="BC22" s="836">
        <v>0</v>
      </c>
      <c r="BD22" s="837">
        <v>0</v>
      </c>
      <c r="BE22" s="783">
        <v>452.8531779072992</v>
      </c>
      <c r="BG22" s="130" t="s">
        <v>13</v>
      </c>
      <c r="BH22" s="704">
        <v>1.9905634193727439</v>
      </c>
      <c r="BI22" s="782">
        <v>4.3956043956043956E-3</v>
      </c>
      <c r="BJ22" s="704">
        <v>33.839578129336644</v>
      </c>
      <c r="BK22" s="782">
        <v>7.4725274725274723E-2</v>
      </c>
      <c r="BL22" s="704">
        <v>64.693311129614187</v>
      </c>
      <c r="BM22" s="782">
        <v>0.14285714285714288</v>
      </c>
      <c r="BN22" s="704">
        <v>190.09880655009704</v>
      </c>
      <c r="BO22" s="782">
        <v>0.41978021978021973</v>
      </c>
      <c r="BP22" s="704">
        <v>109.48098806550092</v>
      </c>
      <c r="BQ22" s="782">
        <v>0.24175824175824176</v>
      </c>
      <c r="BR22" s="704">
        <v>52.749930613377714</v>
      </c>
      <c r="BS22" s="782">
        <v>0.11648351648351649</v>
      </c>
      <c r="BT22" s="783">
        <v>452.85317790729925</v>
      </c>
      <c r="BW22" s="838" t="s">
        <v>13</v>
      </c>
      <c r="BX22" s="784">
        <v>189.10352484040982</v>
      </c>
      <c r="BY22" s="785">
        <v>0.41758241758241738</v>
      </c>
      <c r="BZ22" s="784">
        <v>177.16014432417342</v>
      </c>
      <c r="CA22" s="785">
        <v>0.39120879120879104</v>
      </c>
      <c r="CB22" s="784">
        <v>34.834859839022954</v>
      </c>
      <c r="CC22" s="785">
        <v>7.6923076923077094E-2</v>
      </c>
      <c r="CD22" s="784">
        <v>23.886761032472887</v>
      </c>
      <c r="CE22" s="785">
        <v>5.2747252747252865E-2</v>
      </c>
      <c r="CF22" s="784">
        <v>27.867887871218368</v>
      </c>
      <c r="CG22" s="785">
        <v>6.1538461538461681E-2</v>
      </c>
      <c r="CH22" s="786">
        <v>452.85317790729744</v>
      </c>
      <c r="CJ22" s="838" t="s">
        <v>13</v>
      </c>
      <c r="CK22" s="784">
        <v>366.26366916458323</v>
      </c>
      <c r="CL22" s="785">
        <v>0.80879120879120836</v>
      </c>
      <c r="CM22" s="784">
        <v>58.721620871495844</v>
      </c>
      <c r="CN22" s="785">
        <v>0.12967032967032996</v>
      </c>
      <c r="CO22" s="784">
        <v>27.867887871218368</v>
      </c>
      <c r="CP22" s="785">
        <v>6.1538461538461681E-2</v>
      </c>
      <c r="CQ22" s="786">
        <v>452.85317790729744</v>
      </c>
      <c r="CS22" s="838" t="s">
        <v>13</v>
      </c>
      <c r="CT22" s="784">
        <v>9.9528170968637024</v>
      </c>
      <c r="CU22" s="785">
        <v>2.1978021978022004E-2</v>
      </c>
      <c r="CV22" s="784">
        <v>29.858451290591109</v>
      </c>
      <c r="CW22" s="785">
        <v>6.5934065934066019E-2</v>
      </c>
      <c r="CX22" s="784">
        <v>38.815986677768421</v>
      </c>
      <c r="CY22" s="785">
        <v>8.5714285714285784E-2</v>
      </c>
      <c r="CZ22" s="784">
        <v>74.646128226477629</v>
      </c>
      <c r="DA22" s="785">
        <v>0.16483516483516472</v>
      </c>
      <c r="DB22" s="784">
        <v>90.570635581459499</v>
      </c>
      <c r="DC22" s="785">
        <v>0.19999999999999982</v>
      </c>
      <c r="DD22" s="784">
        <v>209.0091590341375</v>
      </c>
      <c r="DE22" s="785">
        <v>0.46153846153846156</v>
      </c>
      <c r="DF22" s="786">
        <v>452.85317790729789</v>
      </c>
    </row>
    <row r="23" spans="1:110" x14ac:dyDescent="0.2">
      <c r="A23" s="133"/>
      <c r="B23" s="139" t="s">
        <v>36</v>
      </c>
      <c r="C23" s="318">
        <v>3144</v>
      </c>
      <c r="D23" s="318">
        <v>20113</v>
      </c>
      <c r="E23" s="141">
        <v>0.15639456797492912</v>
      </c>
      <c r="F23" s="318">
        <v>3550.6768339999999</v>
      </c>
      <c r="G23" s="141">
        <v>0.1856195846973325</v>
      </c>
      <c r="H23" s="318">
        <v>3868.2906311354554</v>
      </c>
      <c r="I23" s="141">
        <v>0.21350538862652899</v>
      </c>
      <c r="J23" s="318">
        <v>317.61379713545557</v>
      </c>
      <c r="K23" s="845">
        <v>8.9451620630213502E-2</v>
      </c>
      <c r="L23" s="799">
        <v>1.7282538239421275E-2</v>
      </c>
      <c r="M23" s="790">
        <v>1.7529348011489754E-2</v>
      </c>
      <c r="N23" s="790">
        <v>1.7426503330189469E-2</v>
      </c>
      <c r="P23" s="800">
        <v>2277.2668367727292</v>
      </c>
      <c r="Q23" s="317">
        <v>0.86223512888130605</v>
      </c>
      <c r="R23" s="801">
        <v>119.43320823080293</v>
      </c>
      <c r="S23" s="317">
        <v>4.5220659269571389E-2</v>
      </c>
      <c r="T23" s="801">
        <v>80.9066052158812</v>
      </c>
      <c r="U23" s="317">
        <v>3.0633440073507889E-2</v>
      </c>
      <c r="V23" s="801">
        <v>5.9743268995731285</v>
      </c>
      <c r="W23" s="317">
        <v>2.2620425683327976E-3</v>
      </c>
      <c r="X23" s="801">
        <v>157.53947888393083</v>
      </c>
      <c r="Y23" s="317">
        <v>5.964872920728187E-2</v>
      </c>
      <c r="Z23" s="802">
        <v>2641.1204560029173</v>
      </c>
      <c r="AB23" s="634" t="s">
        <v>36</v>
      </c>
      <c r="AC23" s="318">
        <v>79.196521147173783</v>
      </c>
      <c r="AD23" s="141">
        <v>2.047326033616231E-2</v>
      </c>
      <c r="AE23" s="318">
        <v>3.0486921589451201</v>
      </c>
      <c r="AF23" s="141">
        <v>7.8812386391201457E-4</v>
      </c>
      <c r="AG23" s="318">
        <v>3666.512904386891</v>
      </c>
      <c r="AH23" s="141">
        <v>0.94783801270657464</v>
      </c>
      <c r="AI23" s="318">
        <v>64.657846421782708</v>
      </c>
      <c r="AJ23" s="141">
        <v>1.671483675537682E-2</v>
      </c>
      <c r="AK23" s="318">
        <v>54.874667020662535</v>
      </c>
      <c r="AL23" s="141">
        <v>1.4185766337974259E-2</v>
      </c>
      <c r="AM23" s="348">
        <v>3868.290631135455</v>
      </c>
      <c r="AP23" s="139" t="s">
        <v>36</v>
      </c>
      <c r="AQ23" s="318">
        <v>2516.212571926184</v>
      </c>
      <c r="AR23" s="317">
        <v>0.95270647963335631</v>
      </c>
      <c r="AS23" s="318">
        <v>113.66645378007291</v>
      </c>
      <c r="AT23" s="317">
        <v>4.3037209272952355E-2</v>
      </c>
      <c r="AU23" s="318">
        <v>11.241430296660546</v>
      </c>
      <c r="AV23" s="317">
        <v>4.2563110936914153E-3</v>
      </c>
      <c r="AW23" s="846">
        <v>0.99528170968636998</v>
      </c>
      <c r="AX23" s="847">
        <v>3.768407107007279E-4</v>
      </c>
      <c r="AY23" s="846">
        <v>0</v>
      </c>
      <c r="AZ23" s="847">
        <v>0</v>
      </c>
      <c r="BA23" s="846">
        <v>9.2112602454416717</v>
      </c>
      <c r="BB23" s="847">
        <v>3.4876335248192471E-3</v>
      </c>
      <c r="BC23" s="846">
        <v>1.0348883415325001</v>
      </c>
      <c r="BD23" s="847">
        <v>3.9183685817143849E-4</v>
      </c>
      <c r="BE23" s="802">
        <v>2641.1204560029173</v>
      </c>
      <c r="BG23" s="139" t="s">
        <v>36</v>
      </c>
      <c r="BH23" s="318">
        <v>11.262389444925486</v>
      </c>
      <c r="BI23" s="317">
        <v>4.2642467969711733E-3</v>
      </c>
      <c r="BJ23" s="318">
        <v>147.61409722606626</v>
      </c>
      <c r="BK23" s="317">
        <v>5.589070990327568E-2</v>
      </c>
      <c r="BL23" s="318">
        <v>486.59660913282471</v>
      </c>
      <c r="BM23" s="317">
        <v>0.18423870370124729</v>
      </c>
      <c r="BN23" s="318">
        <v>1075.3411398221801</v>
      </c>
      <c r="BO23" s="317">
        <v>0.40715338725958972</v>
      </c>
      <c r="BP23" s="318">
        <v>612.58637753482424</v>
      </c>
      <c r="BQ23" s="317">
        <v>0.23194185488302752</v>
      </c>
      <c r="BR23" s="318">
        <v>307.71984284209657</v>
      </c>
      <c r="BS23" s="317">
        <v>0.11651109745588847</v>
      </c>
      <c r="BT23" s="802">
        <v>2641.1204560029178</v>
      </c>
      <c r="BW23" s="139" t="s">
        <v>36</v>
      </c>
      <c r="BX23" s="318">
        <v>1147.2409401393902</v>
      </c>
      <c r="BY23" s="317">
        <v>0.43437660616041268</v>
      </c>
      <c r="BZ23" s="318">
        <v>1035.5004754466102</v>
      </c>
      <c r="CA23" s="317">
        <v>0.39206862871136883</v>
      </c>
      <c r="CB23" s="318">
        <v>247.39306238517503</v>
      </c>
      <c r="CC23" s="317">
        <v>9.3669738471368488E-2</v>
      </c>
      <c r="CD23" s="318">
        <v>120.66234399261924</v>
      </c>
      <c r="CE23" s="317">
        <v>4.568604348142076E-2</v>
      </c>
      <c r="CF23" s="318">
        <v>90.323634039125906</v>
      </c>
      <c r="CG23" s="317">
        <v>3.419898317542925E-2</v>
      </c>
      <c r="CH23" s="802">
        <v>2641.1204560029205</v>
      </c>
      <c r="CJ23" s="139" t="s">
        <v>36</v>
      </c>
      <c r="CK23" s="318">
        <v>2182.7414155860006</v>
      </c>
      <c r="CL23" s="317">
        <v>0.82644523487178145</v>
      </c>
      <c r="CM23" s="318">
        <v>368.05540637779427</v>
      </c>
      <c r="CN23" s="317">
        <v>0.13935578195278922</v>
      </c>
      <c r="CO23" s="318">
        <v>90.323634039125906</v>
      </c>
      <c r="CP23" s="317">
        <v>3.4198983175429243E-2</v>
      </c>
      <c r="CQ23" s="802">
        <v>2641.1204560029209</v>
      </c>
      <c r="CS23" s="139" t="s">
        <v>36</v>
      </c>
      <c r="CT23" s="318">
        <v>82.081736563620908</v>
      </c>
      <c r="CU23" s="317">
        <v>3.1078376746149536E-2</v>
      </c>
      <c r="CV23" s="318">
        <v>162.61724235921002</v>
      </c>
      <c r="CW23" s="317">
        <v>6.1571308491289209E-2</v>
      </c>
      <c r="CX23" s="318">
        <v>191.35577549748672</v>
      </c>
      <c r="CY23" s="317">
        <v>7.2452498356354936E-2</v>
      </c>
      <c r="CZ23" s="318">
        <v>423.10152212576435</v>
      </c>
      <c r="DA23" s="317">
        <v>0.1601977377306327</v>
      </c>
      <c r="DB23" s="318">
        <v>444.52707517220068</v>
      </c>
      <c r="DC23" s="317">
        <v>0.16831003453926138</v>
      </c>
      <c r="DD23" s="318">
        <v>1337.4371042846342</v>
      </c>
      <c r="DE23" s="317">
        <v>0.50639004413631228</v>
      </c>
      <c r="DF23" s="802">
        <v>2641.1204560029169</v>
      </c>
    </row>
    <row r="24" spans="1:110" x14ac:dyDescent="0.2">
      <c r="A24" s="126">
        <v>97234</v>
      </c>
      <c r="B24" s="144" t="s">
        <v>2</v>
      </c>
      <c r="C24" s="710">
        <v>203</v>
      </c>
      <c r="D24" s="729">
        <v>1521</v>
      </c>
      <c r="E24" s="145">
        <v>0.13346482577251809</v>
      </c>
      <c r="F24" s="710">
        <v>218.69625600000001</v>
      </c>
      <c r="G24" s="145">
        <v>0.14884046464356634</v>
      </c>
      <c r="H24" s="710">
        <v>233.48524818861628</v>
      </c>
      <c r="I24" s="145">
        <v>0.15818783752616281</v>
      </c>
      <c r="J24" s="710">
        <v>14.788992188616277</v>
      </c>
      <c r="K24" s="848">
        <v>6.7623435623041836E-2</v>
      </c>
      <c r="L24" s="806">
        <v>1.3173027813738747E-2</v>
      </c>
      <c r="M24" s="617">
        <v>1.0696492655233314E-2</v>
      </c>
      <c r="N24" s="617">
        <v>1.1727645787777297E-2</v>
      </c>
      <c r="P24" s="776">
        <v>134.63060681843601</v>
      </c>
      <c r="Q24" s="772">
        <v>0.84615384615384603</v>
      </c>
      <c r="R24" s="777">
        <v>6.5903094246786864</v>
      </c>
      <c r="S24" s="772">
        <v>4.142011834319527E-2</v>
      </c>
      <c r="T24" s="777">
        <v>5.6488366497245881</v>
      </c>
      <c r="U24" s="772">
        <v>3.5502958579881658E-2</v>
      </c>
      <c r="V24" s="777">
        <v>0.94147277495409798</v>
      </c>
      <c r="W24" s="772">
        <v>5.9171597633136093E-3</v>
      </c>
      <c r="X24" s="777">
        <v>11.297673299449176</v>
      </c>
      <c r="Y24" s="772">
        <v>7.1005917159763315E-2</v>
      </c>
      <c r="Z24" s="778">
        <v>159.10889896724257</v>
      </c>
      <c r="AB24" s="635" t="s">
        <v>2</v>
      </c>
      <c r="AC24" s="625">
        <v>6.5903094246786864</v>
      </c>
      <c r="AD24" s="145">
        <v>2.8225806451612906E-2</v>
      </c>
      <c r="AE24" s="625">
        <v>0.94147277495409798</v>
      </c>
      <c r="AF24" s="145">
        <v>4.0322580645161289E-3</v>
      </c>
      <c r="AG24" s="625">
        <v>220.30462933925892</v>
      </c>
      <c r="AH24" s="145">
        <v>0.94354838709677424</v>
      </c>
      <c r="AI24" s="625">
        <v>2.824418324862294</v>
      </c>
      <c r="AJ24" s="145">
        <v>1.2096774193548388E-2</v>
      </c>
      <c r="AK24" s="625">
        <v>2.824418324862294</v>
      </c>
      <c r="AL24" s="145">
        <v>1.2096774193548388E-2</v>
      </c>
      <c r="AM24" s="349">
        <v>233.48524818861628</v>
      </c>
      <c r="AP24" s="144" t="s">
        <v>2</v>
      </c>
      <c r="AQ24" s="710">
        <v>151.57711676760977</v>
      </c>
      <c r="AR24" s="810">
        <v>0.95266272189349122</v>
      </c>
      <c r="AS24" s="710">
        <v>7.5317821996327838</v>
      </c>
      <c r="AT24" s="810">
        <v>4.7337278106508882E-2</v>
      </c>
      <c r="AU24" s="710">
        <v>0</v>
      </c>
      <c r="AV24" s="810">
        <v>0</v>
      </c>
      <c r="AW24" s="849">
        <v>0</v>
      </c>
      <c r="AX24" s="850">
        <v>0</v>
      </c>
      <c r="AY24" s="849">
        <v>0</v>
      </c>
      <c r="AZ24" s="850">
        <v>0</v>
      </c>
      <c r="BA24" s="849">
        <v>0</v>
      </c>
      <c r="BB24" s="850">
        <v>0</v>
      </c>
      <c r="BC24" s="849">
        <v>0</v>
      </c>
      <c r="BD24" s="850">
        <v>0</v>
      </c>
      <c r="BE24" s="812">
        <v>159.10889896724254</v>
      </c>
      <c r="BG24" s="144" t="s">
        <v>2</v>
      </c>
      <c r="BH24" s="710">
        <v>2.824418324862294</v>
      </c>
      <c r="BI24" s="810">
        <v>1.7751479289940829E-2</v>
      </c>
      <c r="BJ24" s="710">
        <v>8.4732549745868813</v>
      </c>
      <c r="BK24" s="810">
        <v>5.325443786982248E-2</v>
      </c>
      <c r="BL24" s="710">
        <v>44.249220422842605</v>
      </c>
      <c r="BM24" s="810">
        <v>0.27810650887573962</v>
      </c>
      <c r="BN24" s="710">
        <v>57.429839272199978</v>
      </c>
      <c r="BO24" s="810">
        <v>0.36094674556213019</v>
      </c>
      <c r="BP24" s="710">
        <v>32.010074348439332</v>
      </c>
      <c r="BQ24" s="810">
        <v>0.20118343195266272</v>
      </c>
      <c r="BR24" s="710">
        <v>14.122091624311469</v>
      </c>
      <c r="BS24" s="810">
        <v>8.8757396449704137E-2</v>
      </c>
      <c r="BT24" s="812">
        <v>159.10889896724257</v>
      </c>
      <c r="BW24" s="804" t="s">
        <v>2</v>
      </c>
      <c r="BX24" s="807">
        <v>74.376349221373815</v>
      </c>
      <c r="BY24" s="808">
        <v>0.46745562130177493</v>
      </c>
      <c r="BZ24" s="807">
        <v>52.722475397429598</v>
      </c>
      <c r="CA24" s="808">
        <v>0.33136094674556232</v>
      </c>
      <c r="CB24" s="807">
        <v>18.829455499081998</v>
      </c>
      <c r="CC24" s="808">
        <v>0.11834319526627225</v>
      </c>
      <c r="CD24" s="807">
        <v>7.5317821996327998</v>
      </c>
      <c r="CE24" s="808">
        <v>4.7337278106508909E-2</v>
      </c>
      <c r="CF24" s="807">
        <v>5.6488366497245996</v>
      </c>
      <c r="CG24" s="808">
        <v>3.5502958579881679E-2</v>
      </c>
      <c r="CH24" s="809">
        <v>159.10889896724279</v>
      </c>
      <c r="CJ24" s="804" t="s">
        <v>2</v>
      </c>
      <c r="CK24" s="807">
        <v>127.09882461880341</v>
      </c>
      <c r="CL24" s="808">
        <v>0.79881656804733725</v>
      </c>
      <c r="CM24" s="807">
        <v>26.361237698714799</v>
      </c>
      <c r="CN24" s="808">
        <v>0.16568047337278116</v>
      </c>
      <c r="CO24" s="807">
        <v>5.6488366497245996</v>
      </c>
      <c r="CP24" s="808">
        <v>3.5502958579881679E-2</v>
      </c>
      <c r="CQ24" s="809">
        <v>159.10889896724279</v>
      </c>
      <c r="CS24" s="804" t="s">
        <v>2</v>
      </c>
      <c r="CT24" s="807">
        <v>7.5317821996327998</v>
      </c>
      <c r="CU24" s="808">
        <v>4.7337278106508882E-2</v>
      </c>
      <c r="CV24" s="807">
        <v>4.7073638747704996</v>
      </c>
      <c r="CW24" s="808">
        <v>2.9585798816568049E-2</v>
      </c>
      <c r="CX24" s="807">
        <v>12.239146074403299</v>
      </c>
      <c r="CY24" s="808">
        <v>7.6923076923076927E-2</v>
      </c>
      <c r="CZ24" s="807">
        <v>29.185656023577099</v>
      </c>
      <c r="DA24" s="808">
        <v>0.18343195266272191</v>
      </c>
      <c r="DB24" s="807">
        <v>35.775965448255796</v>
      </c>
      <c r="DC24" s="808">
        <v>0.22485207100591717</v>
      </c>
      <c r="DD24" s="807">
        <v>69.668985346603392</v>
      </c>
      <c r="DE24" s="808">
        <v>0.43786982248520712</v>
      </c>
      <c r="DF24" s="809">
        <v>159.10889896724288</v>
      </c>
    </row>
    <row r="25" spans="1:110" x14ac:dyDescent="0.2">
      <c r="A25" s="126">
        <v>97204</v>
      </c>
      <c r="B25" s="127" t="s">
        <v>3</v>
      </c>
      <c r="C25" s="625">
        <v>490</v>
      </c>
      <c r="D25" s="312">
        <v>3315</v>
      </c>
      <c r="E25" s="128">
        <v>0.14781297134238311</v>
      </c>
      <c r="F25" s="625">
        <v>667.58710299999996</v>
      </c>
      <c r="G25" s="128">
        <v>0.18177382743950171</v>
      </c>
      <c r="H25" s="625">
        <v>776.23803860513101</v>
      </c>
      <c r="I25" s="128">
        <v>0.20677624896247496</v>
      </c>
      <c r="J25" s="625">
        <v>108.65093560513105</v>
      </c>
      <c r="K25" s="834">
        <v>0.16275169954134219</v>
      </c>
      <c r="L25" s="775">
        <v>3.0617224812749422E-2</v>
      </c>
      <c r="M25" s="617">
        <v>4.5171137856294674E-2</v>
      </c>
      <c r="N25" s="617">
        <v>3.9082195719768009E-2</v>
      </c>
      <c r="P25" s="776">
        <v>376.7028175798838</v>
      </c>
      <c r="Q25" s="772">
        <v>0.76531298835946371</v>
      </c>
      <c r="R25" s="777">
        <v>60.272450812781393</v>
      </c>
      <c r="S25" s="772">
        <v>0.12245007813751417</v>
      </c>
      <c r="T25" s="777">
        <v>21.095357784473489</v>
      </c>
      <c r="U25" s="772">
        <v>4.2857527348129962E-2</v>
      </c>
      <c r="V25" s="777">
        <v>6.0228291456514995</v>
      </c>
      <c r="W25" s="772">
        <v>1.2236036357385524E-2</v>
      </c>
      <c r="X25" s="777">
        <v>28.12714371263132</v>
      </c>
      <c r="Y25" s="772">
        <v>5.7143369797506616E-2</v>
      </c>
      <c r="Z25" s="778">
        <v>492.22059903542151</v>
      </c>
      <c r="AB25" s="628" t="s">
        <v>3</v>
      </c>
      <c r="AC25" s="625">
        <v>41.519549692484972</v>
      </c>
      <c r="AD25" s="128">
        <v>5.3488166809106598E-2</v>
      </c>
      <c r="AE25" s="625">
        <v>0</v>
      </c>
      <c r="AF25" s="128">
        <v>0</v>
      </c>
      <c r="AG25" s="625">
        <v>705.24075976636777</v>
      </c>
      <c r="AH25" s="128">
        <v>0.90853671772341571</v>
      </c>
      <c r="AI25" s="625">
        <v>6.9763432113448101</v>
      </c>
      <c r="AJ25" s="128">
        <v>8.9873761196771831E-3</v>
      </c>
      <c r="AK25" s="625">
        <v>22.501385934933531</v>
      </c>
      <c r="AL25" s="128">
        <v>2.8987739347800617E-2</v>
      </c>
      <c r="AM25" s="344">
        <v>776.23803860513101</v>
      </c>
      <c r="AP25" s="127" t="s">
        <v>3</v>
      </c>
      <c r="AQ25" s="625">
        <v>426.92985992386821</v>
      </c>
      <c r="AR25" s="772">
        <v>0.86735472014072557</v>
      </c>
      <c r="AS25" s="625">
        <v>60.2724508127814</v>
      </c>
      <c r="AT25" s="772">
        <v>0.12245007813751421</v>
      </c>
      <c r="AU25" s="625">
        <v>5.0182882987718092</v>
      </c>
      <c r="AV25" s="772">
        <v>1.019520172176029E-2</v>
      </c>
      <c r="AW25" s="831">
        <v>0</v>
      </c>
      <c r="AX25" s="832">
        <v>0</v>
      </c>
      <c r="AY25" s="831">
        <v>1.0001249112530499</v>
      </c>
      <c r="AZ25" s="832">
        <v>2.0318631792593436E-3</v>
      </c>
      <c r="BA25" s="831">
        <v>1.0045408468796899</v>
      </c>
      <c r="BB25" s="832">
        <v>2.0408346356252365E-3</v>
      </c>
      <c r="BC25" s="831">
        <v>3.0136225406390698</v>
      </c>
      <c r="BD25" s="832">
        <v>6.1225039068757096E-3</v>
      </c>
      <c r="BE25" s="778">
        <v>492.2205990354214</v>
      </c>
      <c r="BG25" s="127" t="s">
        <v>3</v>
      </c>
      <c r="BH25" s="625">
        <v>9.0364516862905706</v>
      </c>
      <c r="BI25" s="772">
        <v>1.8358540264261237E-2</v>
      </c>
      <c r="BJ25" s="625">
        <v>65.295155047179861</v>
      </c>
      <c r="BK25" s="772">
        <v>0.1326542513156404</v>
      </c>
      <c r="BL25" s="625">
        <v>117.53127908492372</v>
      </c>
      <c r="BM25" s="772">
        <v>0.23877765236815268</v>
      </c>
      <c r="BN25" s="625">
        <v>169.76740312266759</v>
      </c>
      <c r="BO25" s="772">
        <v>0.34490105342066496</v>
      </c>
      <c r="BP25" s="625">
        <v>84.381431137893955</v>
      </c>
      <c r="BQ25" s="772">
        <v>0.17143010939251987</v>
      </c>
      <c r="BR25" s="625">
        <v>46.208878956465739</v>
      </c>
      <c r="BS25" s="772">
        <v>9.387839323876089E-2</v>
      </c>
      <c r="BT25" s="778">
        <v>492.2205990354214</v>
      </c>
      <c r="BW25" s="813" t="s">
        <v>3</v>
      </c>
      <c r="BX25" s="774">
        <v>215.97186614350585</v>
      </c>
      <c r="BY25" s="770">
        <v>0.43877047520305945</v>
      </c>
      <c r="BZ25" s="774">
        <v>191.86730175402022</v>
      </c>
      <c r="CA25" s="770">
        <v>0.38979941540442015</v>
      </c>
      <c r="CB25" s="774">
        <v>47.213419803345445</v>
      </c>
      <c r="CC25" s="770">
        <v>9.591922787438642E-2</v>
      </c>
      <c r="CD25" s="774">
        <v>22.099898631353174</v>
      </c>
      <c r="CE25" s="770">
        <v>4.4898361983755318E-2</v>
      </c>
      <c r="CF25" s="774">
        <v>15.068112703195352</v>
      </c>
      <c r="CG25" s="770">
        <v>3.061251953437864E-2</v>
      </c>
      <c r="CH25" s="779">
        <v>492.22059903542004</v>
      </c>
      <c r="CJ25" s="813" t="s">
        <v>3</v>
      </c>
      <c r="CK25" s="774">
        <v>407.83916789752607</v>
      </c>
      <c r="CL25" s="770">
        <v>0.82856989060747965</v>
      </c>
      <c r="CM25" s="774">
        <v>69.313318434698616</v>
      </c>
      <c r="CN25" s="770">
        <v>0.14081758985814175</v>
      </c>
      <c r="CO25" s="774">
        <v>15.068112703195352</v>
      </c>
      <c r="CP25" s="770">
        <v>3.061251953437864E-2</v>
      </c>
      <c r="CQ25" s="779">
        <v>492.22059903542004</v>
      </c>
      <c r="CS25" s="813" t="s">
        <v>3</v>
      </c>
      <c r="CT25" s="774">
        <v>17.077194396954731</v>
      </c>
      <c r="CU25" s="770">
        <v>3.4694188805628995E-2</v>
      </c>
      <c r="CV25" s="774">
        <v>36.163470487668832</v>
      </c>
      <c r="CW25" s="770">
        <v>7.3470046882508439E-2</v>
      </c>
      <c r="CX25" s="774">
        <v>62.281532506540827</v>
      </c>
      <c r="CY25" s="770">
        <v>0.12653174740876466</v>
      </c>
      <c r="CZ25" s="774">
        <v>107.48587061612697</v>
      </c>
      <c r="DA25" s="770">
        <v>0.21836930601190041</v>
      </c>
      <c r="DB25" s="774">
        <v>92.417757912931592</v>
      </c>
      <c r="DC25" s="770">
        <v>0.18775678647752184</v>
      </c>
      <c r="DD25" s="774">
        <v>176.79477311519892</v>
      </c>
      <c r="DE25" s="770">
        <v>0.35917792441367569</v>
      </c>
      <c r="DF25" s="779">
        <v>492.22059903542186</v>
      </c>
    </row>
    <row r="26" spans="1:110" x14ac:dyDescent="0.2">
      <c r="A26" s="126">
        <v>97205</v>
      </c>
      <c r="B26" s="127" t="s">
        <v>4</v>
      </c>
      <c r="C26" s="625">
        <v>317</v>
      </c>
      <c r="D26" s="312">
        <v>4046</v>
      </c>
      <c r="E26" s="128">
        <v>7.8348986653484928E-2</v>
      </c>
      <c r="F26" s="625">
        <v>449</v>
      </c>
      <c r="G26" s="128">
        <v>0.10186025408348458</v>
      </c>
      <c r="H26" s="625">
        <v>566</v>
      </c>
      <c r="I26" s="128">
        <v>0.12727681583089723</v>
      </c>
      <c r="J26" s="625">
        <v>117</v>
      </c>
      <c r="K26" s="834">
        <v>0.26057906458797325</v>
      </c>
      <c r="L26" s="775">
        <v>4.7403493324612578E-2</v>
      </c>
      <c r="M26" s="617">
        <v>5.0988960143973916E-2</v>
      </c>
      <c r="N26" s="617">
        <v>4.9493526440129276E-2</v>
      </c>
      <c r="P26" s="776">
        <v>325</v>
      </c>
      <c r="Q26" s="772">
        <v>0.82278481012658233</v>
      </c>
      <c r="R26" s="777">
        <v>16</v>
      </c>
      <c r="S26" s="772">
        <v>4.0506329113924051E-2</v>
      </c>
      <c r="T26" s="777">
        <v>42</v>
      </c>
      <c r="U26" s="772">
        <v>0.10632911392405063</v>
      </c>
      <c r="V26" s="777">
        <v>4</v>
      </c>
      <c r="W26" s="772">
        <v>1.0126582278481013E-2</v>
      </c>
      <c r="X26" s="777">
        <v>8</v>
      </c>
      <c r="Y26" s="772">
        <v>2.0253164556962026E-2</v>
      </c>
      <c r="Z26" s="778">
        <v>395</v>
      </c>
      <c r="AB26" s="628" t="s">
        <v>4</v>
      </c>
      <c r="AC26" s="625">
        <v>35</v>
      </c>
      <c r="AD26" s="128">
        <v>6.1837455830388695E-2</v>
      </c>
      <c r="AE26" s="625">
        <v>0</v>
      </c>
      <c r="AF26" s="128">
        <v>0</v>
      </c>
      <c r="AG26" s="625">
        <v>504</v>
      </c>
      <c r="AH26" s="128">
        <v>0.89045936395759717</v>
      </c>
      <c r="AI26" s="625">
        <v>13</v>
      </c>
      <c r="AJ26" s="128">
        <v>2.2968197879858657E-2</v>
      </c>
      <c r="AK26" s="625">
        <v>14</v>
      </c>
      <c r="AL26" s="128">
        <v>2.4734982332155476E-2</v>
      </c>
      <c r="AM26" s="344">
        <v>566</v>
      </c>
      <c r="AP26" s="127" t="s">
        <v>4</v>
      </c>
      <c r="AQ26" s="625">
        <v>339</v>
      </c>
      <c r="AR26" s="772">
        <v>0.85822784810126584</v>
      </c>
      <c r="AS26" s="625">
        <v>55</v>
      </c>
      <c r="AT26" s="772">
        <v>0.13924050632911392</v>
      </c>
      <c r="AU26" s="625">
        <v>1</v>
      </c>
      <c r="AV26" s="772">
        <v>2.5316455696202532E-3</v>
      </c>
      <c r="AW26" s="831">
        <v>1</v>
      </c>
      <c r="AX26" s="832">
        <v>2.5316455696202532E-3</v>
      </c>
      <c r="AY26" s="831">
        <v>0</v>
      </c>
      <c r="AZ26" s="832">
        <v>0</v>
      </c>
      <c r="BA26" s="831">
        <v>0</v>
      </c>
      <c r="BB26" s="832">
        <v>0</v>
      </c>
      <c r="BC26" s="831">
        <v>0</v>
      </c>
      <c r="BD26" s="832">
        <v>0</v>
      </c>
      <c r="BE26" s="778">
        <v>395</v>
      </c>
      <c r="BG26" s="127" t="s">
        <v>4</v>
      </c>
      <c r="BH26" s="625">
        <v>5</v>
      </c>
      <c r="BI26" s="772">
        <v>1.2658227848101266E-2</v>
      </c>
      <c r="BJ26" s="625">
        <v>14</v>
      </c>
      <c r="BK26" s="772">
        <v>3.5443037974683546E-2</v>
      </c>
      <c r="BL26" s="625">
        <v>81</v>
      </c>
      <c r="BM26" s="772">
        <v>0.20506329113924052</v>
      </c>
      <c r="BN26" s="625">
        <v>150</v>
      </c>
      <c r="BO26" s="772">
        <v>0.379746835443038</v>
      </c>
      <c r="BP26" s="625">
        <v>96</v>
      </c>
      <c r="BQ26" s="772">
        <v>0.24303797468354429</v>
      </c>
      <c r="BR26" s="625">
        <v>49</v>
      </c>
      <c r="BS26" s="772">
        <v>0.1240506329113924</v>
      </c>
      <c r="BT26" s="778">
        <v>395</v>
      </c>
      <c r="BW26" s="813" t="s">
        <v>4</v>
      </c>
      <c r="BX26" s="774">
        <v>157</v>
      </c>
      <c r="BY26" s="770">
        <v>0.39746835443037976</v>
      </c>
      <c r="BZ26" s="774">
        <v>170</v>
      </c>
      <c r="CA26" s="770">
        <v>0.43037974683544306</v>
      </c>
      <c r="CB26" s="774">
        <v>41</v>
      </c>
      <c r="CC26" s="770">
        <v>0.10379746835443038</v>
      </c>
      <c r="CD26" s="774">
        <v>15</v>
      </c>
      <c r="CE26" s="770">
        <v>3.7974683544303799E-2</v>
      </c>
      <c r="CF26" s="774">
        <v>12</v>
      </c>
      <c r="CG26" s="770">
        <v>3.0379746835443037E-2</v>
      </c>
      <c r="CH26" s="779">
        <v>395</v>
      </c>
      <c r="CJ26" s="813" t="s">
        <v>4</v>
      </c>
      <c r="CK26" s="774">
        <v>327</v>
      </c>
      <c r="CL26" s="770">
        <v>0.82784810126582276</v>
      </c>
      <c r="CM26" s="774">
        <v>56</v>
      </c>
      <c r="CN26" s="770">
        <v>0.14177215189873418</v>
      </c>
      <c r="CO26" s="774">
        <v>12</v>
      </c>
      <c r="CP26" s="770">
        <v>3.0379746835443037E-2</v>
      </c>
      <c r="CQ26" s="779">
        <v>395</v>
      </c>
      <c r="CS26" s="813" t="s">
        <v>4</v>
      </c>
      <c r="CT26" s="774">
        <v>19</v>
      </c>
      <c r="CU26" s="770">
        <v>4.810126582278481E-2</v>
      </c>
      <c r="CV26" s="774">
        <v>15</v>
      </c>
      <c r="CW26" s="770">
        <v>3.7974683544303799E-2</v>
      </c>
      <c r="CX26" s="774">
        <v>32</v>
      </c>
      <c r="CY26" s="770">
        <v>8.1012658227848103E-2</v>
      </c>
      <c r="CZ26" s="774">
        <v>86</v>
      </c>
      <c r="DA26" s="770">
        <v>0.21772151898734177</v>
      </c>
      <c r="DB26" s="774">
        <v>104</v>
      </c>
      <c r="DC26" s="770">
        <v>0.26329113924050634</v>
      </c>
      <c r="DD26" s="774">
        <v>139</v>
      </c>
      <c r="DE26" s="770">
        <v>0.35189873417721518</v>
      </c>
      <c r="DF26" s="779">
        <v>395</v>
      </c>
    </row>
    <row r="27" spans="1:110" x14ac:dyDescent="0.2">
      <c r="A27" s="126">
        <v>97208</v>
      </c>
      <c r="B27" s="127" t="s">
        <v>7</v>
      </c>
      <c r="C27" s="625">
        <v>156</v>
      </c>
      <c r="D27" s="312">
        <v>945</v>
      </c>
      <c r="E27" s="128">
        <v>0.16507936507936508</v>
      </c>
      <c r="F27" s="625">
        <v>164.96907199999998</v>
      </c>
      <c r="G27" s="128">
        <v>0.18556701012373453</v>
      </c>
      <c r="H27" s="625">
        <v>191.82656826568265</v>
      </c>
      <c r="I27" s="128">
        <v>0.22755227552275523</v>
      </c>
      <c r="J27" s="625">
        <v>26.85749626568267</v>
      </c>
      <c r="K27" s="834">
        <v>0.16280322087089555</v>
      </c>
      <c r="L27" s="775">
        <v>3.0626357945577443E-2</v>
      </c>
      <c r="M27" s="617">
        <v>8.0179741125276927E-3</v>
      </c>
      <c r="N27" s="617">
        <v>1.7377229605360478E-2</v>
      </c>
      <c r="P27" s="776">
        <v>118.20664206642066</v>
      </c>
      <c r="Q27" s="772">
        <v>0.84444444444444444</v>
      </c>
      <c r="R27" s="777">
        <v>7.2583025830258299</v>
      </c>
      <c r="S27" s="772">
        <v>5.1851851851851857E-2</v>
      </c>
      <c r="T27" s="777">
        <v>0</v>
      </c>
      <c r="U27" s="772">
        <v>0</v>
      </c>
      <c r="V27" s="777">
        <v>1.03690036900369</v>
      </c>
      <c r="W27" s="772">
        <v>7.4074074074074077E-3</v>
      </c>
      <c r="X27" s="777">
        <v>13.479704797047969</v>
      </c>
      <c r="Y27" s="772">
        <v>9.6296296296296297E-2</v>
      </c>
      <c r="Z27" s="778">
        <v>139.98154981549814</v>
      </c>
      <c r="AB27" s="628" t="s">
        <v>7</v>
      </c>
      <c r="AC27" s="625">
        <v>5.1845018450184499</v>
      </c>
      <c r="AD27" s="128">
        <v>2.7027027027027025E-2</v>
      </c>
      <c r="AE27" s="625">
        <v>0</v>
      </c>
      <c r="AF27" s="128">
        <v>0</v>
      </c>
      <c r="AG27" s="625">
        <v>184.56826568265683</v>
      </c>
      <c r="AH27" s="128">
        <v>0.96216216216216222</v>
      </c>
      <c r="AI27" s="625">
        <v>0</v>
      </c>
      <c r="AJ27" s="128">
        <v>0</v>
      </c>
      <c r="AK27" s="625">
        <v>2.07380073800738</v>
      </c>
      <c r="AL27" s="128">
        <v>1.081081081081081E-2</v>
      </c>
      <c r="AM27" s="344">
        <v>191.82656826568265</v>
      </c>
      <c r="AP27" s="127" t="s">
        <v>7</v>
      </c>
      <c r="AQ27" s="625">
        <v>136.87084870848707</v>
      </c>
      <c r="AR27" s="772">
        <v>0.97777777777777775</v>
      </c>
      <c r="AS27" s="625">
        <v>3.1107011070110699</v>
      </c>
      <c r="AT27" s="772">
        <v>2.2222222222222223E-2</v>
      </c>
      <c r="AU27" s="625">
        <v>0</v>
      </c>
      <c r="AV27" s="772">
        <v>0</v>
      </c>
      <c r="AW27" s="831">
        <v>0</v>
      </c>
      <c r="AX27" s="832">
        <v>0</v>
      </c>
      <c r="AY27" s="831">
        <v>0</v>
      </c>
      <c r="AZ27" s="832">
        <v>0</v>
      </c>
      <c r="BA27" s="831">
        <v>0</v>
      </c>
      <c r="BB27" s="832">
        <v>0</v>
      </c>
      <c r="BC27" s="831">
        <v>0</v>
      </c>
      <c r="BD27" s="832">
        <v>0</v>
      </c>
      <c r="BE27" s="778">
        <v>139.98154981549814</v>
      </c>
      <c r="BG27" s="127" t="s">
        <v>7</v>
      </c>
      <c r="BH27" s="625">
        <v>1.03690036900369</v>
      </c>
      <c r="BI27" s="772">
        <v>7.4074074074074077E-3</v>
      </c>
      <c r="BJ27" s="625">
        <v>18.664206642066421</v>
      </c>
      <c r="BK27" s="772">
        <v>0.13333333333333336</v>
      </c>
      <c r="BL27" s="625">
        <v>37.328413284132836</v>
      </c>
      <c r="BM27" s="772">
        <v>0.26666666666666666</v>
      </c>
      <c r="BN27" s="625">
        <v>57.029520295202943</v>
      </c>
      <c r="BO27" s="772">
        <v>0.40740740740740738</v>
      </c>
      <c r="BP27" s="625">
        <v>17.627306273062729</v>
      </c>
      <c r="BQ27" s="772">
        <v>0.12592592592592591</v>
      </c>
      <c r="BR27" s="625">
        <v>8.2952029520295198</v>
      </c>
      <c r="BS27" s="772">
        <v>5.9259259259259262E-2</v>
      </c>
      <c r="BT27" s="778">
        <v>139.98154981549814</v>
      </c>
      <c r="BW27" s="813" t="s">
        <v>7</v>
      </c>
      <c r="BX27" s="774">
        <v>72.583025830258251</v>
      </c>
      <c r="BY27" s="770">
        <v>0.51851851851851849</v>
      </c>
      <c r="BZ27" s="774">
        <v>40.439114391143882</v>
      </c>
      <c r="CA27" s="770">
        <v>0.28888888888888886</v>
      </c>
      <c r="CB27" s="774">
        <v>11.405904059040587</v>
      </c>
      <c r="CC27" s="770">
        <v>8.1481481481481516E-2</v>
      </c>
      <c r="CD27" s="774">
        <v>11.405904059040587</v>
      </c>
      <c r="CE27" s="770">
        <v>8.1481481481481516E-2</v>
      </c>
      <c r="CF27" s="774">
        <v>4.1476014760147599</v>
      </c>
      <c r="CG27" s="770">
        <v>2.9629629629629648E-2</v>
      </c>
      <c r="CH27" s="779">
        <v>139.98154981549806</v>
      </c>
      <c r="CJ27" s="813" t="s">
        <v>7</v>
      </c>
      <c r="CK27" s="774">
        <v>113.02214022140214</v>
      </c>
      <c r="CL27" s="770">
        <v>0.80740740740740724</v>
      </c>
      <c r="CM27" s="774">
        <v>22.811808118081174</v>
      </c>
      <c r="CN27" s="770">
        <v>0.162962962962963</v>
      </c>
      <c r="CO27" s="774">
        <v>4.1476014760147599</v>
      </c>
      <c r="CP27" s="770">
        <v>2.9629629629629645E-2</v>
      </c>
      <c r="CQ27" s="779">
        <v>139.98154981549808</v>
      </c>
      <c r="CS27" s="813" t="s">
        <v>7</v>
      </c>
      <c r="CT27" s="774">
        <v>5.1845018450184499</v>
      </c>
      <c r="CU27" s="770">
        <v>3.7037037037037063E-2</v>
      </c>
      <c r="CV27" s="774">
        <v>7.2583025830258299</v>
      </c>
      <c r="CW27" s="770">
        <v>5.1851851851851885E-2</v>
      </c>
      <c r="CX27" s="774">
        <v>12.442804428044276</v>
      </c>
      <c r="CY27" s="770">
        <v>8.888888888888892E-2</v>
      </c>
      <c r="CZ27" s="774">
        <v>20.738007380073789</v>
      </c>
      <c r="DA27" s="770">
        <v>0.14814814814814817</v>
      </c>
      <c r="DB27" s="774">
        <v>19.7011070110701</v>
      </c>
      <c r="DC27" s="770">
        <v>0.14074074074074075</v>
      </c>
      <c r="DD27" s="774">
        <v>74.656826568265643</v>
      </c>
      <c r="DE27" s="770">
        <v>0.53333333333333344</v>
      </c>
      <c r="DF27" s="779">
        <v>139.98154981549806</v>
      </c>
    </row>
    <row r="28" spans="1:110" x14ac:dyDescent="0.2">
      <c r="A28" s="126">
        <v>97218</v>
      </c>
      <c r="B28" s="127" t="s">
        <v>15</v>
      </c>
      <c r="C28" s="625">
        <v>745</v>
      </c>
      <c r="D28" s="312">
        <v>5392</v>
      </c>
      <c r="E28" s="128">
        <v>0.13816765578635015</v>
      </c>
      <c r="F28" s="625">
        <v>822.66549299999997</v>
      </c>
      <c r="G28" s="128">
        <v>0.15828050076760075</v>
      </c>
      <c r="H28" s="625">
        <v>869.03926304811262</v>
      </c>
      <c r="I28" s="128">
        <v>0.17232585029706773</v>
      </c>
      <c r="J28" s="625">
        <v>46.373770048112647</v>
      </c>
      <c r="K28" s="834">
        <v>5.6370141257538621E-2</v>
      </c>
      <c r="L28" s="775">
        <v>1.102809329636778E-2</v>
      </c>
      <c r="M28" s="617">
        <v>1.4267313335049492E-2</v>
      </c>
      <c r="N28" s="617">
        <v>1.2916378996489675E-2</v>
      </c>
      <c r="P28" s="776">
        <v>532.69362732398383</v>
      </c>
      <c r="Q28" s="772">
        <v>0.88177339901477836</v>
      </c>
      <c r="R28" s="777">
        <v>34.719323941041772</v>
      </c>
      <c r="S28" s="772">
        <v>5.7471264367816084E-2</v>
      </c>
      <c r="T28" s="777">
        <v>10.911787524327414</v>
      </c>
      <c r="U28" s="772">
        <v>1.8062397372742199E-2</v>
      </c>
      <c r="V28" s="777">
        <v>0.99198068402976503</v>
      </c>
      <c r="W28" s="772">
        <v>1.6420361247947454E-3</v>
      </c>
      <c r="X28" s="777">
        <v>24.799517100744126</v>
      </c>
      <c r="Y28" s="772">
        <v>4.1050903119868636E-2</v>
      </c>
      <c r="Z28" s="778">
        <v>604.1162365741269</v>
      </c>
      <c r="AB28" s="628" t="s">
        <v>15</v>
      </c>
      <c r="AC28" s="625">
        <v>10.919810504082211</v>
      </c>
      <c r="AD28" s="128">
        <v>1.2565382219649679E-2</v>
      </c>
      <c r="AE28" s="625">
        <v>2.975942052089295</v>
      </c>
      <c r="AF28" s="128">
        <v>3.4244046024472182E-3</v>
      </c>
      <c r="AG28" s="625">
        <v>821.41616723492893</v>
      </c>
      <c r="AH28" s="128">
        <v>0.94520029435016806</v>
      </c>
      <c r="AI28" s="625">
        <v>18.847632996565537</v>
      </c>
      <c r="AJ28" s="128">
        <v>2.1687895815499052E-2</v>
      </c>
      <c r="AK28" s="625">
        <v>14.879710260446476</v>
      </c>
      <c r="AL28" s="128">
        <v>1.7122023012236094E-2</v>
      </c>
      <c r="AM28" s="344">
        <v>869.03926304811239</v>
      </c>
      <c r="AP28" s="127" t="s">
        <v>15</v>
      </c>
      <c r="AQ28" s="625">
        <v>585.26860357756141</v>
      </c>
      <c r="AR28" s="772">
        <v>0.96880131362889987</v>
      </c>
      <c r="AS28" s="625">
        <v>13.88772957641671</v>
      </c>
      <c r="AT28" s="772">
        <v>2.2988505747126436E-2</v>
      </c>
      <c r="AU28" s="625">
        <v>4.9599034201488248</v>
      </c>
      <c r="AV28" s="772">
        <v>8.2101806239737261E-3</v>
      </c>
      <c r="AW28" s="831">
        <v>0</v>
      </c>
      <c r="AX28" s="832">
        <v>0</v>
      </c>
      <c r="AY28" s="831">
        <v>0</v>
      </c>
      <c r="AZ28" s="832">
        <v>0</v>
      </c>
      <c r="BA28" s="831">
        <v>1.98396136805954</v>
      </c>
      <c r="BB28" s="832">
        <v>3.2840722495895073E-3</v>
      </c>
      <c r="BC28" s="831">
        <v>2.9759420520893101</v>
      </c>
      <c r="BD28" s="832">
        <v>4.9261083743842617E-3</v>
      </c>
      <c r="BE28" s="778">
        <v>604.1162365741269</v>
      </c>
      <c r="BG28" s="127" t="s">
        <v>15</v>
      </c>
      <c r="BH28" s="625">
        <v>4.9599034201488248</v>
      </c>
      <c r="BI28" s="772">
        <v>8.2101806239737261E-3</v>
      </c>
      <c r="BJ28" s="625">
        <v>31.743381888952481</v>
      </c>
      <c r="BK28" s="772">
        <v>5.2545155993431847E-2</v>
      </c>
      <c r="BL28" s="625">
        <v>116.06174003148251</v>
      </c>
      <c r="BM28" s="772">
        <v>0.19211822660098521</v>
      </c>
      <c r="BN28" s="625">
        <v>244.02724827132221</v>
      </c>
      <c r="BO28" s="772">
        <v>0.40394088669950734</v>
      </c>
      <c r="BP28" s="625">
        <v>140.86125713222663</v>
      </c>
      <c r="BQ28" s="772">
        <v>0.2331691297208538</v>
      </c>
      <c r="BR28" s="625">
        <v>66.462705829994249</v>
      </c>
      <c r="BS28" s="772">
        <v>0.11001642036124791</v>
      </c>
      <c r="BT28" s="778">
        <v>604.11623657412702</v>
      </c>
      <c r="BW28" s="813" t="s">
        <v>15</v>
      </c>
      <c r="BX28" s="774">
        <v>242.04328690326543</v>
      </c>
      <c r="BY28" s="770">
        <v>0.4006568144499183</v>
      </c>
      <c r="BZ28" s="774">
        <v>252.95507442759305</v>
      </c>
      <c r="CA28" s="770">
        <v>0.4187192118226607</v>
      </c>
      <c r="CB28" s="774">
        <v>67.454686514024345</v>
      </c>
      <c r="CC28" s="770">
        <v>0.11165845648604207</v>
      </c>
      <c r="CD28" s="774">
        <v>21.823575048654934</v>
      </c>
      <c r="CE28" s="770">
        <v>3.6124794745484197E-2</v>
      </c>
      <c r="CF28" s="774">
        <v>19.839613680595399</v>
      </c>
      <c r="CG28" s="770">
        <v>3.2840722495894731E-2</v>
      </c>
      <c r="CH28" s="779">
        <v>604.11623657413315</v>
      </c>
      <c r="CJ28" s="813" t="s">
        <v>15</v>
      </c>
      <c r="CK28" s="774">
        <v>494.99836133085847</v>
      </c>
      <c r="CL28" s="770">
        <v>0.81937602627257899</v>
      </c>
      <c r="CM28" s="774">
        <v>89.278261562679276</v>
      </c>
      <c r="CN28" s="770">
        <v>0.14778325123152627</v>
      </c>
      <c r="CO28" s="774">
        <v>19.839613680595399</v>
      </c>
      <c r="CP28" s="770">
        <v>3.2840722495894731E-2</v>
      </c>
      <c r="CQ28" s="779">
        <v>604.11623657413315</v>
      </c>
      <c r="CS28" s="813" t="s">
        <v>15</v>
      </c>
      <c r="CT28" s="774">
        <v>32.735362572982403</v>
      </c>
      <c r="CU28" s="770">
        <v>5.4187192118226583E-2</v>
      </c>
      <c r="CV28" s="774">
        <v>35.711304625071712</v>
      </c>
      <c r="CW28" s="770">
        <v>5.9113300492610821E-2</v>
      </c>
      <c r="CX28" s="774">
        <v>56.542898989696873</v>
      </c>
      <c r="CY28" s="770">
        <v>9.3596059113300462E-2</v>
      </c>
      <c r="CZ28" s="774">
        <v>75.390531986262502</v>
      </c>
      <c r="DA28" s="770">
        <v>0.12479474548440062</v>
      </c>
      <c r="DB28" s="774">
        <v>142.84521850028705</v>
      </c>
      <c r="DC28" s="770">
        <v>0.23645320197044362</v>
      </c>
      <c r="DD28" s="774">
        <v>260.89091989982944</v>
      </c>
      <c r="DE28" s="770">
        <v>0.43185550082101792</v>
      </c>
      <c r="DF28" s="779">
        <v>604.11623657412997</v>
      </c>
    </row>
    <row r="29" spans="1:110" x14ac:dyDescent="0.2">
      <c r="A29" s="126">
        <v>97233</v>
      </c>
      <c r="B29" s="127" t="s">
        <v>16</v>
      </c>
      <c r="C29" s="625">
        <v>252</v>
      </c>
      <c r="D29" s="312">
        <v>1934</v>
      </c>
      <c r="E29" s="128">
        <v>0.13029989658738367</v>
      </c>
      <c r="F29" s="625">
        <v>333.77861300000001</v>
      </c>
      <c r="G29" s="128">
        <v>0.17830054113247865</v>
      </c>
      <c r="H29" s="625">
        <v>431.89894390756382</v>
      </c>
      <c r="I29" s="128">
        <v>0.23108557726461412</v>
      </c>
      <c r="J29" s="625">
        <v>98.120330907563812</v>
      </c>
      <c r="K29" s="834">
        <v>0.2939682984049185</v>
      </c>
      <c r="L29" s="775">
        <v>5.2894185367685642E-2</v>
      </c>
      <c r="M29" s="617">
        <v>4.0966736556298455E-2</v>
      </c>
      <c r="N29" s="617">
        <v>4.5919997963978387E-2</v>
      </c>
      <c r="P29" s="776">
        <v>259.14100702176154</v>
      </c>
      <c r="Q29" s="772">
        <v>0.86046846460092963</v>
      </c>
      <c r="R29" s="777">
        <v>17.009255287142651</v>
      </c>
      <c r="S29" s="772">
        <v>5.647862508963631E-2</v>
      </c>
      <c r="T29" s="777">
        <v>4.0021777146217996</v>
      </c>
      <c r="U29" s="772">
        <v>1.3289088256385013E-2</v>
      </c>
      <c r="V29" s="777">
        <v>1.9999169450085801</v>
      </c>
      <c r="W29" s="772">
        <v>6.6406528352203394E-3</v>
      </c>
      <c r="X29" s="777">
        <v>19.010344144453548</v>
      </c>
      <c r="Y29" s="772">
        <v>6.3123169217828803E-2</v>
      </c>
      <c r="Z29" s="778">
        <v>301.16270111298809</v>
      </c>
      <c r="AB29" s="628" t="s">
        <v>16</v>
      </c>
      <c r="AC29" s="625">
        <v>18.009799715798099</v>
      </c>
      <c r="AD29" s="128">
        <v>4.1699105704811827E-2</v>
      </c>
      <c r="AE29" s="625">
        <v>0</v>
      </c>
      <c r="AF29" s="128">
        <v>0</v>
      </c>
      <c r="AG29" s="625">
        <v>394.21333297794502</v>
      </c>
      <c r="AH29" s="128">
        <v>0.91274437814396592</v>
      </c>
      <c r="AI29" s="625">
        <v>6.0032665719327003</v>
      </c>
      <c r="AJ29" s="128">
        <v>1.3899701901603943E-2</v>
      </c>
      <c r="AK29" s="625">
        <v>13.672544641888058</v>
      </c>
      <c r="AL29" s="128">
        <v>3.165681424961829E-2</v>
      </c>
      <c r="AM29" s="344">
        <v>431.89894390756388</v>
      </c>
      <c r="AP29" s="127" t="s">
        <v>16</v>
      </c>
      <c r="AQ29" s="625">
        <v>288.15679545276959</v>
      </c>
      <c r="AR29" s="772">
        <v>0.95681435445972096</v>
      </c>
      <c r="AS29" s="625">
        <v>10.0054442865545</v>
      </c>
      <c r="AT29" s="772">
        <v>3.3222720640962537E-2</v>
      </c>
      <c r="AU29" s="625">
        <v>3.00046137366403</v>
      </c>
      <c r="AV29" s="772">
        <v>9.9629248993165932E-3</v>
      </c>
      <c r="AW29" s="831">
        <v>0</v>
      </c>
      <c r="AX29" s="832">
        <v>0</v>
      </c>
      <c r="AY29" s="831">
        <v>1.9999169450085801</v>
      </c>
      <c r="AZ29" s="832">
        <v>6.6406528352203394E-3</v>
      </c>
      <c r="BA29" s="831">
        <v>1.0005444286554499</v>
      </c>
      <c r="BB29" s="832">
        <v>3.3222720640962533E-3</v>
      </c>
      <c r="BC29" s="831">
        <v>0</v>
      </c>
      <c r="BD29" s="832">
        <v>0</v>
      </c>
      <c r="BE29" s="778">
        <v>301.16270111298809</v>
      </c>
      <c r="BG29" s="127" t="s">
        <v>16</v>
      </c>
      <c r="BH29" s="625">
        <v>5.00272214327725</v>
      </c>
      <c r="BI29" s="772">
        <v>1.6611360320481265E-2</v>
      </c>
      <c r="BJ29" s="625">
        <v>15.00816642983175</v>
      </c>
      <c r="BK29" s="772">
        <v>4.9834080961443795E-2</v>
      </c>
      <c r="BL29" s="625">
        <v>79.043009863780554</v>
      </c>
      <c r="BM29" s="772">
        <v>0.262459493063604</v>
      </c>
      <c r="BN29" s="625">
        <v>96.051679194772035</v>
      </c>
      <c r="BO29" s="772">
        <v>0.31893617250675416</v>
      </c>
      <c r="BP29" s="625">
        <v>67.035890763763987</v>
      </c>
      <c r="BQ29" s="772">
        <v>0.22259028264796285</v>
      </c>
      <c r="BR29" s="625">
        <v>39.021232717562555</v>
      </c>
      <c r="BS29" s="772">
        <v>0.12956861049975388</v>
      </c>
      <c r="BT29" s="778">
        <v>301.16270111298815</v>
      </c>
      <c r="BW29" s="813" t="s">
        <v>16</v>
      </c>
      <c r="BX29" s="774">
        <v>126.06801205443529</v>
      </c>
      <c r="BY29" s="770">
        <v>0.41860433442964179</v>
      </c>
      <c r="BZ29" s="774">
        <v>137.07400076964518</v>
      </c>
      <c r="CA29" s="770">
        <v>0.45514932713470047</v>
      </c>
      <c r="CB29" s="774">
        <v>22.011977430419893</v>
      </c>
      <c r="CC29" s="770">
        <v>7.30899854101177E-2</v>
      </c>
      <c r="CD29" s="774">
        <v>9.0048998578990513</v>
      </c>
      <c r="CE29" s="770">
        <v>2.9900448576866342E-2</v>
      </c>
      <c r="CF29" s="774">
        <v>7.0038110005881506</v>
      </c>
      <c r="CG29" s="770">
        <v>2.3255904448673821E-2</v>
      </c>
      <c r="CH29" s="779">
        <v>301.16270111298752</v>
      </c>
      <c r="CJ29" s="813" t="s">
        <v>16</v>
      </c>
      <c r="CK29" s="774">
        <v>263.14201282408044</v>
      </c>
      <c r="CL29" s="770">
        <v>0.8737536615643422</v>
      </c>
      <c r="CM29" s="774">
        <v>31.016877288318945</v>
      </c>
      <c r="CN29" s="770">
        <v>0.10299043398698404</v>
      </c>
      <c r="CO29" s="774">
        <v>7.0038110005881506</v>
      </c>
      <c r="CP29" s="770">
        <v>2.3255904448673821E-2</v>
      </c>
      <c r="CQ29" s="779">
        <v>301.16270111298752</v>
      </c>
      <c r="CS29" s="813" t="s">
        <v>16</v>
      </c>
      <c r="CT29" s="774">
        <v>7.0038110005881506</v>
      </c>
      <c r="CU29" s="770">
        <v>2.3255904448673762E-2</v>
      </c>
      <c r="CV29" s="774">
        <v>15.008166429831753</v>
      </c>
      <c r="CW29" s="770">
        <v>4.9834080961443789E-2</v>
      </c>
      <c r="CX29" s="774">
        <v>40.021777146218</v>
      </c>
      <c r="CY29" s="770">
        <v>0.13289088256385007</v>
      </c>
      <c r="CZ29" s="774">
        <v>53.028854718738877</v>
      </c>
      <c r="DA29" s="770">
        <v>0.17608041939710142</v>
      </c>
      <c r="DB29" s="774">
        <v>61.032624191831331</v>
      </c>
      <c r="DC29" s="770">
        <v>0.20265665026338539</v>
      </c>
      <c r="DD29" s="774">
        <v>125.06746762578013</v>
      </c>
      <c r="DE29" s="770">
        <v>0.41528206236554549</v>
      </c>
      <c r="DF29" s="779">
        <v>301.16270111298826</v>
      </c>
    </row>
    <row r="30" spans="1:110" x14ac:dyDescent="0.2">
      <c r="A30" s="126">
        <v>97219</v>
      </c>
      <c r="B30" s="127" t="s">
        <v>31</v>
      </c>
      <c r="C30" s="625">
        <v>320</v>
      </c>
      <c r="D30" s="312">
        <v>1844</v>
      </c>
      <c r="E30" s="128">
        <v>0.17353579175704989</v>
      </c>
      <c r="F30" s="625">
        <v>339</v>
      </c>
      <c r="G30" s="128">
        <v>0.19743739079790332</v>
      </c>
      <c r="H30" s="625">
        <v>320</v>
      </c>
      <c r="I30" s="128">
        <v>0.19335347432024169</v>
      </c>
      <c r="J30" s="625">
        <v>-19</v>
      </c>
      <c r="K30" s="834">
        <v>-5.6047197640117993E-2</v>
      </c>
      <c r="L30" s="775">
        <v>-1.1469539838194542E-2</v>
      </c>
      <c r="M30" s="617">
        <v>8.2739142721506287E-3</v>
      </c>
      <c r="N30" s="617">
        <v>0</v>
      </c>
      <c r="P30" s="776">
        <v>177</v>
      </c>
      <c r="Q30" s="772">
        <v>0.80090497737556565</v>
      </c>
      <c r="R30" s="777">
        <v>18</v>
      </c>
      <c r="S30" s="772">
        <v>8.1447963800904979E-2</v>
      </c>
      <c r="T30" s="777">
        <v>9</v>
      </c>
      <c r="U30" s="772">
        <v>4.072398190045249E-2</v>
      </c>
      <c r="V30" s="777">
        <v>1</v>
      </c>
      <c r="W30" s="772">
        <v>4.5248868778280547E-3</v>
      </c>
      <c r="X30" s="777">
        <v>16</v>
      </c>
      <c r="Y30" s="772">
        <v>7.2398190045248875E-2</v>
      </c>
      <c r="Z30" s="778">
        <v>221</v>
      </c>
      <c r="AB30" s="628" t="s">
        <v>31</v>
      </c>
      <c r="AC30" s="625">
        <v>8</v>
      </c>
      <c r="AD30" s="128">
        <v>2.5000000000000001E-2</v>
      </c>
      <c r="AE30" s="625">
        <v>0</v>
      </c>
      <c r="AF30" s="128">
        <v>0</v>
      </c>
      <c r="AG30" s="625">
        <v>298</v>
      </c>
      <c r="AH30" s="128">
        <v>0.93125000000000002</v>
      </c>
      <c r="AI30" s="625">
        <v>2</v>
      </c>
      <c r="AJ30" s="128">
        <v>6.2500000000000003E-3</v>
      </c>
      <c r="AK30" s="625">
        <v>12</v>
      </c>
      <c r="AL30" s="128">
        <v>3.7499999999999999E-2</v>
      </c>
      <c r="AM30" s="344">
        <v>320</v>
      </c>
      <c r="AP30" s="127" t="s">
        <v>31</v>
      </c>
      <c r="AQ30" s="625">
        <v>211</v>
      </c>
      <c r="AR30" s="772">
        <v>0.95475113122171951</v>
      </c>
      <c r="AS30" s="625">
        <v>10</v>
      </c>
      <c r="AT30" s="772">
        <v>4.5248868778280542E-2</v>
      </c>
      <c r="AU30" s="625">
        <v>0</v>
      </c>
      <c r="AV30" s="772">
        <v>0</v>
      </c>
      <c r="AW30" s="831">
        <v>0</v>
      </c>
      <c r="AX30" s="832">
        <v>0</v>
      </c>
      <c r="AY30" s="831">
        <v>0</v>
      </c>
      <c r="AZ30" s="832">
        <v>0</v>
      </c>
      <c r="BA30" s="831">
        <v>0</v>
      </c>
      <c r="BB30" s="832">
        <v>0</v>
      </c>
      <c r="BC30" s="831">
        <v>0</v>
      </c>
      <c r="BD30" s="832">
        <v>0</v>
      </c>
      <c r="BE30" s="778">
        <v>221</v>
      </c>
      <c r="BG30" s="127" t="s">
        <v>31</v>
      </c>
      <c r="BH30" s="625">
        <v>2</v>
      </c>
      <c r="BI30" s="772">
        <v>9.0497737556561094E-3</v>
      </c>
      <c r="BJ30" s="625">
        <v>26</v>
      </c>
      <c r="BK30" s="772">
        <v>0.11764705882352941</v>
      </c>
      <c r="BL30" s="625">
        <v>57</v>
      </c>
      <c r="BM30" s="772">
        <v>0.25791855203619912</v>
      </c>
      <c r="BN30" s="625">
        <v>60</v>
      </c>
      <c r="BO30" s="772">
        <v>0.27149321266968324</v>
      </c>
      <c r="BP30" s="625">
        <v>45</v>
      </c>
      <c r="BQ30" s="772">
        <v>0.20361990950226244</v>
      </c>
      <c r="BR30" s="625">
        <v>31</v>
      </c>
      <c r="BS30" s="772">
        <v>0.14027149321266968</v>
      </c>
      <c r="BT30" s="778">
        <v>221</v>
      </c>
      <c r="BW30" s="813" t="s">
        <v>31</v>
      </c>
      <c r="BX30" s="774">
        <v>112</v>
      </c>
      <c r="BY30" s="770">
        <v>0.50678733031674206</v>
      </c>
      <c r="BZ30" s="774">
        <v>77</v>
      </c>
      <c r="CA30" s="770">
        <v>0.34841628959276016</v>
      </c>
      <c r="CB30" s="774">
        <v>18</v>
      </c>
      <c r="CC30" s="770">
        <v>8.1447963800904979E-2</v>
      </c>
      <c r="CD30" s="774">
        <v>5</v>
      </c>
      <c r="CE30" s="770">
        <v>2.2624434389140271E-2</v>
      </c>
      <c r="CF30" s="774">
        <v>9</v>
      </c>
      <c r="CG30" s="770">
        <v>4.072398190045249E-2</v>
      </c>
      <c r="CH30" s="779">
        <v>221</v>
      </c>
      <c r="CJ30" s="813" t="s">
        <v>31</v>
      </c>
      <c r="CK30" s="774">
        <v>189</v>
      </c>
      <c r="CL30" s="770">
        <v>0.85520361990950222</v>
      </c>
      <c r="CM30" s="774">
        <v>23</v>
      </c>
      <c r="CN30" s="770">
        <v>0.10407239819004525</v>
      </c>
      <c r="CO30" s="774">
        <v>9</v>
      </c>
      <c r="CP30" s="770">
        <v>4.072398190045249E-2</v>
      </c>
      <c r="CQ30" s="779">
        <v>221</v>
      </c>
      <c r="CS30" s="813" t="s">
        <v>31</v>
      </c>
      <c r="CT30" s="774">
        <v>7</v>
      </c>
      <c r="CU30" s="770">
        <v>3.1674208144796379E-2</v>
      </c>
      <c r="CV30" s="774">
        <v>9</v>
      </c>
      <c r="CW30" s="770">
        <v>4.072398190045249E-2</v>
      </c>
      <c r="CX30" s="774">
        <v>15</v>
      </c>
      <c r="CY30" s="770">
        <v>6.7873303167420809E-2</v>
      </c>
      <c r="CZ30" s="774">
        <v>27</v>
      </c>
      <c r="DA30" s="770">
        <v>0.12217194570135746</v>
      </c>
      <c r="DB30" s="774">
        <v>27</v>
      </c>
      <c r="DC30" s="770">
        <v>0.12217194570135746</v>
      </c>
      <c r="DD30" s="774">
        <v>136</v>
      </c>
      <c r="DE30" s="770">
        <v>0.61538461538461542</v>
      </c>
      <c r="DF30" s="779">
        <v>221</v>
      </c>
    </row>
    <row r="31" spans="1:110" x14ac:dyDescent="0.2">
      <c r="A31" s="126">
        <v>97225</v>
      </c>
      <c r="B31" s="130" t="s">
        <v>20</v>
      </c>
      <c r="C31" s="704">
        <v>833</v>
      </c>
      <c r="D31" s="723">
        <v>4439</v>
      </c>
      <c r="E31" s="131">
        <v>0.18765487722460014</v>
      </c>
      <c r="F31" s="704">
        <v>871.96858899999995</v>
      </c>
      <c r="G31" s="131">
        <v>0.19033071420920133</v>
      </c>
      <c r="H31" s="704">
        <v>851.11096112279461</v>
      </c>
      <c r="I31" s="131">
        <v>0.19361031872675036</v>
      </c>
      <c r="J31" s="704">
        <v>-20.857627877205346</v>
      </c>
      <c r="K31" s="835">
        <v>-2.3920159671262365E-2</v>
      </c>
      <c r="L31" s="781">
        <v>-4.8304740130291624E-3</v>
      </c>
      <c r="M31" s="617">
        <v>6.5527702545118416E-3</v>
      </c>
      <c r="N31" s="617">
        <v>1.7940129028239937E-3</v>
      </c>
      <c r="P31" s="776">
        <v>421.42593892632931</v>
      </c>
      <c r="Q31" s="772">
        <v>0.71885521885521886</v>
      </c>
      <c r="R31" s="777">
        <v>58.229813575300767</v>
      </c>
      <c r="S31" s="772">
        <v>9.9326599326599319E-2</v>
      </c>
      <c r="T31" s="777">
        <v>59.216759568102475</v>
      </c>
      <c r="U31" s="772">
        <v>0.10101010101010099</v>
      </c>
      <c r="V31" s="777">
        <v>3.9477839712068321</v>
      </c>
      <c r="W31" s="772">
        <v>6.7340067340067337E-3</v>
      </c>
      <c r="X31" s="777">
        <v>43.425623683275148</v>
      </c>
      <c r="Y31" s="772">
        <v>7.407407407407407E-2</v>
      </c>
      <c r="Z31" s="778">
        <v>586.24591972421456</v>
      </c>
      <c r="AB31" s="630" t="s">
        <v>20</v>
      </c>
      <c r="AC31" s="625">
        <v>24.673649820042701</v>
      </c>
      <c r="AD31" s="131">
        <v>2.8989933095789254E-2</v>
      </c>
      <c r="AE31" s="625">
        <v>0</v>
      </c>
      <c r="AF31" s="131">
        <v>0</v>
      </c>
      <c r="AG31" s="625">
        <v>777.94713075271022</v>
      </c>
      <c r="AH31" s="131">
        <v>0.91403725987318296</v>
      </c>
      <c r="AI31" s="625">
        <v>25.660595812844409</v>
      </c>
      <c r="AJ31" s="131">
        <v>3.0149530419620825E-2</v>
      </c>
      <c r="AK31" s="625">
        <v>22.829584737197234</v>
      </c>
      <c r="AL31" s="131">
        <v>2.6823276611407057E-2</v>
      </c>
      <c r="AM31" s="346">
        <v>851.11096112279449</v>
      </c>
      <c r="AP31" s="130" t="s">
        <v>20</v>
      </c>
      <c r="AQ31" s="704">
        <v>516.17275423529327</v>
      </c>
      <c r="AR31" s="782">
        <v>0.8804713804713804</v>
      </c>
      <c r="AS31" s="704">
        <v>69.086219496119554</v>
      </c>
      <c r="AT31" s="782">
        <v>0.11784511784511784</v>
      </c>
      <c r="AU31" s="704">
        <v>0.98694599280170803</v>
      </c>
      <c r="AV31" s="782">
        <v>1.6835016835016834E-3</v>
      </c>
      <c r="AW31" s="836">
        <v>0</v>
      </c>
      <c r="AX31" s="837">
        <v>0</v>
      </c>
      <c r="AY31" s="836">
        <v>0</v>
      </c>
      <c r="AZ31" s="837">
        <v>0</v>
      </c>
      <c r="BA31" s="836">
        <v>0.98694599280171003</v>
      </c>
      <c r="BB31" s="837">
        <v>1.6835016835016869E-3</v>
      </c>
      <c r="BC31" s="836">
        <v>0</v>
      </c>
      <c r="BD31" s="837">
        <v>0</v>
      </c>
      <c r="BE31" s="783">
        <v>586.24591972421456</v>
      </c>
      <c r="BG31" s="130" t="s">
        <v>20</v>
      </c>
      <c r="BH31" s="704">
        <v>8.882513935215373</v>
      </c>
      <c r="BI31" s="782">
        <v>1.5151515151515154E-2</v>
      </c>
      <c r="BJ31" s="704">
        <v>75.99484144573151</v>
      </c>
      <c r="BK31" s="782">
        <v>0.12962962962962962</v>
      </c>
      <c r="BL31" s="704">
        <v>153.96357487706643</v>
      </c>
      <c r="BM31" s="782">
        <v>0.2626262626262626</v>
      </c>
      <c r="BN31" s="704">
        <v>196.4022525675399</v>
      </c>
      <c r="BO31" s="782">
        <v>0.33501683501683505</v>
      </c>
      <c r="BP31" s="704">
        <v>87.838193359352019</v>
      </c>
      <c r="BQ31" s="782">
        <v>0.14983164983164984</v>
      </c>
      <c r="BR31" s="704">
        <v>63.164543539309307</v>
      </c>
      <c r="BS31" s="782">
        <v>0.10774410774410774</v>
      </c>
      <c r="BT31" s="783">
        <v>586.24591972421456</v>
      </c>
      <c r="BW31" s="838" t="s">
        <v>20</v>
      </c>
      <c r="BX31" s="784">
        <v>297.07074383331536</v>
      </c>
      <c r="BY31" s="785">
        <v>0.50673400673400759</v>
      </c>
      <c r="BZ31" s="784">
        <v>204.29782050995362</v>
      </c>
      <c r="CA31" s="785">
        <v>0.34848484848484773</v>
      </c>
      <c r="CB31" s="784">
        <v>52.308137618490605</v>
      </c>
      <c r="CC31" s="785">
        <v>8.9225589225589139E-2</v>
      </c>
      <c r="CD31" s="784">
        <v>15.791135884827357</v>
      </c>
      <c r="CE31" s="785">
        <v>2.6936026936026917E-2</v>
      </c>
      <c r="CF31" s="784">
        <v>16.77808187762907</v>
      </c>
      <c r="CG31" s="785">
        <v>2.8619528619528604E-2</v>
      </c>
      <c r="CH31" s="786">
        <v>586.24591972421604</v>
      </c>
      <c r="CJ31" s="838" t="s">
        <v>20</v>
      </c>
      <c r="CK31" s="784">
        <v>501.36856434326899</v>
      </c>
      <c r="CL31" s="785">
        <v>0.85521885521885532</v>
      </c>
      <c r="CM31" s="784">
        <v>68.09927350331796</v>
      </c>
      <c r="CN31" s="785">
        <v>0.11616161616161605</v>
      </c>
      <c r="CO31" s="784">
        <v>16.77808187762907</v>
      </c>
      <c r="CP31" s="785">
        <v>2.8619528619528604E-2</v>
      </c>
      <c r="CQ31" s="786">
        <v>586.24591972421604</v>
      </c>
      <c r="CS31" s="838" t="s">
        <v>20</v>
      </c>
      <c r="CT31" s="784">
        <v>10.856405920818808</v>
      </c>
      <c r="CU31" s="785">
        <v>1.8518518518518531E-2</v>
      </c>
      <c r="CV31" s="784">
        <v>30.595325776853027</v>
      </c>
      <c r="CW31" s="785">
        <v>5.2188552188552263E-2</v>
      </c>
      <c r="CX31" s="784">
        <v>75.007895452929887</v>
      </c>
      <c r="CY31" s="785">
        <v>0.12794612794612792</v>
      </c>
      <c r="CZ31" s="784">
        <v>90.799031337757214</v>
      </c>
      <c r="DA31" s="785">
        <v>0.15488215488215484</v>
      </c>
      <c r="DB31" s="784">
        <v>84.877355380946966</v>
      </c>
      <c r="DC31" s="785">
        <v>0.14478114478114473</v>
      </c>
      <c r="DD31" s="784">
        <v>294.10990585490936</v>
      </c>
      <c r="DE31" s="785">
        <v>0.50168350168350173</v>
      </c>
      <c r="DF31" s="786">
        <v>586.24591972421524</v>
      </c>
    </row>
    <row r="32" spans="1:110" x14ac:dyDescent="0.2">
      <c r="A32" s="133"/>
      <c r="B32" s="139" t="s">
        <v>37</v>
      </c>
      <c r="C32" s="318">
        <v>3316</v>
      </c>
      <c r="D32" s="318">
        <v>23436</v>
      </c>
      <c r="E32" s="141">
        <v>0.14149172213688344</v>
      </c>
      <c r="F32" s="318">
        <v>3867.6651259999999</v>
      </c>
      <c r="G32" s="141">
        <v>0.16246046081885809</v>
      </c>
      <c r="H32" s="318">
        <v>4239.5990231379001</v>
      </c>
      <c r="I32" s="141">
        <v>0.18053907180249118</v>
      </c>
      <c r="J32" s="318">
        <v>371.9338971379002</v>
      </c>
      <c r="K32" s="845">
        <v>9.6164969050089422E-2</v>
      </c>
      <c r="L32" s="799">
        <v>1.8533185914993311E-2</v>
      </c>
      <c r="M32" s="790">
        <v>2.2227977940599164E-2</v>
      </c>
      <c r="N32" s="790">
        <v>2.068685520011937E-2</v>
      </c>
      <c r="P32" s="800">
        <v>2344.8006397368154</v>
      </c>
      <c r="Q32" s="317">
        <v>0.80887663751742611</v>
      </c>
      <c r="R32" s="801">
        <v>218.07945562397109</v>
      </c>
      <c r="S32" s="317">
        <v>7.5230010512342682E-2</v>
      </c>
      <c r="T32" s="801">
        <v>151.87491924124976</v>
      </c>
      <c r="U32" s="317">
        <v>5.2391692460848793E-2</v>
      </c>
      <c r="V32" s="801">
        <v>19.940883889854465</v>
      </c>
      <c r="W32" s="317">
        <v>6.8789281428042089E-3</v>
      </c>
      <c r="X32" s="801">
        <v>164.14000673760128</v>
      </c>
      <c r="Y32" s="317">
        <v>5.6622731366578277E-2</v>
      </c>
      <c r="Z32" s="802">
        <v>2898.8359052294918</v>
      </c>
      <c r="AB32" s="634" t="s">
        <v>37</v>
      </c>
      <c r="AC32" s="318">
        <v>149.89762100210513</v>
      </c>
      <c r="AD32" s="141">
        <v>3.5356556170531371E-2</v>
      </c>
      <c r="AE32" s="318">
        <v>3.9174148270433928</v>
      </c>
      <c r="AF32" s="141">
        <v>9.2400597454236455E-4</v>
      </c>
      <c r="AG32" s="318">
        <v>3905.6902857538676</v>
      </c>
      <c r="AH32" s="141">
        <v>0.92124049100829963</v>
      </c>
      <c r="AI32" s="318">
        <v>75.312256917549746</v>
      </c>
      <c r="AJ32" s="141">
        <v>1.7764004686888539E-2</v>
      </c>
      <c r="AK32" s="318">
        <v>104.78144463733497</v>
      </c>
      <c r="AL32" s="141">
        <v>2.4714942159738004E-2</v>
      </c>
      <c r="AM32" s="348">
        <v>4239.599023137901</v>
      </c>
      <c r="AP32" s="139" t="s">
        <v>37</v>
      </c>
      <c r="AQ32" s="318">
        <v>2654.9759786655891</v>
      </c>
      <c r="AR32" s="317">
        <v>0.91587660200979992</v>
      </c>
      <c r="AS32" s="318">
        <v>228.89432747851603</v>
      </c>
      <c r="AT32" s="317">
        <v>7.8960774242374798E-2</v>
      </c>
      <c r="AU32" s="318">
        <v>14.965599085386373</v>
      </c>
      <c r="AV32" s="317">
        <v>5.1626237478252825E-3</v>
      </c>
      <c r="AW32" s="846">
        <v>1</v>
      </c>
      <c r="AX32" s="847">
        <v>3.449660597193525E-4</v>
      </c>
      <c r="AY32" s="846">
        <v>3.00004185626163</v>
      </c>
      <c r="AZ32" s="847">
        <v>1.0349126181477067E-3</v>
      </c>
      <c r="BA32" s="846">
        <v>4.9759926363963896</v>
      </c>
      <c r="BB32" s="847">
        <v>1.7165485729701752E-3</v>
      </c>
      <c r="BC32" s="846">
        <v>5.9895645927283798</v>
      </c>
      <c r="BD32" s="847">
        <v>2.0661964969880577E-3</v>
      </c>
      <c r="BE32" s="802">
        <v>2898.8359052294913</v>
      </c>
      <c r="BG32" s="139" t="s">
        <v>37</v>
      </c>
      <c r="BH32" s="318">
        <v>38.742909878798002</v>
      </c>
      <c r="BI32" s="317">
        <v>1.3364988962950922E-2</v>
      </c>
      <c r="BJ32" s="318">
        <v>255.17900642834891</v>
      </c>
      <c r="BK32" s="317">
        <v>8.8028096370686829E-2</v>
      </c>
      <c r="BL32" s="318">
        <v>686.17723756422868</v>
      </c>
      <c r="BM32" s="317">
        <v>0.23670785791164201</v>
      </c>
      <c r="BN32" s="318">
        <v>1030.7079427237045</v>
      </c>
      <c r="BO32" s="317">
        <v>0.35555925772283636</v>
      </c>
      <c r="BP32" s="318">
        <v>570.75415301473868</v>
      </c>
      <c r="BQ32" s="317">
        <v>0.19689081123395077</v>
      </c>
      <c r="BR32" s="318">
        <v>317.27465561967284</v>
      </c>
      <c r="BS32" s="317">
        <v>0.10944898779793305</v>
      </c>
      <c r="BT32" s="802">
        <v>2898.8359052294918</v>
      </c>
      <c r="BW32" s="139" t="s">
        <v>37</v>
      </c>
      <c r="BX32" s="318">
        <v>1297.1132839861539</v>
      </c>
      <c r="BY32" s="317">
        <v>0.44746005858633203</v>
      </c>
      <c r="BZ32" s="318">
        <v>1126.3557872497856</v>
      </c>
      <c r="CA32" s="317">
        <v>0.388554517769647</v>
      </c>
      <c r="CB32" s="318">
        <v>278.22358092440288</v>
      </c>
      <c r="CC32" s="317">
        <v>9.5977692432499456E-2</v>
      </c>
      <c r="CD32" s="318">
        <v>107.6571956814079</v>
      </c>
      <c r="CE32" s="317">
        <v>3.7138078594650493E-2</v>
      </c>
      <c r="CF32" s="318">
        <v>89.486057387747337</v>
      </c>
      <c r="CG32" s="317">
        <v>3.0869652616870986E-2</v>
      </c>
      <c r="CH32" s="802">
        <v>2898.8359052294977</v>
      </c>
      <c r="CJ32" s="139" t="s">
        <v>37</v>
      </c>
      <c r="CK32" s="318">
        <v>2423.4690712359393</v>
      </c>
      <c r="CL32" s="317">
        <v>0.83601457635597909</v>
      </c>
      <c r="CM32" s="318">
        <v>385.88077660581075</v>
      </c>
      <c r="CN32" s="317">
        <v>0.13311577102714997</v>
      </c>
      <c r="CO32" s="318">
        <v>89.486057387747337</v>
      </c>
      <c r="CP32" s="317">
        <v>3.0869652616870989E-2</v>
      </c>
      <c r="CQ32" s="802">
        <v>2898.8359052294973</v>
      </c>
      <c r="CS32" s="139" t="s">
        <v>37</v>
      </c>
      <c r="CT32" s="318">
        <v>106.38905793599534</v>
      </c>
      <c r="CU32" s="317">
        <v>3.6700614113434164E-2</v>
      </c>
      <c r="CV32" s="318">
        <v>153.44393377722167</v>
      </c>
      <c r="CW32" s="317">
        <v>5.2932949222965341E-2</v>
      </c>
      <c r="CX32" s="318">
        <v>305.53605459783319</v>
      </c>
      <c r="CY32" s="317">
        <v>0.1053995688568113</v>
      </c>
      <c r="CZ32" s="318">
        <v>489.62795206253645</v>
      </c>
      <c r="DA32" s="317">
        <v>0.16890502535146895</v>
      </c>
      <c r="DB32" s="318">
        <v>567.65002844532285</v>
      </c>
      <c r="DC32" s="317">
        <v>0.19581999361236108</v>
      </c>
      <c r="DD32" s="318">
        <v>1276.1888784105868</v>
      </c>
      <c r="DE32" s="317">
        <v>0.4402418488429593</v>
      </c>
      <c r="DF32" s="802">
        <v>2898.8359052294959</v>
      </c>
    </row>
    <row r="33" spans="1:110" ht="13.5" thickBot="1" x14ac:dyDescent="0.25">
      <c r="A33" s="133"/>
      <c r="B33" s="134" t="s">
        <v>317</v>
      </c>
      <c r="C33" s="316">
        <v>14025</v>
      </c>
      <c r="D33" s="316">
        <v>108316</v>
      </c>
      <c r="E33" s="136">
        <v>0.12948225562243806</v>
      </c>
      <c r="F33" s="316">
        <v>16731.553294999998</v>
      </c>
      <c r="G33" s="136">
        <v>0.15091026202460334</v>
      </c>
      <c r="H33" s="316">
        <v>18521.092348847691</v>
      </c>
      <c r="I33" s="136">
        <v>0.17228762847645779</v>
      </c>
      <c r="J33" s="316">
        <v>1789.5390538476931</v>
      </c>
      <c r="K33" s="839">
        <v>0.10695594260112556</v>
      </c>
      <c r="L33" s="789">
        <v>2.053068438193395E-2</v>
      </c>
      <c r="M33" s="790">
        <v>2.5528247707060192E-2</v>
      </c>
      <c r="N33" s="790">
        <v>2.3442962340228135E-2</v>
      </c>
      <c r="P33" s="791">
        <v>10739.131036946059</v>
      </c>
      <c r="Q33" s="315">
        <v>0.84717004677618768</v>
      </c>
      <c r="R33" s="792">
        <v>642.48381277538306</v>
      </c>
      <c r="S33" s="315">
        <v>5.0683154889284973E-2</v>
      </c>
      <c r="T33" s="792">
        <v>552.18876907484093</v>
      </c>
      <c r="U33" s="315">
        <v>4.3560115219475753E-2</v>
      </c>
      <c r="V33" s="792">
        <v>35.908184201117784</v>
      </c>
      <c r="W33" s="315">
        <v>2.8326629021150022E-3</v>
      </c>
      <c r="X33" s="792">
        <v>706.7645169724093</v>
      </c>
      <c r="Y33" s="315">
        <v>5.5754020212936628E-2</v>
      </c>
      <c r="Z33" s="793">
        <v>12676.47631996981</v>
      </c>
      <c r="AB33" s="633" t="s">
        <v>317</v>
      </c>
      <c r="AC33" s="316">
        <v>449.55903863879018</v>
      </c>
      <c r="AD33" s="136">
        <v>2.4272814484765533E-2</v>
      </c>
      <c r="AE33" s="316">
        <v>9.470062151460322</v>
      </c>
      <c r="AF33" s="136">
        <v>5.1131229050048531E-4</v>
      </c>
      <c r="AG33" s="316">
        <v>17373.5310450334</v>
      </c>
      <c r="AH33" s="136">
        <v>0.93804030117663761</v>
      </c>
      <c r="AI33" s="316">
        <v>299.41709376864708</v>
      </c>
      <c r="AJ33" s="136">
        <v>1.6166276163904324E-2</v>
      </c>
      <c r="AK33" s="316">
        <v>389.11510925538846</v>
      </c>
      <c r="AL33" s="136">
        <v>2.1009295884192154E-2</v>
      </c>
      <c r="AM33" s="347">
        <v>18521.092348847684</v>
      </c>
      <c r="AP33" s="134" t="s">
        <v>317</v>
      </c>
      <c r="AQ33" s="316">
        <v>11453.973841948558</v>
      </c>
      <c r="AR33" s="315">
        <v>0.90356133304210184</v>
      </c>
      <c r="AS33" s="316">
        <v>1143.747811618879</v>
      </c>
      <c r="AT33" s="315">
        <v>9.022600466795988E-2</v>
      </c>
      <c r="AU33" s="316">
        <v>78.754666402371782</v>
      </c>
      <c r="AV33" s="315">
        <v>6.2126622899382616E-3</v>
      </c>
      <c r="AW33" s="840">
        <v>1.99528170968637</v>
      </c>
      <c r="AX33" s="841">
        <v>1.5740034212371107E-4</v>
      </c>
      <c r="AY33" s="840">
        <v>3.00004185626163</v>
      </c>
      <c r="AZ33" s="841">
        <v>2.3666212759262858E-4</v>
      </c>
      <c r="BA33" s="840">
        <v>64.273791814003687</v>
      </c>
      <c r="BB33" s="841">
        <v>5.0703200315020003E-3</v>
      </c>
      <c r="BC33" s="840">
        <v>9.4855510224201112</v>
      </c>
      <c r="BD33" s="841">
        <v>7.4827978871992262E-4</v>
      </c>
      <c r="BE33" s="793">
        <v>12676.47631996981</v>
      </c>
      <c r="BG33" s="134" t="s">
        <v>317</v>
      </c>
      <c r="BH33" s="316">
        <v>107.49279585816397</v>
      </c>
      <c r="BI33" s="315">
        <v>8.4797062799561937E-3</v>
      </c>
      <c r="BJ33" s="316">
        <v>830.12510893770911</v>
      </c>
      <c r="BK33" s="315">
        <v>6.5485477823989349E-2</v>
      </c>
      <c r="BL33" s="316">
        <v>2875.4401955415415</v>
      </c>
      <c r="BM33" s="315">
        <v>0.22683276669019878</v>
      </c>
      <c r="BN33" s="316">
        <v>4994.9894945277993</v>
      </c>
      <c r="BO33" s="315">
        <v>0.39403611606633721</v>
      </c>
      <c r="BP33" s="316">
        <v>2768.2969779970094</v>
      </c>
      <c r="BQ33" s="315">
        <v>0.2183806373413083</v>
      </c>
      <c r="BR33" s="316">
        <v>1100.1317471075859</v>
      </c>
      <c r="BS33" s="315">
        <v>8.6785295798210108E-2</v>
      </c>
      <c r="BT33" s="793">
        <v>12676.47631996981</v>
      </c>
      <c r="BW33" s="134" t="s">
        <v>317</v>
      </c>
      <c r="BX33" s="316">
        <v>5514.8687004983221</v>
      </c>
      <c r="BY33" s="315">
        <v>0.43504745019800972</v>
      </c>
      <c r="BZ33" s="316">
        <v>4970.3237324672809</v>
      </c>
      <c r="CA33" s="315">
        <v>0.3920903259715246</v>
      </c>
      <c r="CB33" s="316">
        <v>1270.6794832554956</v>
      </c>
      <c r="CC33" s="315">
        <v>0.10023917145285373</v>
      </c>
      <c r="CD33" s="316">
        <v>498.42034307582344</v>
      </c>
      <c r="CE33" s="315">
        <v>3.931852436710976E-2</v>
      </c>
      <c r="CF33" s="316">
        <v>422.18406067290124</v>
      </c>
      <c r="CG33" s="315">
        <v>3.3304528010502071E-2</v>
      </c>
      <c r="CH33" s="793">
        <v>12676.476319969825</v>
      </c>
      <c r="CJ33" s="134" t="s">
        <v>317</v>
      </c>
      <c r="CK33" s="316">
        <v>10485.192432965601</v>
      </c>
      <c r="CL33" s="315">
        <v>0.82713777616953443</v>
      </c>
      <c r="CM33" s="316">
        <v>1769.099826331319</v>
      </c>
      <c r="CN33" s="315">
        <v>0.13955769581996355</v>
      </c>
      <c r="CO33" s="316">
        <v>422.18406067290124</v>
      </c>
      <c r="CP33" s="315">
        <v>3.3304528010502078E-2</v>
      </c>
      <c r="CQ33" s="793">
        <v>12676.476319969821</v>
      </c>
      <c r="CS33" s="134" t="s">
        <v>317</v>
      </c>
      <c r="CT33" s="316">
        <v>366.1539478367049</v>
      </c>
      <c r="CU33" s="315">
        <v>2.8884521107800789E-2</v>
      </c>
      <c r="CV33" s="316">
        <v>661.27848180478259</v>
      </c>
      <c r="CW33" s="315">
        <v>5.2165796323308034E-2</v>
      </c>
      <c r="CX33" s="316">
        <v>1119.444816889986</v>
      </c>
      <c r="CY33" s="315">
        <v>8.8308831936716931E-2</v>
      </c>
      <c r="CZ33" s="316">
        <v>1956.9926336037297</v>
      </c>
      <c r="DA33" s="315">
        <v>0.15437985952932307</v>
      </c>
      <c r="DB33" s="316">
        <v>2292.6862505116551</v>
      </c>
      <c r="DC33" s="315">
        <v>0.18086147858769597</v>
      </c>
      <c r="DD33" s="316">
        <v>6279.9201893229547</v>
      </c>
      <c r="DE33" s="315">
        <v>0.49539951251515529</v>
      </c>
      <c r="DF33" s="793">
        <v>12676.476319969812</v>
      </c>
    </row>
    <row r="34" spans="1:110" x14ac:dyDescent="0.2">
      <c r="A34" s="126">
        <v>97210</v>
      </c>
      <c r="B34" s="120" t="s">
        <v>33</v>
      </c>
      <c r="C34" s="616">
        <v>2093</v>
      </c>
      <c r="D34" s="700">
        <v>18533</v>
      </c>
      <c r="E34" s="122">
        <v>0.11293368585765931</v>
      </c>
      <c r="F34" s="616">
        <v>2617.1723050000001</v>
      </c>
      <c r="G34" s="122">
        <v>0.13630471798415389</v>
      </c>
      <c r="H34" s="616">
        <v>3202.725713966237</v>
      </c>
      <c r="I34" s="122">
        <v>0.16998703433821119</v>
      </c>
      <c r="J34" s="616">
        <v>585.55340896623693</v>
      </c>
      <c r="K34" s="830">
        <v>0.22373513881663856</v>
      </c>
      <c r="L34" s="764">
        <v>4.1207975649080186E-2</v>
      </c>
      <c r="M34" s="617">
        <v>3.2443169460469656E-2</v>
      </c>
      <c r="N34" s="617">
        <v>3.6086169718877237E-2</v>
      </c>
      <c r="P34" s="776">
        <v>1943.5184017318011</v>
      </c>
      <c r="Q34" s="766">
        <v>0.91222651970939839</v>
      </c>
      <c r="R34" s="777">
        <v>47.713389749011107</v>
      </c>
      <c r="S34" s="766">
        <v>2.2395167154318947E-2</v>
      </c>
      <c r="T34" s="777">
        <v>71.16806692473773</v>
      </c>
      <c r="U34" s="766">
        <v>3.3404056245286834E-2</v>
      </c>
      <c r="V34" s="777">
        <v>12.55941164320922</v>
      </c>
      <c r="W34" s="766">
        <v>5.8949935141717662E-3</v>
      </c>
      <c r="X34" s="777">
        <v>55.562436720886232</v>
      </c>
      <c r="Y34" s="766">
        <v>2.6079263376824029E-2</v>
      </c>
      <c r="Z34" s="768">
        <v>2130.5217067696453</v>
      </c>
      <c r="AB34" s="624" t="s">
        <v>121</v>
      </c>
      <c r="AC34" s="625">
        <v>134.01747618996333</v>
      </c>
      <c r="AD34" s="128">
        <v>4.1844818494930325E-2</v>
      </c>
      <c r="AE34" s="625">
        <v>2.4891415546470999</v>
      </c>
      <c r="AF34" s="128">
        <v>7.7719473253442032E-4</v>
      </c>
      <c r="AG34" s="625">
        <v>2831.1943703938718</v>
      </c>
      <c r="AH34" s="128">
        <v>0.88399526629701208</v>
      </c>
      <c r="AI34" s="625">
        <v>125.26161922131347</v>
      </c>
      <c r="AJ34" s="128">
        <v>3.9110941869008882E-2</v>
      </c>
      <c r="AK34" s="625">
        <v>109.7631066064412</v>
      </c>
      <c r="AL34" s="128">
        <v>3.4271778606514265E-2</v>
      </c>
      <c r="AM34" s="344">
        <v>3202.725713966237</v>
      </c>
      <c r="AP34" s="120" t="s">
        <v>33</v>
      </c>
      <c r="AQ34" s="616">
        <v>1964.2652957409052</v>
      </c>
      <c r="AR34" s="766">
        <v>0.92196446039462199</v>
      </c>
      <c r="AS34" s="616">
        <v>146.18584400587019</v>
      </c>
      <c r="AT34" s="766">
        <v>6.8615045573753447E-2</v>
      </c>
      <c r="AU34" s="616">
        <v>20.070567022870001</v>
      </c>
      <c r="AV34" s="766">
        <v>9.4204940316245534E-3</v>
      </c>
      <c r="AW34" s="843">
        <v>0</v>
      </c>
      <c r="AX34" s="844">
        <v>0</v>
      </c>
      <c r="AY34" s="843">
        <v>0</v>
      </c>
      <c r="AZ34" s="844">
        <v>0</v>
      </c>
      <c r="BA34" s="843">
        <v>17.514134464187659</v>
      </c>
      <c r="BB34" s="844">
        <v>8.2205848494935375E-3</v>
      </c>
      <c r="BC34" s="843">
        <v>2.55643255868234</v>
      </c>
      <c r="BD34" s="844">
        <v>1.1999091821310152E-3</v>
      </c>
      <c r="BE34" s="768">
        <v>2130.5217067696453</v>
      </c>
      <c r="BG34" s="120" t="s">
        <v>33</v>
      </c>
      <c r="BH34" s="616">
        <v>15.042574661940751</v>
      </c>
      <c r="BI34" s="766">
        <v>7.0605122745962118E-3</v>
      </c>
      <c r="BJ34" s="616">
        <v>137.86386985740782</v>
      </c>
      <c r="BK34" s="766">
        <v>6.4708972182424163E-2</v>
      </c>
      <c r="BL34" s="616">
        <v>484.92956372066919</v>
      </c>
      <c r="BM34" s="766">
        <v>0.22761071252164453</v>
      </c>
      <c r="BN34" s="616">
        <v>980.80492286126128</v>
      </c>
      <c r="BO34" s="766">
        <v>0.46035903776281362</v>
      </c>
      <c r="BP34" s="616">
        <v>368.52623148819242</v>
      </c>
      <c r="BQ34" s="766">
        <v>0.17297464293239323</v>
      </c>
      <c r="BR34" s="616">
        <v>143.354544180174</v>
      </c>
      <c r="BS34" s="766">
        <v>6.7286122326128295E-2</v>
      </c>
      <c r="BT34" s="768">
        <v>2130.5217067696453</v>
      </c>
      <c r="BW34" s="833" t="s">
        <v>33</v>
      </c>
      <c r="BX34" s="795">
        <v>855.60844547433203</v>
      </c>
      <c r="BY34" s="796">
        <v>0.40159574190475122</v>
      </c>
      <c r="BZ34" s="795">
        <v>848.78860118770785</v>
      </c>
      <c r="CA34" s="796">
        <v>0.39839472111019447</v>
      </c>
      <c r="CB34" s="795">
        <v>205.59717637179926</v>
      </c>
      <c r="CC34" s="796">
        <v>9.6500859727700866E-2</v>
      </c>
      <c r="CD34" s="795">
        <v>102.84701419905826</v>
      </c>
      <c r="CE34" s="796">
        <v>4.8273159514059943E-2</v>
      </c>
      <c r="CF34" s="795">
        <v>117.68046953674639</v>
      </c>
      <c r="CG34" s="796">
        <v>5.523551774329339E-2</v>
      </c>
      <c r="CH34" s="771">
        <v>2130.521706769644</v>
      </c>
      <c r="CJ34" s="833" t="s">
        <v>33</v>
      </c>
      <c r="CK34" s="795">
        <v>1704.3970466620399</v>
      </c>
      <c r="CL34" s="796">
        <v>0.7999904630149457</v>
      </c>
      <c r="CM34" s="795">
        <v>308.44419057085753</v>
      </c>
      <c r="CN34" s="796">
        <v>0.14477401924176081</v>
      </c>
      <c r="CO34" s="795">
        <v>117.68046953674639</v>
      </c>
      <c r="CP34" s="796">
        <v>5.523551774329339E-2</v>
      </c>
      <c r="CQ34" s="771">
        <v>2130.521706769644</v>
      </c>
      <c r="CS34" s="833" t="s">
        <v>33</v>
      </c>
      <c r="CT34" s="795">
        <v>147.74092168568114</v>
      </c>
      <c r="CU34" s="796">
        <v>6.9344950213950166E-2</v>
      </c>
      <c r="CV34" s="795">
        <v>192.84862099836323</v>
      </c>
      <c r="CW34" s="796">
        <v>9.0517088084854841E-2</v>
      </c>
      <c r="CX34" s="795">
        <v>217.95111299748149</v>
      </c>
      <c r="CY34" s="796">
        <v>0.10229940971967139</v>
      </c>
      <c r="CZ34" s="795">
        <v>332.27189282033959</v>
      </c>
      <c r="DA34" s="796">
        <v>0.15595799459097712</v>
      </c>
      <c r="DB34" s="795">
        <v>411.54428754947219</v>
      </c>
      <c r="DC34" s="796">
        <v>0.19316596786684087</v>
      </c>
      <c r="DD34" s="795">
        <v>828.16487071830738</v>
      </c>
      <c r="DE34" s="796">
        <v>0.38871458952370569</v>
      </c>
      <c r="DF34" s="771">
        <v>2130.5217067696449</v>
      </c>
    </row>
    <row r="35" spans="1:110" x14ac:dyDescent="0.2">
      <c r="A35" s="126">
        <v>97217</v>
      </c>
      <c r="B35" s="127" t="s">
        <v>14</v>
      </c>
      <c r="C35" s="625">
        <v>941</v>
      </c>
      <c r="D35" s="312">
        <v>7269</v>
      </c>
      <c r="E35" s="128">
        <v>0.1294538450956115</v>
      </c>
      <c r="F35" s="625">
        <v>1191</v>
      </c>
      <c r="G35" s="128">
        <v>0.13868188169538892</v>
      </c>
      <c r="H35" s="625">
        <v>1333</v>
      </c>
      <c r="I35" s="128">
        <v>0.15586997193638916</v>
      </c>
      <c r="J35" s="625">
        <v>142</v>
      </c>
      <c r="K35" s="834">
        <v>0.11922753988245172</v>
      </c>
      <c r="L35" s="775">
        <v>2.2783416178874027E-2</v>
      </c>
      <c r="M35" s="617">
        <v>3.4230755040366878E-2</v>
      </c>
      <c r="N35" s="617">
        <v>2.9445541813941212E-2</v>
      </c>
      <c r="P35" s="776">
        <v>745</v>
      </c>
      <c r="Q35" s="772">
        <v>0.83054626532887399</v>
      </c>
      <c r="R35" s="777">
        <v>51</v>
      </c>
      <c r="S35" s="772">
        <v>5.6856187290969896E-2</v>
      </c>
      <c r="T35" s="777">
        <v>67</v>
      </c>
      <c r="U35" s="772">
        <v>7.4693422519509473E-2</v>
      </c>
      <c r="V35" s="777">
        <v>1</v>
      </c>
      <c r="W35" s="772">
        <v>1.1148272017837235E-3</v>
      </c>
      <c r="X35" s="777">
        <v>33</v>
      </c>
      <c r="Y35" s="772">
        <v>3.678929765886288E-2</v>
      </c>
      <c r="Z35" s="778">
        <v>897</v>
      </c>
      <c r="AB35" s="628" t="s">
        <v>14</v>
      </c>
      <c r="AC35" s="625">
        <v>35</v>
      </c>
      <c r="AD35" s="128">
        <v>2.6256564141035259E-2</v>
      </c>
      <c r="AE35" s="625">
        <v>5</v>
      </c>
      <c r="AF35" s="128">
        <v>3.7509377344336083E-3</v>
      </c>
      <c r="AG35" s="625">
        <v>1197</v>
      </c>
      <c r="AH35" s="128">
        <v>0.89797449362340587</v>
      </c>
      <c r="AI35" s="625">
        <v>56</v>
      </c>
      <c r="AJ35" s="128">
        <v>4.2010502625656414E-2</v>
      </c>
      <c r="AK35" s="625">
        <v>40</v>
      </c>
      <c r="AL35" s="128">
        <v>3.0007501875468866E-2</v>
      </c>
      <c r="AM35" s="344">
        <v>1333</v>
      </c>
      <c r="AP35" s="127" t="s">
        <v>14</v>
      </c>
      <c r="AQ35" s="625">
        <v>766</v>
      </c>
      <c r="AR35" s="772">
        <v>0.85395763656633217</v>
      </c>
      <c r="AS35" s="625">
        <v>121</v>
      </c>
      <c r="AT35" s="772">
        <v>0.13489409141583056</v>
      </c>
      <c r="AU35" s="625">
        <v>10</v>
      </c>
      <c r="AV35" s="772">
        <v>1.1148272017837236E-2</v>
      </c>
      <c r="AW35" s="831">
        <v>0</v>
      </c>
      <c r="AX35" s="832">
        <v>0</v>
      </c>
      <c r="AY35" s="831">
        <v>0</v>
      </c>
      <c r="AZ35" s="832">
        <v>0</v>
      </c>
      <c r="BA35" s="831">
        <v>10</v>
      </c>
      <c r="BB35" s="832">
        <v>1.1148272017837236E-2</v>
      </c>
      <c r="BC35" s="831">
        <v>0</v>
      </c>
      <c r="BD35" s="832">
        <v>0</v>
      </c>
      <c r="BE35" s="778">
        <v>897</v>
      </c>
      <c r="BG35" s="127" t="s">
        <v>14</v>
      </c>
      <c r="BH35" s="625">
        <v>14</v>
      </c>
      <c r="BI35" s="772">
        <v>1.560758082497213E-2</v>
      </c>
      <c r="BJ35" s="625">
        <v>56</v>
      </c>
      <c r="BK35" s="772">
        <v>6.243032329988852E-2</v>
      </c>
      <c r="BL35" s="625">
        <v>211</v>
      </c>
      <c r="BM35" s="772">
        <v>0.23522853957636566</v>
      </c>
      <c r="BN35" s="625">
        <v>326</v>
      </c>
      <c r="BO35" s="772">
        <v>0.36343366778149389</v>
      </c>
      <c r="BP35" s="625">
        <v>160</v>
      </c>
      <c r="BQ35" s="772">
        <v>0.17837235228539577</v>
      </c>
      <c r="BR35" s="625">
        <v>130</v>
      </c>
      <c r="BS35" s="772">
        <v>0.14492753623188406</v>
      </c>
      <c r="BT35" s="778">
        <v>897</v>
      </c>
      <c r="BW35" s="813" t="s">
        <v>14</v>
      </c>
      <c r="BX35" s="774">
        <v>380</v>
      </c>
      <c r="BY35" s="770">
        <v>0.42363433667781492</v>
      </c>
      <c r="BZ35" s="774">
        <v>382</v>
      </c>
      <c r="CA35" s="770">
        <v>0.4258639910813824</v>
      </c>
      <c r="CB35" s="774">
        <v>79</v>
      </c>
      <c r="CC35" s="770">
        <v>8.807134894091416E-2</v>
      </c>
      <c r="CD35" s="774">
        <v>34</v>
      </c>
      <c r="CE35" s="770">
        <v>3.79041248606466E-2</v>
      </c>
      <c r="CF35" s="774">
        <v>22</v>
      </c>
      <c r="CG35" s="770">
        <v>2.4526198439241916E-2</v>
      </c>
      <c r="CH35" s="779">
        <v>897</v>
      </c>
      <c r="CJ35" s="813" t="s">
        <v>14</v>
      </c>
      <c r="CK35" s="774">
        <v>762</v>
      </c>
      <c r="CL35" s="770">
        <v>0.84949832775919731</v>
      </c>
      <c r="CM35" s="774">
        <v>113</v>
      </c>
      <c r="CN35" s="770">
        <v>0.12597547380156077</v>
      </c>
      <c r="CO35" s="774">
        <v>22</v>
      </c>
      <c r="CP35" s="770">
        <v>2.4526198439241916E-2</v>
      </c>
      <c r="CQ35" s="779">
        <v>897</v>
      </c>
      <c r="CS35" s="813" t="s">
        <v>14</v>
      </c>
      <c r="CT35" s="774">
        <v>33</v>
      </c>
      <c r="CU35" s="770">
        <v>3.678929765886288E-2</v>
      </c>
      <c r="CV35" s="774">
        <v>65</v>
      </c>
      <c r="CW35" s="770">
        <v>7.2463768115942032E-2</v>
      </c>
      <c r="CX35" s="774">
        <v>89</v>
      </c>
      <c r="CY35" s="770">
        <v>9.9219620958751392E-2</v>
      </c>
      <c r="CZ35" s="774">
        <v>164</v>
      </c>
      <c r="DA35" s="770">
        <v>0.18283166109253066</v>
      </c>
      <c r="DB35" s="774">
        <v>179</v>
      </c>
      <c r="DC35" s="770">
        <v>0.1995540691192865</v>
      </c>
      <c r="DD35" s="774">
        <v>367</v>
      </c>
      <c r="DE35" s="770">
        <v>0.40914158305462656</v>
      </c>
      <c r="DF35" s="779">
        <v>897</v>
      </c>
    </row>
    <row r="36" spans="1:110" x14ac:dyDescent="0.2">
      <c r="A36" s="126">
        <v>97220</v>
      </c>
      <c r="B36" s="127" t="s">
        <v>28</v>
      </c>
      <c r="C36" s="625">
        <v>1576</v>
      </c>
      <c r="D36" s="312">
        <v>13019</v>
      </c>
      <c r="E36" s="128">
        <v>0.12105384438128888</v>
      </c>
      <c r="F36" s="625">
        <v>1869.684565</v>
      </c>
      <c r="G36" s="128">
        <v>0.13718526891250379</v>
      </c>
      <c r="H36" s="625">
        <v>2023.0637259029554</v>
      </c>
      <c r="I36" s="128">
        <v>0.157179995796982</v>
      </c>
      <c r="J36" s="625">
        <v>153.37916090295539</v>
      </c>
      <c r="K36" s="834">
        <v>8.2034779435083693E-2</v>
      </c>
      <c r="L36" s="775">
        <v>1.5893646172111531E-2</v>
      </c>
      <c r="M36" s="617">
        <v>2.4711789332004797E-2</v>
      </c>
      <c r="N36" s="617">
        <v>2.1028298832905801E-2</v>
      </c>
      <c r="P36" s="776">
        <v>1299.7487341460128</v>
      </c>
      <c r="Q36" s="772">
        <v>0.89808204269505776</v>
      </c>
      <c r="R36" s="777">
        <v>37.481084364832277</v>
      </c>
      <c r="S36" s="772">
        <v>2.5898150869068593E-2</v>
      </c>
      <c r="T36" s="777">
        <v>42.453980206871094</v>
      </c>
      <c r="U36" s="772">
        <v>2.9334252277439934E-2</v>
      </c>
      <c r="V36" s="777">
        <v>12.502305166837409</v>
      </c>
      <c r="W36" s="772">
        <v>8.6386664342532529E-3</v>
      </c>
      <c r="X36" s="777">
        <v>55.063336985672457</v>
      </c>
      <c r="Y36" s="772">
        <v>3.8046887724180474E-2</v>
      </c>
      <c r="Z36" s="778">
        <v>1447.249440870226</v>
      </c>
      <c r="AB36" s="628" t="s">
        <v>28</v>
      </c>
      <c r="AC36" s="625">
        <v>29.9105423558387</v>
      </c>
      <c r="AD36" s="128">
        <v>1.4784775176811942E-2</v>
      </c>
      <c r="AE36" s="625">
        <v>0</v>
      </c>
      <c r="AF36" s="128">
        <v>0</v>
      </c>
      <c r="AG36" s="625">
        <v>1728.2986226262187</v>
      </c>
      <c r="AH36" s="128">
        <v>0.85429766768954629</v>
      </c>
      <c r="AI36" s="625">
        <v>167.45013402061704</v>
      </c>
      <c r="AJ36" s="128">
        <v>8.2770568161850105E-2</v>
      </c>
      <c r="AK36" s="625">
        <v>97.404426900281294</v>
      </c>
      <c r="AL36" s="128">
        <v>4.8146988971791628E-2</v>
      </c>
      <c r="AM36" s="344">
        <v>2023.0637259029559</v>
      </c>
      <c r="AP36" s="127" t="s">
        <v>28</v>
      </c>
      <c r="AQ36" s="625">
        <v>1322.2098743993784</v>
      </c>
      <c r="AR36" s="772">
        <v>0.91360192449225497</v>
      </c>
      <c r="AS36" s="625">
        <v>117.55721581791119</v>
      </c>
      <c r="AT36" s="772">
        <v>8.1228026419014845E-2</v>
      </c>
      <c r="AU36" s="625">
        <v>7.4823506529363604</v>
      </c>
      <c r="AV36" s="772">
        <v>5.1700490887301703E-3</v>
      </c>
      <c r="AW36" s="831">
        <v>0</v>
      </c>
      <c r="AX36" s="832">
        <v>0</v>
      </c>
      <c r="AY36" s="831">
        <v>0</v>
      </c>
      <c r="AZ36" s="832">
        <v>0</v>
      </c>
      <c r="BA36" s="831">
        <v>7.4823506529363604</v>
      </c>
      <c r="BB36" s="832">
        <v>5.1700490887301703E-3</v>
      </c>
      <c r="BC36" s="831">
        <v>0</v>
      </c>
      <c r="BD36" s="832">
        <v>0</v>
      </c>
      <c r="BE36" s="778">
        <v>1447.249440870226</v>
      </c>
      <c r="BG36" s="127" t="s">
        <v>28</v>
      </c>
      <c r="BH36" s="625">
        <v>9.9882249295999603</v>
      </c>
      <c r="BI36" s="772">
        <v>6.9015227420603292E-3</v>
      </c>
      <c r="BJ36" s="625">
        <v>92.571341031975123</v>
      </c>
      <c r="BK36" s="772">
        <v>6.3963639174952666E-2</v>
      </c>
      <c r="BL36" s="625">
        <v>457.58745629947566</v>
      </c>
      <c r="BM36" s="772">
        <v>0.31617732463888876</v>
      </c>
      <c r="BN36" s="625">
        <v>602.51487906923421</v>
      </c>
      <c r="BO36" s="772">
        <v>0.41631723050239644</v>
      </c>
      <c r="BP36" s="625">
        <v>214.71120059826188</v>
      </c>
      <c r="BQ36" s="772">
        <v>0.14835811611656716</v>
      </c>
      <c r="BR36" s="625">
        <v>69.876338941679009</v>
      </c>
      <c r="BS36" s="772">
        <v>4.8282166825134594E-2</v>
      </c>
      <c r="BT36" s="778">
        <v>1447.249440870226</v>
      </c>
      <c r="BW36" s="813" t="s">
        <v>28</v>
      </c>
      <c r="BX36" s="774">
        <v>647.23486467368718</v>
      </c>
      <c r="BY36" s="770">
        <v>0.44721721521931124</v>
      </c>
      <c r="BZ36" s="774">
        <v>555.11781689446934</v>
      </c>
      <c r="CA36" s="770">
        <v>0.38356747718671041</v>
      </c>
      <c r="CB36" s="774">
        <v>164.96879031830611</v>
      </c>
      <c r="CC36" s="770">
        <v>0.11398780725671663</v>
      </c>
      <c r="CD36" s="774">
        <v>42.473950835410491</v>
      </c>
      <c r="CE36" s="770">
        <v>2.934805130059065E-2</v>
      </c>
      <c r="CF36" s="774">
        <v>37.454018148351686</v>
      </c>
      <c r="CG36" s="770">
        <v>2.5879449036671071E-2</v>
      </c>
      <c r="CH36" s="779">
        <v>1447.2494408702248</v>
      </c>
      <c r="CJ36" s="813" t="s">
        <v>28</v>
      </c>
      <c r="CK36" s="774">
        <v>1202.3526815681566</v>
      </c>
      <c r="CL36" s="770">
        <v>0.8307846924060216</v>
      </c>
      <c r="CM36" s="774">
        <v>207.44274115371661</v>
      </c>
      <c r="CN36" s="770">
        <v>0.14333585855730727</v>
      </c>
      <c r="CO36" s="774">
        <v>37.454018148351686</v>
      </c>
      <c r="CP36" s="770">
        <v>2.5879449036671068E-2</v>
      </c>
      <c r="CQ36" s="779">
        <v>1447.249440870225</v>
      </c>
      <c r="CS36" s="813" t="s">
        <v>28</v>
      </c>
      <c r="CT36" s="774">
        <v>57.424585673568828</v>
      </c>
      <c r="CU36" s="770">
        <v>3.9678430028647731E-2</v>
      </c>
      <c r="CV36" s="774">
        <v>57.43993087576834</v>
      </c>
      <c r="CW36" s="770">
        <v>3.9689033039964343E-2</v>
      </c>
      <c r="CX36" s="774">
        <v>99.983147330802581</v>
      </c>
      <c r="CY36" s="770">
        <v>6.9084944521162178E-2</v>
      </c>
      <c r="CZ36" s="774">
        <v>207.3369682762378</v>
      </c>
      <c r="DA36" s="770">
        <v>0.14326277310673324</v>
      </c>
      <c r="DB36" s="774">
        <v>277.3915022181796</v>
      </c>
      <c r="DC36" s="770">
        <v>0.19166806659906876</v>
      </c>
      <c r="DD36" s="774">
        <v>747.67330649566941</v>
      </c>
      <c r="DE36" s="770">
        <v>0.51661675270442386</v>
      </c>
      <c r="DF36" s="779">
        <v>1447.2494408702264</v>
      </c>
    </row>
    <row r="37" spans="1:110" x14ac:dyDescent="0.2">
      <c r="A37" s="126">
        <v>97226</v>
      </c>
      <c r="B37" s="127" t="s">
        <v>21</v>
      </c>
      <c r="C37" s="625">
        <v>477</v>
      </c>
      <c r="D37" s="312">
        <v>4152</v>
      </c>
      <c r="E37" s="128">
        <v>0.11488439306358382</v>
      </c>
      <c r="F37" s="625">
        <v>633.78234999999995</v>
      </c>
      <c r="G37" s="128">
        <v>0.12175121305448663</v>
      </c>
      <c r="H37" s="625">
        <v>653.81543695513483</v>
      </c>
      <c r="I37" s="128">
        <v>0.1401233255368913</v>
      </c>
      <c r="J37" s="625">
        <v>20.033086955134877</v>
      </c>
      <c r="K37" s="834">
        <v>3.1608780135854019E-2</v>
      </c>
      <c r="L37" s="775">
        <v>6.2433099526399971E-3</v>
      </c>
      <c r="M37" s="617">
        <v>4.143382757980052E-2</v>
      </c>
      <c r="N37" s="617">
        <v>2.6623968012417842E-2</v>
      </c>
      <c r="P37" s="776">
        <v>372.04975547522849</v>
      </c>
      <c r="Q37" s="772">
        <v>0.83148558758314861</v>
      </c>
      <c r="R37" s="777">
        <v>23.811184350414624</v>
      </c>
      <c r="S37" s="772">
        <v>5.3215077605321508E-2</v>
      </c>
      <c r="T37" s="777">
        <v>25.795449712949175</v>
      </c>
      <c r="U37" s="772">
        <v>5.7649667405764965E-2</v>
      </c>
      <c r="V37" s="777">
        <v>3.9685307250691042</v>
      </c>
      <c r="W37" s="772">
        <v>8.869179600886918E-3</v>
      </c>
      <c r="X37" s="777">
        <v>21.82691898788007</v>
      </c>
      <c r="Y37" s="772">
        <v>4.8780487804878044E-2</v>
      </c>
      <c r="Z37" s="778">
        <v>447.45183925154146</v>
      </c>
      <c r="AB37" s="628" t="s">
        <v>21</v>
      </c>
      <c r="AC37" s="625">
        <v>16.86625558154369</v>
      </c>
      <c r="AD37" s="128">
        <v>2.5796661608497719E-2</v>
      </c>
      <c r="AE37" s="625">
        <v>2.976398043801828</v>
      </c>
      <c r="AF37" s="128">
        <v>4.5523520485584211E-3</v>
      </c>
      <c r="AG37" s="625">
        <v>596.27174144163291</v>
      </c>
      <c r="AH37" s="128">
        <v>0.91198786039453716</v>
      </c>
      <c r="AI37" s="625">
        <v>21.82691898788007</v>
      </c>
      <c r="AJ37" s="128">
        <v>3.3383915022761758E-2</v>
      </c>
      <c r="AK37" s="625">
        <v>15.874122900276415</v>
      </c>
      <c r="AL37" s="128">
        <v>2.4279210925644914E-2</v>
      </c>
      <c r="AM37" s="344">
        <v>653.81543695513494</v>
      </c>
      <c r="AP37" s="127" t="s">
        <v>21</v>
      </c>
      <c r="AQ37" s="625">
        <v>395.86093982564313</v>
      </c>
      <c r="AR37" s="772">
        <v>0.88470066518847001</v>
      </c>
      <c r="AS37" s="625">
        <v>49.606634063363806</v>
      </c>
      <c r="AT37" s="772">
        <v>0.11086474501108648</v>
      </c>
      <c r="AU37" s="625">
        <v>1.9842653625345521</v>
      </c>
      <c r="AV37" s="772">
        <v>4.434589800443459E-3</v>
      </c>
      <c r="AW37" s="831">
        <v>0</v>
      </c>
      <c r="AX37" s="832">
        <v>0</v>
      </c>
      <c r="AY37" s="831">
        <v>0</v>
      </c>
      <c r="AZ37" s="832">
        <v>0</v>
      </c>
      <c r="BA37" s="831">
        <v>1.9842653625345601</v>
      </c>
      <c r="BB37" s="832">
        <v>4.4345898004434763E-3</v>
      </c>
      <c r="BC37" s="831">
        <v>0</v>
      </c>
      <c r="BD37" s="832">
        <v>0</v>
      </c>
      <c r="BE37" s="778">
        <v>447.45183925154151</v>
      </c>
      <c r="BG37" s="127" t="s">
        <v>21</v>
      </c>
      <c r="BH37" s="625">
        <v>5.9527960876036561</v>
      </c>
      <c r="BI37" s="772">
        <v>1.3303769401330377E-2</v>
      </c>
      <c r="BJ37" s="625">
        <v>29.76398043801828</v>
      </c>
      <c r="BK37" s="772">
        <v>6.6518847006651893E-2</v>
      </c>
      <c r="BL37" s="625">
        <v>103.1817988517967</v>
      </c>
      <c r="BM37" s="772">
        <v>0.23059866962305986</v>
      </c>
      <c r="BN37" s="625">
        <v>178.58388262810968</v>
      </c>
      <c r="BO37" s="772">
        <v>0.3991130820399113</v>
      </c>
      <c r="BP37" s="625">
        <v>90.284073995322117</v>
      </c>
      <c r="BQ37" s="772">
        <v>0.20177383592017739</v>
      </c>
      <c r="BR37" s="625">
        <v>39.685307250691039</v>
      </c>
      <c r="BS37" s="772">
        <v>8.8691796008869186E-2</v>
      </c>
      <c r="BT37" s="778">
        <v>447.45183925154146</v>
      </c>
      <c r="BW37" s="813" t="s">
        <v>21</v>
      </c>
      <c r="BX37" s="774">
        <v>159.73336168403236</v>
      </c>
      <c r="BY37" s="770">
        <v>0.35698447893569829</v>
      </c>
      <c r="BZ37" s="774">
        <v>193.46587284712032</v>
      </c>
      <c r="CA37" s="770">
        <v>0.43237250554323792</v>
      </c>
      <c r="CB37" s="774">
        <v>35.716776525622066</v>
      </c>
      <c r="CC37" s="770">
        <v>7.9822616407982064E-2</v>
      </c>
      <c r="CD37" s="774">
        <v>33.732511163087509</v>
      </c>
      <c r="CE37" s="770">
        <v>7.5388026607538614E-2</v>
      </c>
      <c r="CF37" s="774">
        <v>24.803317031682003</v>
      </c>
      <c r="CG37" s="770">
        <v>5.5432372505543122E-2</v>
      </c>
      <c r="CH37" s="779">
        <v>447.45183925154424</v>
      </c>
      <c r="CJ37" s="813" t="s">
        <v>21</v>
      </c>
      <c r="CK37" s="774">
        <v>353.19923453115268</v>
      </c>
      <c r="CL37" s="770">
        <v>0.78935698447893621</v>
      </c>
      <c r="CM37" s="774">
        <v>69.449287688709575</v>
      </c>
      <c r="CN37" s="770">
        <v>0.15521064301552068</v>
      </c>
      <c r="CO37" s="774">
        <v>24.803317031682003</v>
      </c>
      <c r="CP37" s="770">
        <v>5.5432372505543122E-2</v>
      </c>
      <c r="CQ37" s="779">
        <v>447.45183925154424</v>
      </c>
      <c r="CS37" s="813" t="s">
        <v>21</v>
      </c>
      <c r="CT37" s="774">
        <v>31.748245800552947</v>
      </c>
      <c r="CU37" s="770">
        <v>7.0953436807095357E-2</v>
      </c>
      <c r="CV37" s="774">
        <v>39.685307250691181</v>
      </c>
      <c r="CW37" s="770">
        <v>8.86917960088692E-2</v>
      </c>
      <c r="CX37" s="774">
        <v>46.630236019562133</v>
      </c>
      <c r="CY37" s="770">
        <v>0.10421286031042129</v>
      </c>
      <c r="CZ37" s="774">
        <v>102.18966617052975</v>
      </c>
      <c r="DA37" s="770">
        <v>0.22838137472283807</v>
      </c>
      <c r="DB37" s="774">
        <v>85.323410588986007</v>
      </c>
      <c r="DC37" s="770">
        <v>0.1906873614190687</v>
      </c>
      <c r="DD37" s="774">
        <v>141.87497342122097</v>
      </c>
      <c r="DE37" s="770">
        <v>0.31707317073170738</v>
      </c>
      <c r="DF37" s="779">
        <v>447.45183925154299</v>
      </c>
    </row>
    <row r="38" spans="1:110" x14ac:dyDescent="0.2">
      <c r="A38" s="126">
        <v>97232</v>
      </c>
      <c r="B38" s="130" t="s">
        <v>26</v>
      </c>
      <c r="C38" s="704">
        <v>1163</v>
      </c>
      <c r="D38" s="723">
        <v>7795</v>
      </c>
      <c r="E38" s="131">
        <v>0.14919820397690828</v>
      </c>
      <c r="F38" s="704">
        <v>1401.1949669999999</v>
      </c>
      <c r="G38" s="131">
        <v>0.16126491007145194</v>
      </c>
      <c r="H38" s="704">
        <v>1743.1958801938415</v>
      </c>
      <c r="I38" s="131">
        <v>0.18982858327276964</v>
      </c>
      <c r="J38" s="704">
        <v>342.0009131938416</v>
      </c>
      <c r="K38" s="835">
        <v>0.24407803428389108</v>
      </c>
      <c r="L38" s="781">
        <v>4.4646911067083295E-2</v>
      </c>
      <c r="M38" s="617">
        <v>2.6974916601874677E-2</v>
      </c>
      <c r="N38" s="617">
        <v>3.430162341538745E-2</v>
      </c>
      <c r="P38" s="776">
        <v>1085.0872368259147</v>
      </c>
      <c r="Q38" s="782">
        <v>0.87541379291580734</v>
      </c>
      <c r="R38" s="777">
        <v>50.469173805856499</v>
      </c>
      <c r="S38" s="782">
        <v>4.0716920600735222E-2</v>
      </c>
      <c r="T38" s="777">
        <v>43.403489473036593</v>
      </c>
      <c r="U38" s="782">
        <v>3.5016551716632295E-2</v>
      </c>
      <c r="V38" s="777">
        <v>4.02815084402644</v>
      </c>
      <c r="W38" s="782">
        <v>3.2497836940016795E-3</v>
      </c>
      <c r="X38" s="777">
        <v>56.525474662559276</v>
      </c>
      <c r="Y38" s="782">
        <v>4.5602951072823451E-2</v>
      </c>
      <c r="Z38" s="778">
        <v>1239.5135256113936</v>
      </c>
      <c r="AB38" s="630" t="s">
        <v>26</v>
      </c>
      <c r="AC38" s="625">
        <v>59.544242030468588</v>
      </c>
      <c r="AD38" s="131">
        <v>3.4158090153269136E-2</v>
      </c>
      <c r="AE38" s="625">
        <v>2.0187669522342602</v>
      </c>
      <c r="AF38" s="131">
        <v>1.1580838247562718E-3</v>
      </c>
      <c r="AG38" s="625">
        <v>1562.5256210293173</v>
      </c>
      <c r="AH38" s="131">
        <v>0.89635688036135441</v>
      </c>
      <c r="AI38" s="625">
        <v>66.619309423730584</v>
      </c>
      <c r="AJ38" s="131">
        <v>3.8216766216956972E-2</v>
      </c>
      <c r="AK38" s="625">
        <v>52.487940758090758</v>
      </c>
      <c r="AL38" s="131">
        <v>3.0110179443663065E-2</v>
      </c>
      <c r="AM38" s="346">
        <v>1743.1958801938417</v>
      </c>
      <c r="AP38" s="130" t="s">
        <v>26</v>
      </c>
      <c r="AQ38" s="704">
        <v>1152.7159297257624</v>
      </c>
      <c r="AR38" s="782">
        <v>0.92997446652079252</v>
      </c>
      <c r="AS38" s="704">
        <v>69.647459852081965</v>
      </c>
      <c r="AT38" s="782">
        <v>5.6189350429014608E-2</v>
      </c>
      <c r="AU38" s="704">
        <v>17.150136033549131</v>
      </c>
      <c r="AV38" s="782">
        <v>1.383618305019284E-2</v>
      </c>
      <c r="AW38" s="836">
        <v>2.0187669522342602</v>
      </c>
      <c r="AX38" s="837">
        <v>1.6286768240294091E-3</v>
      </c>
      <c r="AY38" s="836">
        <v>1.0000004156750499</v>
      </c>
      <c r="AZ38" s="837">
        <v>8.0676845795756599E-4</v>
      </c>
      <c r="BA38" s="836">
        <v>13.121985189522688</v>
      </c>
      <c r="BB38" s="837">
        <v>1.0586399356191156E-2</v>
      </c>
      <c r="BC38" s="836">
        <v>1.0093834761171301</v>
      </c>
      <c r="BD38" s="837">
        <v>8.1433841201470453E-4</v>
      </c>
      <c r="BE38" s="783">
        <v>1239.5135256113936</v>
      </c>
      <c r="BG38" s="130" t="s">
        <v>26</v>
      </c>
      <c r="BH38" s="704">
        <v>9.0750682246120888</v>
      </c>
      <c r="BI38" s="782">
        <v>7.3214757540751999E-3</v>
      </c>
      <c r="BJ38" s="704">
        <v>81.760061565487533</v>
      </c>
      <c r="BK38" s="782">
        <v>6.5961411373191059E-2</v>
      </c>
      <c r="BL38" s="704">
        <v>315.93702802466169</v>
      </c>
      <c r="BM38" s="782">
        <v>0.25488792296060248</v>
      </c>
      <c r="BN38" s="704">
        <v>524.87940758090758</v>
      </c>
      <c r="BO38" s="782">
        <v>0.42345597424764625</v>
      </c>
      <c r="BP38" s="704">
        <v>203.89546217566027</v>
      </c>
      <c r="BQ38" s="782">
        <v>0.16449635922697028</v>
      </c>
      <c r="BR38" s="704">
        <v>103.96649804006441</v>
      </c>
      <c r="BS38" s="782">
        <v>8.3876856437514566E-2</v>
      </c>
      <c r="BT38" s="783">
        <v>1239.5135256113938</v>
      </c>
      <c r="BW38" s="838" t="s">
        <v>26</v>
      </c>
      <c r="BX38" s="784">
        <v>549.09522794727968</v>
      </c>
      <c r="BY38" s="785">
        <v>0.44299252618194235</v>
      </c>
      <c r="BZ38" s="784">
        <v>506.71050501080208</v>
      </c>
      <c r="CA38" s="785">
        <v>0.40879788283138191</v>
      </c>
      <c r="CB38" s="784">
        <v>117.0884832295874</v>
      </c>
      <c r="CC38" s="785">
        <v>9.4463255793705514E-2</v>
      </c>
      <c r="CD38" s="784">
        <v>41.384722520802313</v>
      </c>
      <c r="CE38" s="785">
        <v>3.3387874892602705E-2</v>
      </c>
      <c r="CF38" s="784">
        <v>25.23458690292825</v>
      </c>
      <c r="CG38" s="785">
        <v>2.035846030036751E-2</v>
      </c>
      <c r="CH38" s="786">
        <v>1239.5135256113997</v>
      </c>
      <c r="CJ38" s="838" t="s">
        <v>26</v>
      </c>
      <c r="CK38" s="784">
        <v>1055.8057329580818</v>
      </c>
      <c r="CL38" s="785">
        <v>0.85179040901332426</v>
      </c>
      <c r="CM38" s="784">
        <v>158.4732057503897</v>
      </c>
      <c r="CN38" s="785">
        <v>0.12785113068630821</v>
      </c>
      <c r="CO38" s="784">
        <v>25.23458690292825</v>
      </c>
      <c r="CP38" s="785">
        <v>2.035846030036751E-2</v>
      </c>
      <c r="CQ38" s="786">
        <v>1239.5135256113997</v>
      </c>
      <c r="CS38" s="838" t="s">
        <v>26</v>
      </c>
      <c r="CT38" s="784">
        <v>55.506708126000049</v>
      </c>
      <c r="CU38" s="785">
        <v>4.4781042706751442E-2</v>
      </c>
      <c r="CV38" s="784">
        <v>134.2480023235787</v>
      </c>
      <c r="CW38" s="785">
        <v>0.10830700879795567</v>
      </c>
      <c r="CX38" s="784">
        <v>118.09786670570453</v>
      </c>
      <c r="CY38" s="785">
        <v>9.5277594205720378E-2</v>
      </c>
      <c r="CZ38" s="784">
        <v>293.73059155008627</v>
      </c>
      <c r="DA38" s="785">
        <v>0.2369724778962794</v>
      </c>
      <c r="DB38" s="784">
        <v>220.04559779353531</v>
      </c>
      <c r="DC38" s="785">
        <v>0.17752577381920578</v>
      </c>
      <c r="DD38" s="784">
        <v>417.88475911249265</v>
      </c>
      <c r="DE38" s="785">
        <v>0.33713610257408722</v>
      </c>
      <c r="DF38" s="786">
        <v>1239.5135256113977</v>
      </c>
    </row>
    <row r="39" spans="1:110" x14ac:dyDescent="0.2">
      <c r="A39" s="133"/>
      <c r="B39" s="139" t="s">
        <v>38</v>
      </c>
      <c r="C39" s="318">
        <v>6250</v>
      </c>
      <c r="D39" s="318">
        <v>50768</v>
      </c>
      <c r="E39" s="141">
        <v>0.12310904506775922</v>
      </c>
      <c r="F39" s="318">
        <v>7712.8341869999986</v>
      </c>
      <c r="G39" s="141">
        <v>0.13944201472377793</v>
      </c>
      <c r="H39" s="318">
        <v>8955.800757018169</v>
      </c>
      <c r="I39" s="141">
        <v>0.16550183425458154</v>
      </c>
      <c r="J39" s="318">
        <v>1242.9665700181704</v>
      </c>
      <c r="K39" s="845">
        <v>0.1611556193069979</v>
      </c>
      <c r="L39" s="799">
        <v>3.0334128822704365E-2</v>
      </c>
      <c r="M39" s="790">
        <v>3.0499323649665788E-2</v>
      </c>
      <c r="N39" s="790">
        <v>3.0430489253235882E-2</v>
      </c>
      <c r="P39" s="800">
        <v>5445.4041281789578</v>
      </c>
      <c r="Q39" s="317">
        <v>0.88374504770362439</v>
      </c>
      <c r="R39" s="801">
        <v>210.47483227011452</v>
      </c>
      <c r="S39" s="317">
        <v>3.4158362961973318E-2</v>
      </c>
      <c r="T39" s="801">
        <v>249.82098631759459</v>
      </c>
      <c r="U39" s="317">
        <v>4.0543925533115817E-2</v>
      </c>
      <c r="V39" s="801">
        <v>34.058398379142176</v>
      </c>
      <c r="W39" s="317">
        <v>5.5274025934140686E-3</v>
      </c>
      <c r="X39" s="801">
        <v>221.97816735699806</v>
      </c>
      <c r="Y39" s="317">
        <v>3.6025261207872354E-2</v>
      </c>
      <c r="Z39" s="802">
        <v>6161.7365125028073</v>
      </c>
      <c r="AB39" s="634" t="s">
        <v>38</v>
      </c>
      <c r="AC39" s="318">
        <v>275.33851615781435</v>
      </c>
      <c r="AD39" s="141">
        <v>3.0744153831475846E-2</v>
      </c>
      <c r="AE39" s="318">
        <v>12.484306550683188</v>
      </c>
      <c r="AF39" s="141">
        <v>1.3939911002262891E-3</v>
      </c>
      <c r="AG39" s="318">
        <v>7915.2903554910408</v>
      </c>
      <c r="AH39" s="141">
        <v>0.88381715608046152</v>
      </c>
      <c r="AI39" s="318">
        <v>437.15798165354113</v>
      </c>
      <c r="AJ39" s="141">
        <v>4.8812830199573672E-2</v>
      </c>
      <c r="AK39" s="318">
        <v>315.52959716508968</v>
      </c>
      <c r="AL39" s="141">
        <v>3.5231868788262906E-2</v>
      </c>
      <c r="AM39" s="348">
        <v>8955.8007570181671</v>
      </c>
      <c r="AP39" s="139" t="s">
        <v>38</v>
      </c>
      <c r="AQ39" s="318">
        <v>5601.0520396916891</v>
      </c>
      <c r="AR39" s="317">
        <v>0.90900544486551316</v>
      </c>
      <c r="AS39" s="318">
        <v>503.99715373922714</v>
      </c>
      <c r="AT39" s="317">
        <v>8.1794661734815227E-2</v>
      </c>
      <c r="AU39" s="318">
        <v>56.687319071890045</v>
      </c>
      <c r="AV39" s="317">
        <v>9.1998933996715951E-3</v>
      </c>
      <c r="AW39" s="846">
        <v>2.0187669522342602</v>
      </c>
      <c r="AX39" s="847">
        <v>3.2762954860824891E-4</v>
      </c>
      <c r="AY39" s="846">
        <v>1.0000004156750499</v>
      </c>
      <c r="AZ39" s="847">
        <v>1.622919794843458E-4</v>
      </c>
      <c r="BA39" s="846">
        <v>50.102735669181264</v>
      </c>
      <c r="BB39" s="847">
        <v>8.1312687693668156E-3</v>
      </c>
      <c r="BC39" s="846">
        <v>3.5658160347994698</v>
      </c>
      <c r="BD39" s="847">
        <v>5.7870310221218595E-4</v>
      </c>
      <c r="BE39" s="802">
        <v>6161.7365125028064</v>
      </c>
      <c r="BG39" s="139" t="s">
        <v>38</v>
      </c>
      <c r="BH39" s="318">
        <v>54.058663903756461</v>
      </c>
      <c r="BI39" s="317">
        <v>8.7732839263843544E-3</v>
      </c>
      <c r="BJ39" s="318">
        <v>397.95925289288874</v>
      </c>
      <c r="BK39" s="317">
        <v>6.4585568059489062E-2</v>
      </c>
      <c r="BL39" s="318">
        <v>1572.6358468966032</v>
      </c>
      <c r="BM39" s="317">
        <v>0.25522607850977741</v>
      </c>
      <c r="BN39" s="318">
        <v>2612.7830921395125</v>
      </c>
      <c r="BO39" s="317">
        <v>0.42403356372637857</v>
      </c>
      <c r="BP39" s="318">
        <v>1037.4169682574368</v>
      </c>
      <c r="BQ39" s="317">
        <v>0.1683643833442747</v>
      </c>
      <c r="BR39" s="318">
        <v>486.88268841260845</v>
      </c>
      <c r="BS39" s="317">
        <v>7.9017122433695866E-2</v>
      </c>
      <c r="BT39" s="802">
        <v>6161.7365125028064</v>
      </c>
      <c r="BW39" s="139" t="s">
        <v>38</v>
      </c>
      <c r="BX39" s="318">
        <v>2591.6718997793314</v>
      </c>
      <c r="BY39" s="317">
        <v>0.42060738795314534</v>
      </c>
      <c r="BZ39" s="318">
        <v>2486.0827959400995</v>
      </c>
      <c r="CA39" s="317">
        <v>0.403471130402213</v>
      </c>
      <c r="CB39" s="318">
        <v>602.37122644531485</v>
      </c>
      <c r="CC39" s="317">
        <v>9.7759978087839386E-2</v>
      </c>
      <c r="CD39" s="318">
        <v>254.43819871835859</v>
      </c>
      <c r="CE39" s="317">
        <v>4.129326176185507E-2</v>
      </c>
      <c r="CF39" s="318">
        <v>227.17239161970832</v>
      </c>
      <c r="CG39" s="317">
        <v>3.6868241794947187E-2</v>
      </c>
      <c r="CH39" s="802">
        <v>6161.7365125028127</v>
      </c>
      <c r="CJ39" s="139" t="s">
        <v>38</v>
      </c>
      <c r="CK39" s="318">
        <v>5077.7546957194309</v>
      </c>
      <c r="CL39" s="317">
        <v>0.82407851835535839</v>
      </c>
      <c r="CM39" s="318">
        <v>856.8094251636735</v>
      </c>
      <c r="CN39" s="317">
        <v>0.13905323984969445</v>
      </c>
      <c r="CO39" s="318">
        <v>227.17239161970832</v>
      </c>
      <c r="CP39" s="317">
        <v>3.6868241794947187E-2</v>
      </c>
      <c r="CQ39" s="802">
        <v>6161.7365125028127</v>
      </c>
      <c r="CS39" s="139" t="s">
        <v>38</v>
      </c>
      <c r="CT39" s="318">
        <v>325.42046128580296</v>
      </c>
      <c r="CU39" s="317">
        <v>5.2813108873690159E-2</v>
      </c>
      <c r="CV39" s="318">
        <v>489.22186144840146</v>
      </c>
      <c r="CW39" s="317">
        <v>7.939675129822879E-2</v>
      </c>
      <c r="CX39" s="318">
        <v>571.66236305355073</v>
      </c>
      <c r="CY39" s="317">
        <v>9.2776177931917003E-2</v>
      </c>
      <c r="CZ39" s="318">
        <v>1099.5291188171934</v>
      </c>
      <c r="DA39" s="317">
        <v>0.17844468301851807</v>
      </c>
      <c r="DB39" s="318">
        <v>1173.3047981501732</v>
      </c>
      <c r="DC39" s="317">
        <v>0.19041787907831081</v>
      </c>
      <c r="DD39" s="318">
        <v>2502.5979097476907</v>
      </c>
      <c r="DE39" s="317">
        <v>0.40615139979933512</v>
      </c>
      <c r="DF39" s="802">
        <v>6161.7365125028127</v>
      </c>
    </row>
    <row r="40" spans="1:110" x14ac:dyDescent="0.2">
      <c r="A40" s="126">
        <v>97202</v>
      </c>
      <c r="B40" s="144" t="s">
        <v>0</v>
      </c>
      <c r="C40" s="710">
        <v>459</v>
      </c>
      <c r="D40" s="729">
        <v>3463</v>
      </c>
      <c r="E40" s="145">
        <v>0.13254403696217154</v>
      </c>
      <c r="F40" s="710">
        <v>556</v>
      </c>
      <c r="G40" s="145">
        <v>0.14830621499066418</v>
      </c>
      <c r="H40" s="710">
        <v>665</v>
      </c>
      <c r="I40" s="145">
        <v>0.17174586776859505</v>
      </c>
      <c r="J40" s="710">
        <v>109</v>
      </c>
      <c r="K40" s="848">
        <v>0.1960431654676259</v>
      </c>
      <c r="L40" s="806">
        <v>3.6452421997505091E-2</v>
      </c>
      <c r="M40" s="617">
        <v>2.7766804821710123E-2</v>
      </c>
      <c r="N40" s="617">
        <v>3.1376931190203239E-2</v>
      </c>
      <c r="P40" s="776">
        <v>379</v>
      </c>
      <c r="Q40" s="772">
        <v>0.90238095238095239</v>
      </c>
      <c r="R40" s="777">
        <v>16</v>
      </c>
      <c r="S40" s="772">
        <v>3.8095238095238099E-2</v>
      </c>
      <c r="T40" s="777">
        <v>6</v>
      </c>
      <c r="U40" s="772">
        <v>1.4285714285714285E-2</v>
      </c>
      <c r="V40" s="777">
        <v>5</v>
      </c>
      <c r="W40" s="772">
        <v>1.1904761904761904E-2</v>
      </c>
      <c r="X40" s="777">
        <v>14</v>
      </c>
      <c r="Y40" s="772">
        <v>3.3333333333333333E-2</v>
      </c>
      <c r="Z40" s="778">
        <v>420</v>
      </c>
      <c r="AB40" s="635" t="s">
        <v>0</v>
      </c>
      <c r="AC40" s="625">
        <v>23</v>
      </c>
      <c r="AD40" s="145">
        <v>3.4586466165413533E-2</v>
      </c>
      <c r="AE40" s="625">
        <v>2</v>
      </c>
      <c r="AF40" s="145">
        <v>3.0075187969924814E-3</v>
      </c>
      <c r="AG40" s="625">
        <v>578</v>
      </c>
      <c r="AH40" s="145">
        <v>0.86917293233082704</v>
      </c>
      <c r="AI40" s="625">
        <v>35</v>
      </c>
      <c r="AJ40" s="145">
        <v>5.2631578947368418E-2</v>
      </c>
      <c r="AK40" s="625">
        <v>27</v>
      </c>
      <c r="AL40" s="145">
        <v>4.06015037593985E-2</v>
      </c>
      <c r="AM40" s="349">
        <v>665</v>
      </c>
      <c r="AP40" s="144" t="s">
        <v>0</v>
      </c>
      <c r="AQ40" s="710">
        <v>387</v>
      </c>
      <c r="AR40" s="810">
        <v>0.92142857142857137</v>
      </c>
      <c r="AS40" s="710">
        <v>29</v>
      </c>
      <c r="AT40" s="810">
        <v>6.9047619047619052E-2</v>
      </c>
      <c r="AU40" s="710">
        <v>4</v>
      </c>
      <c r="AV40" s="810">
        <v>9.5238095238095247E-3</v>
      </c>
      <c r="AW40" s="849">
        <v>0</v>
      </c>
      <c r="AX40" s="850">
        <v>0</v>
      </c>
      <c r="AY40" s="849">
        <v>0</v>
      </c>
      <c r="AZ40" s="850">
        <v>0</v>
      </c>
      <c r="BA40" s="849">
        <v>2</v>
      </c>
      <c r="BB40" s="850">
        <v>4.7619047619047623E-3</v>
      </c>
      <c r="BC40" s="849">
        <v>2</v>
      </c>
      <c r="BD40" s="850">
        <v>4.7619047619047623E-3</v>
      </c>
      <c r="BE40" s="812">
        <v>420</v>
      </c>
      <c r="BG40" s="144" t="s">
        <v>0</v>
      </c>
      <c r="BH40" s="710">
        <v>6</v>
      </c>
      <c r="BI40" s="810">
        <v>1.4285714285714285E-2</v>
      </c>
      <c r="BJ40" s="710">
        <v>33</v>
      </c>
      <c r="BK40" s="810">
        <v>7.857142857142857E-2</v>
      </c>
      <c r="BL40" s="710">
        <v>85</v>
      </c>
      <c r="BM40" s="810">
        <v>0.20238095238095238</v>
      </c>
      <c r="BN40" s="710">
        <v>153</v>
      </c>
      <c r="BO40" s="810">
        <v>0.36428571428571427</v>
      </c>
      <c r="BP40" s="710">
        <v>83</v>
      </c>
      <c r="BQ40" s="810">
        <v>0.19761904761904761</v>
      </c>
      <c r="BR40" s="710">
        <v>60</v>
      </c>
      <c r="BS40" s="810">
        <v>0.14285714285714285</v>
      </c>
      <c r="BT40" s="812">
        <v>420</v>
      </c>
      <c r="BW40" s="804" t="s">
        <v>0</v>
      </c>
      <c r="BX40" s="807">
        <v>144</v>
      </c>
      <c r="BY40" s="808">
        <v>0.34285714285714286</v>
      </c>
      <c r="BZ40" s="807">
        <v>167</v>
      </c>
      <c r="CA40" s="808">
        <v>0.39761904761904759</v>
      </c>
      <c r="CB40" s="807">
        <v>50</v>
      </c>
      <c r="CC40" s="808">
        <v>0.11904761904761904</v>
      </c>
      <c r="CD40" s="807">
        <v>32</v>
      </c>
      <c r="CE40" s="808">
        <v>7.6190476190476197E-2</v>
      </c>
      <c r="CF40" s="807">
        <v>27</v>
      </c>
      <c r="CG40" s="808">
        <v>6.4285714285714279E-2</v>
      </c>
      <c r="CH40" s="809">
        <v>420</v>
      </c>
      <c r="CJ40" s="804" t="s">
        <v>0</v>
      </c>
      <c r="CK40" s="807">
        <v>311</v>
      </c>
      <c r="CL40" s="808">
        <v>0.74047619047619051</v>
      </c>
      <c r="CM40" s="807">
        <v>82</v>
      </c>
      <c r="CN40" s="808">
        <v>0.19523809523809524</v>
      </c>
      <c r="CO40" s="807">
        <v>27</v>
      </c>
      <c r="CP40" s="808">
        <v>6.4285714285714279E-2</v>
      </c>
      <c r="CQ40" s="809">
        <v>420</v>
      </c>
      <c r="CS40" s="804" t="s">
        <v>0</v>
      </c>
      <c r="CT40" s="807">
        <v>15</v>
      </c>
      <c r="CU40" s="808">
        <v>3.5714285714285712E-2</v>
      </c>
      <c r="CV40" s="807">
        <v>23</v>
      </c>
      <c r="CW40" s="808">
        <v>5.4761904761904762E-2</v>
      </c>
      <c r="CX40" s="807">
        <v>46</v>
      </c>
      <c r="CY40" s="808">
        <v>0.10952380952380952</v>
      </c>
      <c r="CZ40" s="807">
        <v>87</v>
      </c>
      <c r="DA40" s="808">
        <v>0.20714285714285716</v>
      </c>
      <c r="DB40" s="807">
        <v>83</v>
      </c>
      <c r="DC40" s="808">
        <v>0.19761904761904761</v>
      </c>
      <c r="DD40" s="807">
        <v>166</v>
      </c>
      <c r="DE40" s="808">
        <v>0.39523809523809522</v>
      </c>
      <c r="DF40" s="809">
        <v>420</v>
      </c>
    </row>
    <row r="41" spans="1:110" x14ac:dyDescent="0.2">
      <c r="A41" s="126">
        <v>97206</v>
      </c>
      <c r="B41" s="127" t="s">
        <v>5</v>
      </c>
      <c r="C41" s="625">
        <v>449</v>
      </c>
      <c r="D41" s="312">
        <v>3959</v>
      </c>
      <c r="E41" s="128">
        <v>0.11341247789845921</v>
      </c>
      <c r="F41" s="625">
        <v>525.03841299999999</v>
      </c>
      <c r="G41" s="128">
        <v>9.7285635298204984E-2</v>
      </c>
      <c r="H41" s="625">
        <v>738.10727572957921</v>
      </c>
      <c r="I41" s="128">
        <v>0.12250743165636216</v>
      </c>
      <c r="J41" s="625">
        <v>213.06886272957922</v>
      </c>
      <c r="K41" s="834">
        <v>0.40581576024529697</v>
      </c>
      <c r="L41" s="775">
        <v>7.0497559547930466E-2</v>
      </c>
      <c r="M41" s="617">
        <v>2.2601419098863484E-2</v>
      </c>
      <c r="N41" s="617">
        <v>4.2292058503695884E-2</v>
      </c>
      <c r="P41" s="776">
        <v>437.02395316048757</v>
      </c>
      <c r="Q41" s="772">
        <v>0.83461538461538465</v>
      </c>
      <c r="R41" s="777">
        <v>36.250834824372241</v>
      </c>
      <c r="S41" s="772">
        <v>6.9230769230769235E-2</v>
      </c>
      <c r="T41" s="777">
        <v>22.153287948227479</v>
      </c>
      <c r="U41" s="772">
        <v>4.230769230769231E-2</v>
      </c>
      <c r="V41" s="777">
        <v>11.076643974113741</v>
      </c>
      <c r="W41" s="772">
        <v>2.1153846153846158E-2</v>
      </c>
      <c r="X41" s="777">
        <v>17.11844977817578</v>
      </c>
      <c r="Y41" s="772">
        <v>3.2692307692307694E-2</v>
      </c>
      <c r="Z41" s="778">
        <v>523.62316968537675</v>
      </c>
      <c r="AB41" s="628" t="s">
        <v>5</v>
      </c>
      <c r="AC41" s="625">
        <v>33.229931922341223</v>
      </c>
      <c r="AD41" s="128">
        <v>4.5020463847203276E-2</v>
      </c>
      <c r="AE41" s="625">
        <v>1.00696763401034</v>
      </c>
      <c r="AF41" s="128">
        <v>1.364256480218281E-3</v>
      </c>
      <c r="AG41" s="625">
        <v>665.60560608083472</v>
      </c>
      <c r="AH41" s="128">
        <v>0.90177353342428379</v>
      </c>
      <c r="AI41" s="625">
        <v>24.167223216248161</v>
      </c>
      <c r="AJ41" s="128">
        <v>3.2742155525238743E-2</v>
      </c>
      <c r="AK41" s="625">
        <v>14.09754687614476</v>
      </c>
      <c r="AL41" s="128">
        <v>1.9099590723055934E-2</v>
      </c>
      <c r="AM41" s="344">
        <v>738.10727572957921</v>
      </c>
      <c r="AP41" s="127" t="s">
        <v>5</v>
      </c>
      <c r="AQ41" s="625">
        <v>469.24691744881846</v>
      </c>
      <c r="AR41" s="772">
        <v>0.89615384615384608</v>
      </c>
      <c r="AS41" s="625">
        <v>53.369284602548021</v>
      </c>
      <c r="AT41" s="772">
        <v>0.10192307692307691</v>
      </c>
      <c r="AU41" s="625">
        <v>1.00696763401034</v>
      </c>
      <c r="AV41" s="772">
        <v>1.9230769230769227E-3</v>
      </c>
      <c r="AW41" s="831">
        <v>0</v>
      </c>
      <c r="AX41" s="832">
        <v>0</v>
      </c>
      <c r="AY41" s="831">
        <v>0</v>
      </c>
      <c r="AZ41" s="832">
        <v>0</v>
      </c>
      <c r="BA41" s="831">
        <v>1.00696763401034</v>
      </c>
      <c r="BB41" s="832">
        <v>1.9230769230769227E-3</v>
      </c>
      <c r="BC41" s="831">
        <v>0</v>
      </c>
      <c r="BD41" s="832">
        <v>0</v>
      </c>
      <c r="BE41" s="778">
        <v>523.62316968537687</v>
      </c>
      <c r="BG41" s="127" t="s">
        <v>5</v>
      </c>
      <c r="BH41" s="625">
        <v>9.0627087060930602</v>
      </c>
      <c r="BI41" s="772">
        <v>1.7307692307692305E-2</v>
      </c>
      <c r="BJ41" s="625">
        <v>50.34838170051701</v>
      </c>
      <c r="BK41" s="772">
        <v>9.6153846153846159E-2</v>
      </c>
      <c r="BL41" s="625">
        <v>132.91972768936489</v>
      </c>
      <c r="BM41" s="772">
        <v>0.25384615384615383</v>
      </c>
      <c r="BN41" s="625">
        <v>201.39352680206798</v>
      </c>
      <c r="BO41" s="772">
        <v>0.38461538461538453</v>
      </c>
      <c r="BP41" s="625">
        <v>87.606184158899566</v>
      </c>
      <c r="BQ41" s="772">
        <v>0.16730769230769227</v>
      </c>
      <c r="BR41" s="625">
        <v>42.292640628434278</v>
      </c>
      <c r="BS41" s="772">
        <v>8.076923076923076E-2</v>
      </c>
      <c r="BT41" s="778">
        <v>523.62316968537687</v>
      </c>
      <c r="BW41" s="813" t="s">
        <v>5</v>
      </c>
      <c r="BX41" s="774">
        <v>215.49107367821347</v>
      </c>
      <c r="BY41" s="770">
        <v>0.41153846153846169</v>
      </c>
      <c r="BZ41" s="774">
        <v>228.58165292034803</v>
      </c>
      <c r="CA41" s="770">
        <v>0.43653846153846187</v>
      </c>
      <c r="CB41" s="774">
        <v>46.320511164475612</v>
      </c>
      <c r="CC41" s="770">
        <v>8.8461538461538147E-2</v>
      </c>
      <c r="CD41" s="774">
        <v>21.146320314217146</v>
      </c>
      <c r="CE41" s="770">
        <v>4.0384615384615276E-2</v>
      </c>
      <c r="CF41" s="774">
        <v>12.083611608124079</v>
      </c>
      <c r="CG41" s="770">
        <v>2.3076923076923005E-2</v>
      </c>
      <c r="CH41" s="779">
        <v>523.62316968537834</v>
      </c>
      <c r="CJ41" s="813" t="s">
        <v>5</v>
      </c>
      <c r="CK41" s="774">
        <v>444.07272659856153</v>
      </c>
      <c r="CL41" s="770">
        <v>0.84807692307692362</v>
      </c>
      <c r="CM41" s="774">
        <v>67.466831478692754</v>
      </c>
      <c r="CN41" s="770">
        <v>0.12884615384615342</v>
      </c>
      <c r="CO41" s="774">
        <v>12.083611608124079</v>
      </c>
      <c r="CP41" s="770">
        <v>2.3076923076923005E-2</v>
      </c>
      <c r="CQ41" s="779">
        <v>523.62316968537834</v>
      </c>
      <c r="CS41" s="813" t="s">
        <v>5</v>
      </c>
      <c r="CT41" s="774">
        <v>37.257802458382578</v>
      </c>
      <c r="CU41" s="770">
        <v>7.1153846153846234E-2</v>
      </c>
      <c r="CV41" s="774">
        <v>59.411090406609993</v>
      </c>
      <c r="CW41" s="770">
        <v>0.11346153846153847</v>
      </c>
      <c r="CX41" s="774">
        <v>79.550443086816742</v>
      </c>
      <c r="CY41" s="770">
        <v>0.15192307692307688</v>
      </c>
      <c r="CZ41" s="774">
        <v>100.69676340103382</v>
      </c>
      <c r="DA41" s="770">
        <v>0.19230769230769218</v>
      </c>
      <c r="DB41" s="774">
        <v>120.83611608124056</v>
      </c>
      <c r="DC41" s="770">
        <v>0.23076923076923059</v>
      </c>
      <c r="DD41" s="774">
        <v>125.87095425129243</v>
      </c>
      <c r="DE41" s="770">
        <v>0.24038461538461553</v>
      </c>
      <c r="DF41" s="779">
        <v>523.62316968537618</v>
      </c>
    </row>
    <row r="42" spans="1:110" x14ac:dyDescent="0.2">
      <c r="A42" s="126">
        <v>97207</v>
      </c>
      <c r="B42" s="127" t="s">
        <v>6</v>
      </c>
      <c r="C42" s="625">
        <v>1264</v>
      </c>
      <c r="D42" s="312">
        <v>15233</v>
      </c>
      <c r="E42" s="128">
        <v>8.2977745683712995E-2</v>
      </c>
      <c r="F42" s="625">
        <v>1713.0646509999999</v>
      </c>
      <c r="G42" s="128">
        <v>0.1072194108533026</v>
      </c>
      <c r="H42" s="625">
        <v>2161.7757836950636</v>
      </c>
      <c r="I42" s="128">
        <v>0.12697655117151621</v>
      </c>
      <c r="J42" s="625">
        <v>448.71113269506372</v>
      </c>
      <c r="K42" s="834">
        <v>0.26193473342242457</v>
      </c>
      <c r="L42" s="775">
        <v>4.7628679017389208E-2</v>
      </c>
      <c r="M42" s="617">
        <v>4.4385790198349317E-2</v>
      </c>
      <c r="N42" s="617">
        <v>4.573577216373903E-2</v>
      </c>
      <c r="P42" s="776">
        <v>1242.0228497334633</v>
      </c>
      <c r="Q42" s="772">
        <v>0.83299464545102841</v>
      </c>
      <c r="R42" s="777">
        <v>62.498955601532508</v>
      </c>
      <c r="S42" s="772">
        <v>4.1916535894271537E-2</v>
      </c>
      <c r="T42" s="777">
        <v>140.91509206616462</v>
      </c>
      <c r="U42" s="772">
        <v>9.4508339504014577E-2</v>
      </c>
      <c r="V42" s="777">
        <v>2.61949312375928</v>
      </c>
      <c r="W42" s="772">
        <v>1.7568305980486013E-3</v>
      </c>
      <c r="X42" s="777">
        <v>42.977023094401815</v>
      </c>
      <c r="Y42" s="772">
        <v>2.8823648552636902E-2</v>
      </c>
      <c r="Z42" s="778">
        <v>1491.0334136193214</v>
      </c>
      <c r="AB42" s="628" t="s">
        <v>6</v>
      </c>
      <c r="AC42" s="625">
        <v>72.80029054162344</v>
      </c>
      <c r="AD42" s="128">
        <v>3.3676152305299634E-2</v>
      </c>
      <c r="AE42" s="625">
        <v>0</v>
      </c>
      <c r="AF42" s="128">
        <v>0</v>
      </c>
      <c r="AG42" s="625">
        <v>1999.5421682641768</v>
      </c>
      <c r="AH42" s="128">
        <v>0.92495354205810121</v>
      </c>
      <c r="AI42" s="625">
        <v>40.307245131719576</v>
      </c>
      <c r="AJ42" s="128">
        <v>1.8645432813029071E-2</v>
      </c>
      <c r="AK42" s="625">
        <v>49.126079757543856</v>
      </c>
      <c r="AL42" s="128">
        <v>2.2724872823570077E-2</v>
      </c>
      <c r="AM42" s="344">
        <v>2161.7757836950636</v>
      </c>
      <c r="AP42" s="127" t="s">
        <v>6</v>
      </c>
      <c r="AQ42" s="625">
        <v>1182.4611031199888</v>
      </c>
      <c r="AR42" s="772">
        <v>0.79304802449040568</v>
      </c>
      <c r="AS42" s="625">
        <v>301.00470834728964</v>
      </c>
      <c r="AT42" s="772">
        <v>0.20187656802179466</v>
      </c>
      <c r="AU42" s="625">
        <v>7.5676021520429799</v>
      </c>
      <c r="AV42" s="772">
        <v>5.0754074877996519E-3</v>
      </c>
      <c r="AW42" s="831">
        <v>0</v>
      </c>
      <c r="AX42" s="832">
        <v>0</v>
      </c>
      <c r="AY42" s="831">
        <v>0</v>
      </c>
      <c r="AZ42" s="832">
        <v>0</v>
      </c>
      <c r="BA42" s="831">
        <v>7.5676021520429799</v>
      </c>
      <c r="BB42" s="832">
        <v>5.0754074877996519E-3</v>
      </c>
      <c r="BC42" s="831">
        <v>0</v>
      </c>
      <c r="BD42" s="832">
        <v>0</v>
      </c>
      <c r="BE42" s="778">
        <v>1491.0334136193214</v>
      </c>
      <c r="BG42" s="127" t="s">
        <v>6</v>
      </c>
      <c r="BH42" s="625">
        <v>30.115054670091922</v>
      </c>
      <c r="BI42" s="772">
        <v>2.0197437827359551E-2</v>
      </c>
      <c r="BJ42" s="625">
        <v>118.76911979561713</v>
      </c>
      <c r="BK42" s="772">
        <v>7.96555722432256E-2</v>
      </c>
      <c r="BL42" s="625">
        <v>320.84336763064732</v>
      </c>
      <c r="BM42" s="772">
        <v>0.21518187634161393</v>
      </c>
      <c r="BN42" s="625">
        <v>610.01265299068848</v>
      </c>
      <c r="BO42" s="772">
        <v>0.40912071280143153</v>
      </c>
      <c r="BP42" s="625">
        <v>327.86451524452337</v>
      </c>
      <c r="BQ42" s="772">
        <v>0.21989079000494557</v>
      </c>
      <c r="BR42" s="625">
        <v>83.428703287753223</v>
      </c>
      <c r="BS42" s="772">
        <v>5.5953610781423815E-2</v>
      </c>
      <c r="BT42" s="778">
        <v>1491.0334136193214</v>
      </c>
      <c r="BW42" s="813" t="s">
        <v>6</v>
      </c>
      <c r="BX42" s="774">
        <v>672.09725691737765</v>
      </c>
      <c r="BY42" s="770">
        <v>0.45075935306234005</v>
      </c>
      <c r="BZ42" s="774">
        <v>560.61579367093168</v>
      </c>
      <c r="CA42" s="770">
        <v>0.37599143557091586</v>
      </c>
      <c r="CB42" s="774">
        <v>137.37569582944474</v>
      </c>
      <c r="CC42" s="770">
        <v>9.2134552166728598E-2</v>
      </c>
      <c r="CD42" s="774">
        <v>57.70512854757807</v>
      </c>
      <c r="CE42" s="770">
        <v>3.8701432188233235E-2</v>
      </c>
      <c r="CF42" s="774">
        <v>63.239538653989023</v>
      </c>
      <c r="CG42" s="770">
        <v>4.2413227011782344E-2</v>
      </c>
      <c r="CH42" s="779">
        <v>1491.033413619321</v>
      </c>
      <c r="CJ42" s="813" t="s">
        <v>6</v>
      </c>
      <c r="CK42" s="774">
        <v>1232.7130505883092</v>
      </c>
      <c r="CL42" s="770">
        <v>0.82675078863325591</v>
      </c>
      <c r="CM42" s="774">
        <v>195.08082437702279</v>
      </c>
      <c r="CN42" s="770">
        <v>0.13083598435496183</v>
      </c>
      <c r="CO42" s="774">
        <v>63.239538653989023</v>
      </c>
      <c r="CP42" s="770">
        <v>4.2413227011782344E-2</v>
      </c>
      <c r="CQ42" s="779">
        <v>1491.033413619321</v>
      </c>
      <c r="CS42" s="813" t="s">
        <v>6</v>
      </c>
      <c r="CT42" s="774">
        <v>55.596241500292166</v>
      </c>
      <c r="CU42" s="770">
        <v>3.7287052719588834E-2</v>
      </c>
      <c r="CV42" s="774">
        <v>90.272195641008551</v>
      </c>
      <c r="CW42" s="770">
        <v>6.0543375363991722E-2</v>
      </c>
      <c r="CX42" s="774">
        <v>100.04544286241698</v>
      </c>
      <c r="CY42" s="770">
        <v>6.7098055582515415E-2</v>
      </c>
      <c r="CZ42" s="774">
        <v>223.95110376596941</v>
      </c>
      <c r="DA42" s="770">
        <v>0.15019858154778193</v>
      </c>
      <c r="DB42" s="774">
        <v>416.48097246379467</v>
      </c>
      <c r="DC42" s="770">
        <v>0.27932370170889209</v>
      </c>
      <c r="DD42" s="774">
        <v>604.68745738584028</v>
      </c>
      <c r="DE42" s="770">
        <v>0.40554923307722995</v>
      </c>
      <c r="DF42" s="779">
        <v>1491.0334136193221</v>
      </c>
    </row>
    <row r="43" spans="1:110" x14ac:dyDescent="0.2">
      <c r="A43" s="126">
        <v>97221</v>
      </c>
      <c r="B43" s="127" t="s">
        <v>27</v>
      </c>
      <c r="C43" s="625">
        <v>1046</v>
      </c>
      <c r="D43" s="312">
        <v>12274</v>
      </c>
      <c r="E43" s="128">
        <v>8.5220791917875183E-2</v>
      </c>
      <c r="F43" s="625">
        <v>1331.021823</v>
      </c>
      <c r="G43" s="128">
        <v>0.10126581311671219</v>
      </c>
      <c r="H43" s="625">
        <v>1564.0275097328677</v>
      </c>
      <c r="I43" s="128">
        <v>0.12166686190065093</v>
      </c>
      <c r="J43" s="625">
        <v>233.00568673286762</v>
      </c>
      <c r="K43" s="834">
        <v>0.17505775089975187</v>
      </c>
      <c r="L43" s="775">
        <v>3.2789567396744657E-2</v>
      </c>
      <c r="M43" s="617">
        <v>3.5024187132171702E-2</v>
      </c>
      <c r="N43" s="617">
        <v>3.4092508589946169E-2</v>
      </c>
      <c r="P43" s="776">
        <v>874.90976366101836</v>
      </c>
      <c r="Q43" s="772">
        <v>0.83777055669346712</v>
      </c>
      <c r="R43" s="777">
        <v>52.326182939595455</v>
      </c>
      <c r="S43" s="772">
        <v>5.0104979086658993E-2</v>
      </c>
      <c r="T43" s="777">
        <v>79.651116702409439</v>
      </c>
      <c r="U43" s="772">
        <v>7.6269991663835177E-2</v>
      </c>
      <c r="V43" s="777">
        <v>7.5253347513007292</v>
      </c>
      <c r="W43" s="772">
        <v>7.2058904195113887E-3</v>
      </c>
      <c r="X43" s="777">
        <v>29.918602445542064</v>
      </c>
      <c r="Y43" s="772">
        <v>2.8648582136527219E-2</v>
      </c>
      <c r="Z43" s="778">
        <v>1044.3310004998661</v>
      </c>
      <c r="AB43" s="628" t="s">
        <v>27</v>
      </c>
      <c r="AC43" s="625">
        <v>32.486183296515101</v>
      </c>
      <c r="AD43" s="128">
        <v>2.0770851595867178E-2</v>
      </c>
      <c r="AE43" s="625">
        <v>5.0106562359590097</v>
      </c>
      <c r="AF43" s="128">
        <v>3.2036880456244783E-3</v>
      </c>
      <c r="AG43" s="625">
        <v>1472.6182910362454</v>
      </c>
      <c r="AH43" s="128">
        <v>0.9415552359995033</v>
      </c>
      <c r="AI43" s="625">
        <v>14.980351802295999</v>
      </c>
      <c r="AJ43" s="128">
        <v>9.5780615808059612E-3</v>
      </c>
      <c r="AK43" s="625">
        <v>38.932027361851922</v>
      </c>
      <c r="AL43" s="128">
        <v>2.4892162778199105E-2</v>
      </c>
      <c r="AM43" s="344">
        <v>1564.0275097328674</v>
      </c>
      <c r="AP43" s="127" t="s">
        <v>27</v>
      </c>
      <c r="AQ43" s="625">
        <v>934.66982257269535</v>
      </c>
      <c r="AR43" s="772">
        <v>0.89499384977111507</v>
      </c>
      <c r="AS43" s="625">
        <v>107.16520020655332</v>
      </c>
      <c r="AT43" s="772">
        <v>0.10261612472985961</v>
      </c>
      <c r="AU43" s="625">
        <v>2.4959777206172902</v>
      </c>
      <c r="AV43" s="772">
        <v>2.3900254990253068E-3</v>
      </c>
      <c r="AW43" s="831">
        <v>0</v>
      </c>
      <c r="AX43" s="832">
        <v>0</v>
      </c>
      <c r="AY43" s="831">
        <v>0</v>
      </c>
      <c r="AZ43" s="832">
        <v>0</v>
      </c>
      <c r="BA43" s="831">
        <v>2.4959777206172902</v>
      </c>
      <c r="BB43" s="832">
        <v>2.3900254990253068E-3</v>
      </c>
      <c r="BC43" s="831">
        <v>0</v>
      </c>
      <c r="BD43" s="832">
        <v>0</v>
      </c>
      <c r="BE43" s="778">
        <v>1044.3310004998659</v>
      </c>
      <c r="BG43" s="127" t="s">
        <v>27</v>
      </c>
      <c r="BH43" s="625">
        <v>12.435444643527191</v>
      </c>
      <c r="BI43" s="772">
        <v>1.1907570145456757E-2</v>
      </c>
      <c r="BJ43" s="625">
        <v>54.665927029739464</v>
      </c>
      <c r="BK43" s="772">
        <v>5.2345402945592701E-2</v>
      </c>
      <c r="BL43" s="625">
        <v>276.49336213779384</v>
      </c>
      <c r="BM43" s="772">
        <v>0.26475644408281573</v>
      </c>
      <c r="BN43" s="625">
        <v>483.82637981687151</v>
      </c>
      <c r="BO43" s="772">
        <v>0.46328834400711016</v>
      </c>
      <c r="BP43" s="625">
        <v>172.02963341882037</v>
      </c>
      <c r="BQ43" s="772">
        <v>0.16472711557588432</v>
      </c>
      <c r="BR43" s="625">
        <v>44.880253453113625</v>
      </c>
      <c r="BS43" s="772">
        <v>4.2975123243140172E-2</v>
      </c>
      <c r="BT43" s="778">
        <v>1044.3310004998661</v>
      </c>
      <c r="BW43" s="813" t="s">
        <v>27</v>
      </c>
      <c r="BX43" s="774">
        <v>456.07331370839751</v>
      </c>
      <c r="BY43" s="770">
        <v>0.43671337295368901</v>
      </c>
      <c r="BZ43" s="774">
        <v>426.24654780122603</v>
      </c>
      <c r="CA43" s="770">
        <v>0.40815272896926741</v>
      </c>
      <c r="CB43" s="774">
        <v>101.99238548586867</v>
      </c>
      <c r="CC43" s="770">
        <v>9.7662891781485212E-2</v>
      </c>
      <c r="CD43" s="774">
        <v>40.121463530750546</v>
      </c>
      <c r="CE43" s="770">
        <v>3.8418340077567829E-2</v>
      </c>
      <c r="CF43" s="774">
        <v>19.897289973624041</v>
      </c>
      <c r="CG43" s="770">
        <v>1.9052666217990507E-2</v>
      </c>
      <c r="CH43" s="779">
        <v>1044.3310004998668</v>
      </c>
      <c r="CJ43" s="813" t="s">
        <v>27</v>
      </c>
      <c r="CK43" s="774">
        <v>882.31986150962348</v>
      </c>
      <c r="CL43" s="770">
        <v>0.84486610192295652</v>
      </c>
      <c r="CM43" s="774">
        <v>142.11384901661921</v>
      </c>
      <c r="CN43" s="770">
        <v>0.13608123185905308</v>
      </c>
      <c r="CO43" s="774">
        <v>19.897289973624041</v>
      </c>
      <c r="CP43" s="770">
        <v>1.905266621799051E-2</v>
      </c>
      <c r="CQ43" s="779">
        <v>1044.3310004998666</v>
      </c>
      <c r="CS43" s="813" t="s">
        <v>27</v>
      </c>
      <c r="CT43" s="774">
        <v>24.99919089779333</v>
      </c>
      <c r="CU43" s="770">
        <v>2.3937995602761514E-2</v>
      </c>
      <c r="CV43" s="774">
        <v>72.339305912125695</v>
      </c>
      <c r="CW43" s="770">
        <v>6.9268561287083003E-2</v>
      </c>
      <c r="CX43" s="774">
        <v>84.774750555652872</v>
      </c>
      <c r="CY43" s="770">
        <v>8.1176131432539753E-2</v>
      </c>
      <c r="CZ43" s="774">
        <v>266.85452305243916</v>
      </c>
      <c r="DA43" s="770">
        <v>0.25552676586705747</v>
      </c>
      <c r="DB43" s="774">
        <v>191.50162217471006</v>
      </c>
      <c r="DC43" s="770">
        <v>0.18337253426648098</v>
      </c>
      <c r="DD43" s="774">
        <v>403.86160790714507</v>
      </c>
      <c r="DE43" s="770">
        <v>0.38671801154407731</v>
      </c>
      <c r="DF43" s="779">
        <v>1044.3310004998661</v>
      </c>
    </row>
    <row r="44" spans="1:110" x14ac:dyDescent="0.2">
      <c r="A44" s="126">
        <v>97227</v>
      </c>
      <c r="B44" s="127" t="s">
        <v>22</v>
      </c>
      <c r="C44" s="625">
        <v>768</v>
      </c>
      <c r="D44" s="312">
        <v>7724</v>
      </c>
      <c r="E44" s="128">
        <v>9.9430346970481615E-2</v>
      </c>
      <c r="F44" s="625">
        <v>970.20985399999995</v>
      </c>
      <c r="G44" s="128">
        <v>0.1088954350869832</v>
      </c>
      <c r="H44" s="625">
        <v>1152.7723171578282</v>
      </c>
      <c r="I44" s="128">
        <v>0.11329457662484797</v>
      </c>
      <c r="J44" s="625">
        <v>182.56246315782823</v>
      </c>
      <c r="K44" s="834">
        <v>0.1881680158216866</v>
      </c>
      <c r="L44" s="775">
        <v>3.5083942900212106E-2</v>
      </c>
      <c r="M44" s="617">
        <v>3.395261828334295E-2</v>
      </c>
      <c r="N44" s="617">
        <v>3.4423853192009579E-2</v>
      </c>
      <c r="P44" s="776">
        <v>695.71806415824472</v>
      </c>
      <c r="Q44" s="772">
        <v>0.85419354838709682</v>
      </c>
      <c r="R44" s="777">
        <v>39.935478003041233</v>
      </c>
      <c r="S44" s="772">
        <v>4.9032258064516124E-2</v>
      </c>
      <c r="T44" s="777">
        <v>45.190146161336138</v>
      </c>
      <c r="U44" s="772">
        <v>5.548387096774194E-2</v>
      </c>
      <c r="V44" s="777">
        <v>10.509336316589801</v>
      </c>
      <c r="W44" s="772">
        <v>1.2903225806451615E-2</v>
      </c>
      <c r="X44" s="777">
        <v>23.120539896497561</v>
      </c>
      <c r="Y44" s="772">
        <v>2.8387096774193554E-2</v>
      </c>
      <c r="Z44" s="778">
        <v>814.47356453570944</v>
      </c>
      <c r="AB44" s="628" t="s">
        <v>22</v>
      </c>
      <c r="AC44" s="625">
        <v>40.986411634700218</v>
      </c>
      <c r="AD44" s="128">
        <v>3.5554645982263544E-2</v>
      </c>
      <c r="AE44" s="625">
        <v>1.0509336316589799</v>
      </c>
      <c r="AF44" s="128">
        <v>9.1165758928880879E-4</v>
      </c>
      <c r="AG44" s="625">
        <v>1045.6789635006851</v>
      </c>
      <c r="AH44" s="128">
        <v>0.90709930134236472</v>
      </c>
      <c r="AI44" s="625">
        <v>34.680809844746335</v>
      </c>
      <c r="AJ44" s="128">
        <v>3.0084700446530686E-2</v>
      </c>
      <c r="AK44" s="625">
        <v>30.375198546037566</v>
      </c>
      <c r="AL44" s="128">
        <v>2.6349694639551998E-2</v>
      </c>
      <c r="AM44" s="344">
        <v>1152.7723171578284</v>
      </c>
      <c r="AP44" s="127" t="s">
        <v>22</v>
      </c>
      <c r="AQ44" s="625">
        <v>700.97273231653969</v>
      </c>
      <c r="AR44" s="772">
        <v>0.86064516129032254</v>
      </c>
      <c r="AS44" s="625">
        <v>111.39896495585187</v>
      </c>
      <c r="AT44" s="772">
        <v>0.13677419354838707</v>
      </c>
      <c r="AU44" s="625">
        <v>2.1018672633179598</v>
      </c>
      <c r="AV44" s="772">
        <v>2.5806451612903221E-3</v>
      </c>
      <c r="AW44" s="831">
        <v>0</v>
      </c>
      <c r="AX44" s="832">
        <v>0</v>
      </c>
      <c r="AY44" s="831">
        <v>0</v>
      </c>
      <c r="AZ44" s="832">
        <v>0</v>
      </c>
      <c r="BA44" s="831">
        <v>2.1018672633179598</v>
      </c>
      <c r="BB44" s="832">
        <v>2.5806451612903221E-3</v>
      </c>
      <c r="BC44" s="831">
        <v>0</v>
      </c>
      <c r="BD44" s="832">
        <v>0</v>
      </c>
      <c r="BE44" s="778">
        <v>814.47356453570956</v>
      </c>
      <c r="BG44" s="127" t="s">
        <v>22</v>
      </c>
      <c r="BH44" s="625">
        <v>16.814938106543678</v>
      </c>
      <c r="BI44" s="772">
        <v>2.0645161290322581E-2</v>
      </c>
      <c r="BJ44" s="625">
        <v>55.69948247792594</v>
      </c>
      <c r="BK44" s="772">
        <v>6.8387096774193551E-2</v>
      </c>
      <c r="BL44" s="625">
        <v>202.83019091018312</v>
      </c>
      <c r="BM44" s="772">
        <v>0.24903225806451612</v>
      </c>
      <c r="BN44" s="625">
        <v>389.8963773454816</v>
      </c>
      <c r="BO44" s="772">
        <v>0.47870967741935488</v>
      </c>
      <c r="BP44" s="625">
        <v>94.584026849308188</v>
      </c>
      <c r="BQ44" s="772">
        <v>0.11612903225806451</v>
      </c>
      <c r="BR44" s="625">
        <v>54.648548846266962</v>
      </c>
      <c r="BS44" s="772">
        <v>6.7096774193548397E-2</v>
      </c>
      <c r="BT44" s="778">
        <v>814.47356453570944</v>
      </c>
      <c r="BW44" s="813" t="s">
        <v>22</v>
      </c>
      <c r="BX44" s="774">
        <v>354.16463386907833</v>
      </c>
      <c r="BY44" s="770">
        <v>0.43483870967741989</v>
      </c>
      <c r="BZ44" s="774">
        <v>345.75716481580628</v>
      </c>
      <c r="CA44" s="770">
        <v>0.42451612903225838</v>
      </c>
      <c r="CB44" s="774">
        <v>68.310686057833607</v>
      </c>
      <c r="CC44" s="770">
        <v>8.3870967741934976E-2</v>
      </c>
      <c r="CD44" s="774">
        <v>30.477075318110394</v>
      </c>
      <c r="CE44" s="770">
        <v>3.7419354838709472E-2</v>
      </c>
      <c r="CF44" s="774">
        <v>15.764004474884699</v>
      </c>
      <c r="CG44" s="770">
        <v>1.9354838709677327E-2</v>
      </c>
      <c r="CH44" s="779">
        <v>814.47356453571331</v>
      </c>
      <c r="CJ44" s="813" t="s">
        <v>22</v>
      </c>
      <c r="CK44" s="774">
        <v>699.92179868488461</v>
      </c>
      <c r="CL44" s="770">
        <v>0.85935483870967821</v>
      </c>
      <c r="CM44" s="774">
        <v>98.787761375944001</v>
      </c>
      <c r="CN44" s="770">
        <v>0.12129032258064444</v>
      </c>
      <c r="CO44" s="774">
        <v>15.764004474884699</v>
      </c>
      <c r="CP44" s="770">
        <v>1.9354838709677327E-2</v>
      </c>
      <c r="CQ44" s="779">
        <v>814.47356453571331</v>
      </c>
      <c r="CS44" s="813" t="s">
        <v>22</v>
      </c>
      <c r="CT44" s="774">
        <v>71.463486952810541</v>
      </c>
      <c r="CU44" s="770">
        <v>8.7741935483870978E-2</v>
      </c>
      <c r="CV44" s="774">
        <v>68.310686057833607</v>
      </c>
      <c r="CW44" s="770">
        <v>8.387096774193549E-2</v>
      </c>
      <c r="CX44" s="774">
        <v>84.074690532718279</v>
      </c>
      <c r="CY44" s="770">
        <v>0.1032258064516129</v>
      </c>
      <c r="CZ44" s="774">
        <v>182.86245190866222</v>
      </c>
      <c r="DA44" s="770">
        <v>0.22451612903225804</v>
      </c>
      <c r="DB44" s="774">
        <v>170.25124832875449</v>
      </c>
      <c r="DC44" s="770">
        <v>0.20903225806451609</v>
      </c>
      <c r="DD44" s="774">
        <v>237.5110007549292</v>
      </c>
      <c r="DE44" s="770">
        <v>0.29161290322580652</v>
      </c>
      <c r="DF44" s="779">
        <v>814.47356453570831</v>
      </c>
    </row>
    <row r="45" spans="1:110" x14ac:dyDescent="0.2">
      <c r="A45" s="126">
        <v>97223</v>
      </c>
      <c r="B45" s="127" t="s">
        <v>18</v>
      </c>
      <c r="C45" s="625">
        <v>1096</v>
      </c>
      <c r="D45" s="312">
        <v>8200</v>
      </c>
      <c r="E45" s="128">
        <v>0.13365853658536586</v>
      </c>
      <c r="F45" s="625">
        <v>1297.383268</v>
      </c>
      <c r="G45" s="128">
        <v>0.14733747209789028</v>
      </c>
      <c r="H45" s="625">
        <v>1462.6066766474164</v>
      </c>
      <c r="I45" s="128">
        <v>0.15454423886806973</v>
      </c>
      <c r="J45" s="625">
        <v>165.22340864741636</v>
      </c>
      <c r="K45" s="834">
        <v>0.12735127138036773</v>
      </c>
      <c r="L45" s="775">
        <v>2.4263865649951422E-2</v>
      </c>
      <c r="M45" s="617">
        <v>2.4390143742256676E-2</v>
      </c>
      <c r="N45" s="617">
        <v>2.4337525978578967E-2</v>
      </c>
      <c r="P45" s="776">
        <v>818.19032409629426</v>
      </c>
      <c r="Q45" s="772">
        <v>0.85942492012779548</v>
      </c>
      <c r="R45" s="777">
        <v>43.596262622231293</v>
      </c>
      <c r="S45" s="772">
        <v>4.5793397231096912E-2</v>
      </c>
      <c r="T45" s="777">
        <v>51.707195203111525</v>
      </c>
      <c r="U45" s="772">
        <v>5.431309904153353E-2</v>
      </c>
      <c r="V45" s="777">
        <v>2.02773314522006</v>
      </c>
      <c r="W45" s="772">
        <v>2.1299254526091584E-3</v>
      </c>
      <c r="X45" s="777">
        <v>36.499196613961082</v>
      </c>
      <c r="Y45" s="772">
        <v>3.8338658146964855E-2</v>
      </c>
      <c r="Z45" s="778">
        <v>952.02071168081829</v>
      </c>
      <c r="AB45" s="628" t="s">
        <v>18</v>
      </c>
      <c r="AC45" s="625">
        <v>42.582396049621259</v>
      </c>
      <c r="AD45" s="128">
        <v>2.9114044622870535E-2</v>
      </c>
      <c r="AE45" s="625">
        <v>2.02773314522006</v>
      </c>
      <c r="AF45" s="128">
        <v>1.3863830772795494E-3</v>
      </c>
      <c r="AG45" s="625">
        <v>1326.8041128319974</v>
      </c>
      <c r="AH45" s="128">
        <v>0.90715031868533147</v>
      </c>
      <c r="AI45" s="625">
        <v>50.66555017333895</v>
      </c>
      <c r="AJ45" s="128">
        <v>3.4640584500458052E-2</v>
      </c>
      <c r="AK45" s="625">
        <v>40.526884447238643</v>
      </c>
      <c r="AL45" s="128">
        <v>2.7708669114060298E-2</v>
      </c>
      <c r="AM45" s="344">
        <v>1462.6066766474164</v>
      </c>
      <c r="AP45" s="127" t="s">
        <v>18</v>
      </c>
      <c r="AQ45" s="625">
        <v>855.70338728286526</v>
      </c>
      <c r="AR45" s="772">
        <v>0.89882854100106502</v>
      </c>
      <c r="AS45" s="625">
        <v>81.109325808802396</v>
      </c>
      <c r="AT45" s="772">
        <v>8.5197018104366348E-2</v>
      </c>
      <c r="AU45" s="625">
        <v>15.207998589150449</v>
      </c>
      <c r="AV45" s="772">
        <v>1.5974440894568689E-2</v>
      </c>
      <c r="AW45" s="831">
        <v>0</v>
      </c>
      <c r="AX45" s="832">
        <v>0</v>
      </c>
      <c r="AY45" s="831">
        <v>0</v>
      </c>
      <c r="AZ45" s="832">
        <v>0</v>
      </c>
      <c r="BA45" s="831">
        <v>13.180265443930393</v>
      </c>
      <c r="BB45" s="832">
        <v>1.3844515441959537E-2</v>
      </c>
      <c r="BC45" s="831">
        <v>2.02773314522006</v>
      </c>
      <c r="BD45" s="832">
        <v>2.1299254526091589E-3</v>
      </c>
      <c r="BE45" s="778">
        <v>952.02071168081807</v>
      </c>
      <c r="BG45" s="127" t="s">
        <v>18</v>
      </c>
      <c r="BH45" s="625">
        <v>12.166398871320361</v>
      </c>
      <c r="BI45" s="772">
        <v>1.2779552715654955E-2</v>
      </c>
      <c r="BJ45" s="625">
        <v>56.776528066161681</v>
      </c>
      <c r="BK45" s="772">
        <v>5.9637912673056452E-2</v>
      </c>
      <c r="BL45" s="625">
        <v>172.35731734370509</v>
      </c>
      <c r="BM45" s="772">
        <v>0.1810436634717785</v>
      </c>
      <c r="BN45" s="625">
        <v>357.89490013134059</v>
      </c>
      <c r="BO45" s="772">
        <v>0.37593184238551652</v>
      </c>
      <c r="BP45" s="625">
        <v>243.32797742640719</v>
      </c>
      <c r="BQ45" s="772">
        <v>0.25559105431309903</v>
      </c>
      <c r="BR45" s="625">
        <v>109.49758984188324</v>
      </c>
      <c r="BS45" s="772">
        <v>0.11501597444089458</v>
      </c>
      <c r="BT45" s="778">
        <v>952.02071168081807</v>
      </c>
      <c r="BW45" s="813" t="s">
        <v>18</v>
      </c>
      <c r="BX45" s="774">
        <v>347.75623440523941</v>
      </c>
      <c r="BY45" s="770">
        <v>0.36528221512247061</v>
      </c>
      <c r="BZ45" s="774">
        <v>360.93649984916976</v>
      </c>
      <c r="CA45" s="770">
        <v>0.37912673056443014</v>
      </c>
      <c r="CB45" s="774">
        <v>123.69172185842342</v>
      </c>
      <c r="CC45" s="770">
        <v>0.12992545260915872</v>
      </c>
      <c r="CD45" s="774">
        <v>72.998393227922065</v>
      </c>
      <c r="CE45" s="770">
        <v>7.6677316293929793E-2</v>
      </c>
      <c r="CF45" s="774">
        <v>46.637862340061396</v>
      </c>
      <c r="CG45" s="770">
        <v>4.8988285410010775E-2</v>
      </c>
      <c r="CH45" s="779">
        <v>952.02071168081602</v>
      </c>
      <c r="CJ45" s="813" t="s">
        <v>18</v>
      </c>
      <c r="CK45" s="774">
        <v>708.69273425440917</v>
      </c>
      <c r="CL45" s="770">
        <v>0.74440894568690075</v>
      </c>
      <c r="CM45" s="774">
        <v>196.69011508634549</v>
      </c>
      <c r="CN45" s="770">
        <v>0.20660276890308851</v>
      </c>
      <c r="CO45" s="774">
        <v>46.637862340061396</v>
      </c>
      <c r="CP45" s="770">
        <v>4.8988285410010775E-2</v>
      </c>
      <c r="CQ45" s="779">
        <v>952.02071168081602</v>
      </c>
      <c r="CS45" s="813" t="s">
        <v>18</v>
      </c>
      <c r="CT45" s="774">
        <v>63.873594074431814</v>
      </c>
      <c r="CU45" s="770">
        <v>6.7092651757188523E-2</v>
      </c>
      <c r="CV45" s="774">
        <v>71.984526655312038</v>
      </c>
      <c r="CW45" s="770">
        <v>7.5612353567625162E-2</v>
      </c>
      <c r="CX45" s="774">
        <v>101.38665726100282</v>
      </c>
      <c r="CY45" s="770">
        <v>0.10649627263045792</v>
      </c>
      <c r="CZ45" s="774">
        <v>149.0383861736741</v>
      </c>
      <c r="DA45" s="770">
        <v>0.15654952076677309</v>
      </c>
      <c r="DB45" s="774">
        <v>221.02291282898602</v>
      </c>
      <c r="DC45" s="770">
        <v>0.23216187433439814</v>
      </c>
      <c r="DD45" s="774">
        <v>344.71463468740973</v>
      </c>
      <c r="DE45" s="770">
        <v>0.36208732694355705</v>
      </c>
      <c r="DF45" s="779">
        <v>952.02071168081659</v>
      </c>
    </row>
    <row r="46" spans="1:110" x14ac:dyDescent="0.2">
      <c r="A46" s="126">
        <v>97231</v>
      </c>
      <c r="B46" s="130" t="s">
        <v>29</v>
      </c>
      <c r="C46" s="704">
        <v>533</v>
      </c>
      <c r="D46" s="723">
        <v>5150</v>
      </c>
      <c r="E46" s="131">
        <v>0.10349514563106796</v>
      </c>
      <c r="F46" s="704">
        <v>761.44823399999996</v>
      </c>
      <c r="G46" s="131">
        <v>0.11127200423782993</v>
      </c>
      <c r="H46" s="704">
        <v>984.45179696704122</v>
      </c>
      <c r="I46" s="131">
        <v>0.12941393413527533</v>
      </c>
      <c r="J46" s="704">
        <v>223.00356296704126</v>
      </c>
      <c r="K46" s="835">
        <v>0.29286766060979696</v>
      </c>
      <c r="L46" s="781">
        <v>5.2715007930007385E-2</v>
      </c>
      <c r="M46" s="617">
        <v>5.2277909977063608E-2</v>
      </c>
      <c r="N46" s="617">
        <v>5.2460012064024841E-2</v>
      </c>
      <c r="P46" s="776">
        <v>507.05728959908424</v>
      </c>
      <c r="Q46" s="782">
        <v>0.74302721935217364</v>
      </c>
      <c r="R46" s="777">
        <v>72.150444369830169</v>
      </c>
      <c r="S46" s="782">
        <v>0.10572719326750298</v>
      </c>
      <c r="T46" s="777">
        <v>45.094027731143854</v>
      </c>
      <c r="U46" s="782">
        <v>6.6079495792189358E-2</v>
      </c>
      <c r="V46" s="777">
        <v>22.043897063606863</v>
      </c>
      <c r="W46" s="782">
        <v>3.2302494954382636E-2</v>
      </c>
      <c r="X46" s="777">
        <v>36.075222184915077</v>
      </c>
      <c r="Y46" s="782">
        <v>5.2863596633751474E-2</v>
      </c>
      <c r="Z46" s="778">
        <v>682.42088094858013</v>
      </c>
      <c r="AB46" s="630" t="s">
        <v>29</v>
      </c>
      <c r="AC46" s="625">
        <v>40.077364057270799</v>
      </c>
      <c r="AD46" s="131">
        <v>4.071033663684049E-2</v>
      </c>
      <c r="AE46" s="625">
        <v>3.0062685154095901</v>
      </c>
      <c r="AF46" s="131">
        <v>3.0537488221073737E-3</v>
      </c>
      <c r="AG46" s="625">
        <v>904.65257339432173</v>
      </c>
      <c r="AH46" s="131">
        <v>0.91894044602430525</v>
      </c>
      <c r="AI46" s="625">
        <v>13.722073380469425</v>
      </c>
      <c r="AJ46" s="131">
        <v>1.3938796620357867E-2</v>
      </c>
      <c r="AK46" s="625">
        <v>22.993517619569843</v>
      </c>
      <c r="AL46" s="131">
        <v>2.3356671896389101E-2</v>
      </c>
      <c r="AM46" s="346">
        <v>984.45179696704133</v>
      </c>
      <c r="AP46" s="130" t="s">
        <v>29</v>
      </c>
      <c r="AQ46" s="704">
        <v>455.95072483712113</v>
      </c>
      <c r="AR46" s="782">
        <v>0.66813712412102566</v>
      </c>
      <c r="AS46" s="704">
        <v>223.46595964544616</v>
      </c>
      <c r="AT46" s="782">
        <v>0.32746061248129382</v>
      </c>
      <c r="AU46" s="704">
        <v>3.00419646601279</v>
      </c>
      <c r="AV46" s="782">
        <v>4.4022633976804615E-3</v>
      </c>
      <c r="AW46" s="836">
        <v>1.0020895051365299</v>
      </c>
      <c r="AX46" s="837">
        <v>1.4684332398264299E-3</v>
      </c>
      <c r="AY46" s="836">
        <v>1.0000174557397301</v>
      </c>
      <c r="AZ46" s="837">
        <v>1.4653969180276015E-3</v>
      </c>
      <c r="BA46" s="836">
        <v>1.0020895051365299</v>
      </c>
      <c r="BB46" s="837">
        <v>1.4684332398264299E-3</v>
      </c>
      <c r="BC46" s="836">
        <v>0</v>
      </c>
      <c r="BD46" s="837">
        <v>0</v>
      </c>
      <c r="BE46" s="783">
        <v>682.42088094858013</v>
      </c>
      <c r="BG46" s="130" t="s">
        <v>29</v>
      </c>
      <c r="BH46" s="704">
        <v>27.05434458928951</v>
      </c>
      <c r="BI46" s="782">
        <v>3.9644661153514789E-2</v>
      </c>
      <c r="BJ46" s="704">
        <v>114.23820358556441</v>
      </c>
      <c r="BK46" s="782">
        <v>0.16740138934021304</v>
      </c>
      <c r="BL46" s="704">
        <v>203.42416954271559</v>
      </c>
      <c r="BM46" s="782">
        <v>0.29809194768476532</v>
      </c>
      <c r="BN46" s="704">
        <v>191.39909548107721</v>
      </c>
      <c r="BO46" s="782">
        <v>0.28047074880684814</v>
      </c>
      <c r="BP46" s="704">
        <v>80.167160410922392</v>
      </c>
      <c r="BQ46" s="782">
        <v>0.11747465918611441</v>
      </c>
      <c r="BR46" s="704">
        <v>66.13790733901098</v>
      </c>
      <c r="BS46" s="782">
        <v>9.6916593828544395E-2</v>
      </c>
      <c r="BT46" s="783">
        <v>682.42088094858002</v>
      </c>
      <c r="BW46" s="838" t="s">
        <v>29</v>
      </c>
      <c r="BX46" s="784">
        <v>322.67074860456637</v>
      </c>
      <c r="BY46" s="785">
        <v>0.47283246690231223</v>
      </c>
      <c r="BZ46" s="784">
        <v>288.60177747932039</v>
      </c>
      <c r="CA46" s="785">
        <v>0.42290877307001135</v>
      </c>
      <c r="CB46" s="784">
        <v>46.096117236280421</v>
      </c>
      <c r="CC46" s="785">
        <v>6.7547929032015813E-2</v>
      </c>
      <c r="CD46" s="784">
        <v>13.027163566774888</v>
      </c>
      <c r="CE46" s="785">
        <v>1.9089632117743581E-2</v>
      </c>
      <c r="CF46" s="784">
        <v>12.025074061638358</v>
      </c>
      <c r="CG46" s="785">
        <v>1.7621198877917153E-2</v>
      </c>
      <c r="CH46" s="786">
        <v>682.42088094858036</v>
      </c>
      <c r="CJ46" s="838" t="s">
        <v>29</v>
      </c>
      <c r="CK46" s="784">
        <v>611.27252608388676</v>
      </c>
      <c r="CL46" s="785">
        <v>0.89574123997232336</v>
      </c>
      <c r="CM46" s="784">
        <v>59.123280803055309</v>
      </c>
      <c r="CN46" s="785">
        <v>8.6637561149759387E-2</v>
      </c>
      <c r="CO46" s="784">
        <v>12.025074061638358</v>
      </c>
      <c r="CP46" s="785">
        <v>1.762119887791715E-2</v>
      </c>
      <c r="CQ46" s="786">
        <v>682.42088094858047</v>
      </c>
      <c r="CS46" s="838" t="s">
        <v>29</v>
      </c>
      <c r="CT46" s="784">
        <v>59.12328080305533</v>
      </c>
      <c r="CU46" s="785">
        <v>8.663756114975954E-2</v>
      </c>
      <c r="CV46" s="784">
        <v>120.25074061638335</v>
      </c>
      <c r="CW46" s="785">
        <v>0.17621198877917141</v>
      </c>
      <c r="CX46" s="784">
        <v>94.196413482833719</v>
      </c>
      <c r="CY46" s="785">
        <v>0.1380327245436844</v>
      </c>
      <c r="CZ46" s="784">
        <v>122.2549196266564</v>
      </c>
      <c r="DA46" s="785">
        <v>0.17914885525882426</v>
      </c>
      <c r="DB46" s="784">
        <v>105.21939803933549</v>
      </c>
      <c r="DC46" s="785">
        <v>0.15418549018177508</v>
      </c>
      <c r="DD46" s="784">
        <v>181.37612838031515</v>
      </c>
      <c r="DE46" s="785">
        <v>0.26578338008678531</v>
      </c>
      <c r="DF46" s="786">
        <v>682.42088094857945</v>
      </c>
    </row>
    <row r="47" spans="1:110" x14ac:dyDescent="0.2">
      <c r="A47" s="133"/>
      <c r="B47" s="139" t="s">
        <v>40</v>
      </c>
      <c r="C47" s="318">
        <v>5615</v>
      </c>
      <c r="D47" s="318">
        <v>56003</v>
      </c>
      <c r="E47" s="141">
        <v>0.10026248593825331</v>
      </c>
      <c r="F47" s="318">
        <v>7154.1662429999997</v>
      </c>
      <c r="G47" s="141">
        <v>0.11387432075383926</v>
      </c>
      <c r="H47" s="318">
        <v>8728.7413599297979</v>
      </c>
      <c r="I47" s="141">
        <v>0.13023501424779249</v>
      </c>
      <c r="J47" s="318">
        <v>1574.5751169297982</v>
      </c>
      <c r="K47" s="845">
        <v>0.22009205034485221</v>
      </c>
      <c r="L47" s="799">
        <v>4.0587295939687795E-2</v>
      </c>
      <c r="M47" s="790">
        <v>3.5213424678069316E-2</v>
      </c>
      <c r="N47" s="790">
        <v>3.7449156800997363E-2</v>
      </c>
      <c r="P47" s="800">
        <v>4953.9222444085917</v>
      </c>
      <c r="Q47" s="317">
        <v>0.83569560110533148</v>
      </c>
      <c r="R47" s="801">
        <v>322.75815836060286</v>
      </c>
      <c r="S47" s="317">
        <v>5.444727629046877E-2</v>
      </c>
      <c r="T47" s="801">
        <v>390.71086581239302</v>
      </c>
      <c r="U47" s="317">
        <v>6.5910471693818903E-2</v>
      </c>
      <c r="V47" s="801">
        <v>60.80243837459048</v>
      </c>
      <c r="W47" s="317">
        <v>1.0256989871707065E-2</v>
      </c>
      <c r="X47" s="801">
        <v>199.70903401349338</v>
      </c>
      <c r="Y47" s="317">
        <v>3.3689661038673768E-2</v>
      </c>
      <c r="Z47" s="802">
        <v>5927.9027409696719</v>
      </c>
      <c r="AB47" s="634" t="s">
        <v>40</v>
      </c>
      <c r="AC47" s="318">
        <v>285.16257750207205</v>
      </c>
      <c r="AD47" s="141">
        <v>3.2669381041709029E-2</v>
      </c>
      <c r="AE47" s="318">
        <v>14.102559162257979</v>
      </c>
      <c r="AF47" s="141">
        <v>1.6156463550400582E-3</v>
      </c>
      <c r="AG47" s="318">
        <v>7992.9017151082608</v>
      </c>
      <c r="AH47" s="141">
        <v>0.91569922690120176</v>
      </c>
      <c r="AI47" s="318">
        <v>213.52325354881842</v>
      </c>
      <c r="AJ47" s="141">
        <v>2.4462089635170003E-2</v>
      </c>
      <c r="AK47" s="318">
        <v>223.05125460838659</v>
      </c>
      <c r="AL47" s="141">
        <v>2.5553656066878868E-2</v>
      </c>
      <c r="AM47" s="348">
        <v>8728.7413599297979</v>
      </c>
      <c r="AP47" s="139" t="s">
        <v>40</v>
      </c>
      <c r="AQ47" s="318">
        <v>4986.004687578029</v>
      </c>
      <c r="AR47" s="317">
        <v>0.84110770797876322</v>
      </c>
      <c r="AS47" s="318">
        <v>906.51344356649133</v>
      </c>
      <c r="AT47" s="317">
        <v>0.15292313035119165</v>
      </c>
      <c r="AU47" s="318">
        <v>35.384609825151813</v>
      </c>
      <c r="AV47" s="317">
        <v>5.9691616700451606E-3</v>
      </c>
      <c r="AW47" s="846">
        <v>1.0020895051365299</v>
      </c>
      <c r="AX47" s="847">
        <v>1.6904621228191921E-4</v>
      </c>
      <c r="AY47" s="846">
        <v>1.0000174557397301</v>
      </c>
      <c r="AZ47" s="847">
        <v>1.6869667054897558E-4</v>
      </c>
      <c r="BA47" s="846">
        <v>29.354769719055497</v>
      </c>
      <c r="BB47" s="847">
        <v>4.9519654761160459E-3</v>
      </c>
      <c r="BC47" s="846">
        <v>4.0277331452200595</v>
      </c>
      <c r="BD47" s="847">
        <v>6.7945331109822032E-4</v>
      </c>
      <c r="BE47" s="802">
        <v>5927.9027409696719</v>
      </c>
      <c r="BG47" s="139" t="s">
        <v>40</v>
      </c>
      <c r="BH47" s="318">
        <v>113.64888958686572</v>
      </c>
      <c r="BI47" s="317">
        <v>1.9171854625987896E-2</v>
      </c>
      <c r="BJ47" s="318">
        <v>483.49764265552562</v>
      </c>
      <c r="BK47" s="317">
        <v>8.1563018791437902E-2</v>
      </c>
      <c r="BL47" s="318">
        <v>1393.8681352544099</v>
      </c>
      <c r="BM47" s="317">
        <v>0.23513680911478727</v>
      </c>
      <c r="BN47" s="318">
        <v>2387.4229325675269</v>
      </c>
      <c r="BO47" s="317">
        <v>0.40274326973471869</v>
      </c>
      <c r="BP47" s="318">
        <v>1088.5794975088811</v>
      </c>
      <c r="BQ47" s="317">
        <v>0.18363653134612898</v>
      </c>
      <c r="BR47" s="318">
        <v>460.88564339646234</v>
      </c>
      <c r="BS47" s="317">
        <v>7.7748516386939207E-2</v>
      </c>
      <c r="BT47" s="802">
        <v>5927.9027409696719</v>
      </c>
      <c r="BW47" s="139" t="s">
        <v>40</v>
      </c>
      <c r="BX47" s="318">
        <v>2512.2532611828728</v>
      </c>
      <c r="BY47" s="317">
        <v>0.42380136297106707</v>
      </c>
      <c r="BZ47" s="318">
        <v>2377.7394365368023</v>
      </c>
      <c r="CA47" s="317">
        <v>0.40110972470979778</v>
      </c>
      <c r="CB47" s="318">
        <v>573.7871176323265</v>
      </c>
      <c r="CC47" s="317">
        <v>9.679428673259026E-2</v>
      </c>
      <c r="CD47" s="318">
        <v>267.47554450535313</v>
      </c>
      <c r="CE47" s="317">
        <v>4.5121446183106567E-2</v>
      </c>
      <c r="CF47" s="318">
        <v>196.64738111232157</v>
      </c>
      <c r="CG47" s="317">
        <v>3.3173179403438446E-2</v>
      </c>
      <c r="CH47" s="802">
        <v>5927.9027409696755</v>
      </c>
      <c r="CJ47" s="139" t="s">
        <v>40</v>
      </c>
      <c r="CK47" s="318">
        <v>4889.9926977196756</v>
      </c>
      <c r="CL47" s="317">
        <v>0.82491108768086485</v>
      </c>
      <c r="CM47" s="318">
        <v>841.26266213767951</v>
      </c>
      <c r="CN47" s="317">
        <v>0.14191573291569679</v>
      </c>
      <c r="CO47" s="318">
        <v>196.64738111232157</v>
      </c>
      <c r="CP47" s="317">
        <v>3.3173179403438446E-2</v>
      </c>
      <c r="CQ47" s="802">
        <v>5927.9027409696764</v>
      </c>
      <c r="CS47" s="139" t="s">
        <v>40</v>
      </c>
      <c r="CT47" s="318">
        <v>327.31359668676572</v>
      </c>
      <c r="CU47" s="317">
        <v>5.5215750154703917E-2</v>
      </c>
      <c r="CV47" s="318">
        <v>505.56854528927329</v>
      </c>
      <c r="CW47" s="317">
        <v>8.5286241590153675E-2</v>
      </c>
      <c r="CX47" s="318">
        <v>590.02839778144141</v>
      </c>
      <c r="CY47" s="317">
        <v>9.9534088793927541E-2</v>
      </c>
      <c r="CZ47" s="318">
        <v>1132.6581479284353</v>
      </c>
      <c r="DA47" s="317">
        <v>0.19107232311695427</v>
      </c>
      <c r="DB47" s="318">
        <v>1308.3122699168212</v>
      </c>
      <c r="DC47" s="317">
        <v>0.22070407142051246</v>
      </c>
      <c r="DD47" s="318">
        <v>2064.0217833669317</v>
      </c>
      <c r="DE47" s="317">
        <v>0.34818752492374822</v>
      </c>
      <c r="DF47" s="802">
        <v>5927.9027409696682</v>
      </c>
    </row>
    <row r="48" spans="1:110" ht="13.5" thickBot="1" x14ac:dyDescent="0.25">
      <c r="B48" s="134" t="s">
        <v>41</v>
      </c>
      <c r="C48" s="316">
        <v>11865</v>
      </c>
      <c r="D48" s="316">
        <v>106771</v>
      </c>
      <c r="E48" s="136">
        <v>0.11112568019406019</v>
      </c>
      <c r="F48" s="316">
        <v>14867.000429999998</v>
      </c>
      <c r="G48" s="136">
        <v>0.12584517430820005</v>
      </c>
      <c r="H48" s="316">
        <v>17684.542116947967</v>
      </c>
      <c r="I48" s="136">
        <v>0.145989153653315</v>
      </c>
      <c r="J48" s="316">
        <v>2817.5416869479686</v>
      </c>
      <c r="K48" s="839">
        <v>0.18951648654441916</v>
      </c>
      <c r="L48" s="789">
        <v>3.5318782951081262E-2</v>
      </c>
      <c r="M48" s="790">
        <v>3.2746326308742413E-2</v>
      </c>
      <c r="N48" s="790">
        <v>3.3817405551055835E-2</v>
      </c>
      <c r="P48" s="791">
        <v>10399.326372587549</v>
      </c>
      <c r="Q48" s="315">
        <v>0.86018500259224662</v>
      </c>
      <c r="R48" s="792">
        <v>533.23299063071738</v>
      </c>
      <c r="S48" s="315">
        <v>4.4106608927769138E-2</v>
      </c>
      <c r="T48" s="792">
        <v>640.53185212998756</v>
      </c>
      <c r="U48" s="315">
        <v>5.2981882974383138E-2</v>
      </c>
      <c r="V48" s="792">
        <v>94.860836753732656</v>
      </c>
      <c r="W48" s="315">
        <v>7.8464571824577809E-3</v>
      </c>
      <c r="X48" s="792">
        <v>421.68720137049144</v>
      </c>
      <c r="Y48" s="315">
        <v>3.4880048323143405E-2</v>
      </c>
      <c r="Z48" s="793">
        <v>12089.639253472478</v>
      </c>
      <c r="AB48" s="633" t="s">
        <v>41</v>
      </c>
      <c r="AC48" s="316">
        <v>560.50109365988646</v>
      </c>
      <c r="AD48" s="136">
        <v>3.169440802896055E-2</v>
      </c>
      <c r="AE48" s="316">
        <v>26.586865712941169</v>
      </c>
      <c r="AF48" s="136">
        <v>1.5033957643416551E-3</v>
      </c>
      <c r="AG48" s="316">
        <v>15908.192070599302</v>
      </c>
      <c r="AH48" s="136">
        <v>0.89955351772176817</v>
      </c>
      <c r="AI48" s="316">
        <v>650.68123520235952</v>
      </c>
      <c r="AJ48" s="136">
        <v>3.6793784701882666E-2</v>
      </c>
      <c r="AK48" s="316">
        <v>538.5808517734763</v>
      </c>
      <c r="AL48" s="136">
        <v>3.0454893783047287E-2</v>
      </c>
      <c r="AM48" s="347">
        <v>17684.54211694796</v>
      </c>
      <c r="AP48" s="134" t="s">
        <v>41</v>
      </c>
      <c r="AQ48" s="316">
        <v>10587.056727269719</v>
      </c>
      <c r="AR48" s="315">
        <v>0.87571320411639431</v>
      </c>
      <c r="AS48" s="316">
        <v>1410.5105973057184</v>
      </c>
      <c r="AT48" s="315">
        <v>0.11667102448078263</v>
      </c>
      <c r="AU48" s="316">
        <v>92.071928897041857</v>
      </c>
      <c r="AV48" s="315">
        <v>7.6157714028229784E-3</v>
      </c>
      <c r="AW48" s="840">
        <v>3.0208564573707903</v>
      </c>
      <c r="AX48" s="841">
        <v>2.4987151345339908E-4</v>
      </c>
      <c r="AY48" s="840">
        <v>2.00001787141478</v>
      </c>
      <c r="AZ48" s="841">
        <v>1.6543238631709539E-4</v>
      </c>
      <c r="BA48" s="840">
        <v>79.457505388236768</v>
      </c>
      <c r="BB48" s="841">
        <v>6.5723636348714344E-3</v>
      </c>
      <c r="BC48" s="840">
        <v>7.5935491800195294</v>
      </c>
      <c r="BD48" s="841">
        <v>6.2810386818105024E-4</v>
      </c>
      <c r="BE48" s="793">
        <v>12089.63925347248</v>
      </c>
      <c r="BG48" s="134" t="s">
        <v>41</v>
      </c>
      <c r="BH48" s="316">
        <v>167.70755349062219</v>
      </c>
      <c r="BI48" s="315">
        <v>1.3872006432487385E-2</v>
      </c>
      <c r="BJ48" s="316">
        <v>881.45689554841442</v>
      </c>
      <c r="BK48" s="315">
        <v>7.2910107329731591E-2</v>
      </c>
      <c r="BL48" s="316">
        <v>2966.5039821510131</v>
      </c>
      <c r="BM48" s="315">
        <v>0.24537572378753583</v>
      </c>
      <c r="BN48" s="316">
        <v>5000.2060247070394</v>
      </c>
      <c r="BO48" s="315">
        <v>0.41359431161445476</v>
      </c>
      <c r="BP48" s="316">
        <v>2125.9964657663177</v>
      </c>
      <c r="BQ48" s="315">
        <v>0.1758527629478831</v>
      </c>
      <c r="BR48" s="316">
        <v>947.76833180907079</v>
      </c>
      <c r="BS48" s="315">
        <v>7.8395087887907472E-2</v>
      </c>
      <c r="BT48" s="793">
        <v>12089.639253472476</v>
      </c>
      <c r="BW48" s="134" t="s">
        <v>41</v>
      </c>
      <c r="BX48" s="316">
        <v>5103.9251609622042</v>
      </c>
      <c r="BY48" s="315">
        <v>0.42217348706217284</v>
      </c>
      <c r="BZ48" s="316">
        <v>4863.8222324769013</v>
      </c>
      <c r="CA48" s="315">
        <v>0.40231326431678871</v>
      </c>
      <c r="CB48" s="316">
        <v>1176.1583440776412</v>
      </c>
      <c r="CC48" s="315">
        <v>9.7286471450321821E-2</v>
      </c>
      <c r="CD48" s="316">
        <v>521.91374322371166</v>
      </c>
      <c r="CE48" s="315">
        <v>4.3170332239136355E-2</v>
      </c>
      <c r="CF48" s="316">
        <v>423.81977273202989</v>
      </c>
      <c r="CG48" s="315">
        <v>3.5056444931580305E-2</v>
      </c>
      <c r="CH48" s="793">
        <v>12089.639253472487</v>
      </c>
      <c r="CJ48" s="134" t="s">
        <v>41</v>
      </c>
      <c r="CK48" s="316">
        <v>9967.7473934391055</v>
      </c>
      <c r="CL48" s="315">
        <v>0.82448675137896155</v>
      </c>
      <c r="CM48" s="316">
        <v>1698.0720873013529</v>
      </c>
      <c r="CN48" s="315">
        <v>0.14045680368945818</v>
      </c>
      <c r="CO48" s="316">
        <v>423.81977273202989</v>
      </c>
      <c r="CP48" s="315">
        <v>3.5056444931580305E-2</v>
      </c>
      <c r="CQ48" s="793">
        <v>12089.639253472487</v>
      </c>
      <c r="CS48" s="134" t="s">
        <v>41</v>
      </c>
      <c r="CT48" s="316">
        <v>652.73405797256873</v>
      </c>
      <c r="CU48" s="315">
        <v>5.3991193970910706E-2</v>
      </c>
      <c r="CV48" s="316">
        <v>994.79040673767474</v>
      </c>
      <c r="CW48" s="315">
        <v>8.2284540165410092E-2</v>
      </c>
      <c r="CX48" s="316">
        <v>1161.690760834992</v>
      </c>
      <c r="CY48" s="315">
        <v>9.6089778733581502E-2</v>
      </c>
      <c r="CZ48" s="316">
        <v>2232.1872667456287</v>
      </c>
      <c r="DA48" s="315">
        <v>0.18463638326548765</v>
      </c>
      <c r="DB48" s="316">
        <v>2481.6170680669943</v>
      </c>
      <c r="DC48" s="315">
        <v>0.20526808253225629</v>
      </c>
      <c r="DD48" s="316">
        <v>4566.6196931146224</v>
      </c>
      <c r="DE48" s="315">
        <v>0.37773002133235384</v>
      </c>
      <c r="DF48" s="793">
        <v>12089.63925347248</v>
      </c>
    </row>
    <row r="49" spans="2:110" ht="13.5" thickBot="1" x14ac:dyDescent="0.25">
      <c r="B49" s="147" t="s">
        <v>42</v>
      </c>
      <c r="C49" s="314">
        <v>44684</v>
      </c>
      <c r="D49" s="314">
        <v>381325</v>
      </c>
      <c r="E49" s="149">
        <v>0.11718088244935422</v>
      </c>
      <c r="F49" s="314">
        <v>54532.617443999996</v>
      </c>
      <c r="G49" s="149">
        <v>0.13711044370736833</v>
      </c>
      <c r="H49" s="314">
        <v>62104.69912068695</v>
      </c>
      <c r="I49" s="149">
        <v>0.15831283185361619</v>
      </c>
      <c r="J49" s="314">
        <v>7572.0816766869539</v>
      </c>
      <c r="K49" s="851">
        <v>0.13885417630031766</v>
      </c>
      <c r="L49" s="852">
        <v>2.6345597487763328E-2</v>
      </c>
      <c r="M49" s="790">
        <v>2.8863492240944755E-2</v>
      </c>
      <c r="N49" s="790">
        <v>2.7813619611628093E-2</v>
      </c>
      <c r="P49" s="819">
        <v>34476.643767687565</v>
      </c>
      <c r="Q49" s="313">
        <v>0.80642244853319089</v>
      </c>
      <c r="R49" s="820">
        <v>2888.2865396324323</v>
      </c>
      <c r="S49" s="313">
        <v>6.7558174138133836E-2</v>
      </c>
      <c r="T49" s="820">
        <v>3439.5997504516235</v>
      </c>
      <c r="U49" s="313">
        <v>8.0453610027232489E-2</v>
      </c>
      <c r="V49" s="820">
        <v>196.7575974308898</v>
      </c>
      <c r="W49" s="313">
        <v>4.602238679521223E-3</v>
      </c>
      <c r="X49" s="820">
        <v>1751.2967134462615</v>
      </c>
      <c r="Y49" s="313">
        <v>4.096352862192159E-2</v>
      </c>
      <c r="Z49" s="821">
        <v>42752.584368648771</v>
      </c>
      <c r="AB49" s="637" t="s">
        <v>42</v>
      </c>
      <c r="AC49" s="638">
        <v>1948.5094169469107</v>
      </c>
      <c r="AD49" s="149">
        <v>3.1374589113786822E-2</v>
      </c>
      <c r="AE49" s="638">
        <v>98.244834423643383</v>
      </c>
      <c r="AF49" s="149">
        <v>1.5819227178401744E-3</v>
      </c>
      <c r="AG49" s="638">
        <v>56678.025799498238</v>
      </c>
      <c r="AH49" s="149">
        <v>0.91262056820139892</v>
      </c>
      <c r="AI49" s="638">
        <v>1836.7914913551488</v>
      </c>
      <c r="AJ49" s="149">
        <v>2.9575724822138577E-2</v>
      </c>
      <c r="AK49" s="638">
        <v>1543.1275784630056</v>
      </c>
      <c r="AL49" s="149">
        <v>2.4847195144835556E-2</v>
      </c>
      <c r="AM49" s="639">
        <v>62104.699120686942</v>
      </c>
      <c r="AP49" s="147" t="s">
        <v>42</v>
      </c>
      <c r="AQ49" s="314">
        <v>35134.233490285158</v>
      </c>
      <c r="AR49" s="313">
        <v>0.82180373442054921</v>
      </c>
      <c r="AS49" s="314">
        <v>7407.5818182757312</v>
      </c>
      <c r="AT49" s="313">
        <v>0.1732662931999929</v>
      </c>
      <c r="AU49" s="314">
        <v>210.76906008788322</v>
      </c>
      <c r="AV49" s="313">
        <v>4.9299723794579281E-3</v>
      </c>
      <c r="AW49" s="853">
        <v>7.5239525084747809</v>
      </c>
      <c r="AX49" s="854">
        <v>1.7598825005751533E-4</v>
      </c>
      <c r="AY49" s="853">
        <v>5.00005972767641</v>
      </c>
      <c r="AZ49" s="854">
        <v>1.169533912748218E-4</v>
      </c>
      <c r="BA49" s="853">
        <v>171.12561389293825</v>
      </c>
      <c r="BB49" s="854">
        <v>4.002696361402369E-3</v>
      </c>
      <c r="BC49" s="853">
        <v>27.119433958793799</v>
      </c>
      <c r="BD49" s="854">
        <v>6.3433437672322235E-4</v>
      </c>
      <c r="BE49" s="821">
        <v>42752.584368648771</v>
      </c>
      <c r="BG49" s="147" t="s">
        <v>42</v>
      </c>
      <c r="BH49" s="314">
        <v>602.42172491025553</v>
      </c>
      <c r="BI49" s="313">
        <v>1.4090884418019466E-2</v>
      </c>
      <c r="BJ49" s="314">
        <v>3439.3568983703863</v>
      </c>
      <c r="BK49" s="313">
        <v>8.0447929620192218E-2</v>
      </c>
      <c r="BL49" s="314">
        <v>10874.050032988467</v>
      </c>
      <c r="BM49" s="313">
        <v>0.25434836732262206</v>
      </c>
      <c r="BN49" s="314">
        <v>17128.821406904681</v>
      </c>
      <c r="BO49" s="313">
        <v>0.40064996443736745</v>
      </c>
      <c r="BP49" s="314">
        <v>7625.413567664189</v>
      </c>
      <c r="BQ49" s="313">
        <v>0.17836146469910344</v>
      </c>
      <c r="BR49" s="314">
        <v>3082.5207378107916</v>
      </c>
      <c r="BS49" s="313">
        <v>7.2101389502695387E-2</v>
      </c>
      <c r="BT49" s="821">
        <v>42752.584368648771</v>
      </c>
      <c r="BW49" s="147" t="s">
        <v>42</v>
      </c>
      <c r="BX49" s="314">
        <v>19082.413142613768</v>
      </c>
      <c r="BY49" s="313">
        <v>0.4463452543141993</v>
      </c>
      <c r="BZ49" s="314">
        <v>16728.807210853793</v>
      </c>
      <c r="CA49" s="313">
        <v>0.39129347284842386</v>
      </c>
      <c r="CB49" s="314">
        <v>3970.2202878761591</v>
      </c>
      <c r="CC49" s="313">
        <v>9.2865036032478962E-2</v>
      </c>
      <c r="CD49" s="314">
        <v>1637.9176757336327</v>
      </c>
      <c r="CE49" s="313">
        <v>3.8311547709259638E-2</v>
      </c>
      <c r="CF49" s="314">
        <v>1333.2260515713479</v>
      </c>
      <c r="CG49" s="313">
        <v>3.1184689095638117E-2</v>
      </c>
      <c r="CH49" s="821">
        <v>42752.584368648706</v>
      </c>
      <c r="CJ49" s="147" t="s">
        <v>42</v>
      </c>
      <c r="CK49" s="314">
        <v>35811.220353467565</v>
      </c>
      <c r="CL49" s="313">
        <v>0.83763872716262322</v>
      </c>
      <c r="CM49" s="314">
        <v>5608.1379636097918</v>
      </c>
      <c r="CN49" s="313">
        <v>0.1311765837417386</v>
      </c>
      <c r="CO49" s="314">
        <v>1333.2260515713479</v>
      </c>
      <c r="CP49" s="313">
        <v>3.1184689095638117E-2</v>
      </c>
      <c r="CQ49" s="821">
        <v>42752.584368648706</v>
      </c>
      <c r="CS49" s="147" t="s">
        <v>42</v>
      </c>
      <c r="CT49" s="314">
        <v>1649.6135194868707</v>
      </c>
      <c r="CU49" s="313">
        <v>3.8585118159466442E-2</v>
      </c>
      <c r="CV49" s="314">
        <v>2865.2669101676356</v>
      </c>
      <c r="CW49" s="313">
        <v>6.7019735823708154E-2</v>
      </c>
      <c r="CX49" s="314">
        <v>3671.1038639940562</v>
      </c>
      <c r="CY49" s="313">
        <v>8.5868583577046673E-2</v>
      </c>
      <c r="CZ49" s="314">
        <v>6874.6809569442385</v>
      </c>
      <c r="DA49" s="313">
        <v>0.16080152950906904</v>
      </c>
      <c r="DB49" s="314">
        <v>8330.6233679651468</v>
      </c>
      <c r="DC49" s="313">
        <v>0.1948566031969319</v>
      </c>
      <c r="DD49" s="314">
        <v>19361.295750090823</v>
      </c>
      <c r="DE49" s="313">
        <v>0.45286842973377778</v>
      </c>
      <c r="DF49" s="821">
        <v>42752.584368648771</v>
      </c>
    </row>
    <row r="50" spans="2:110" x14ac:dyDescent="0.2">
      <c r="B50" s="152" t="s">
        <v>275</v>
      </c>
      <c r="C50" s="312"/>
      <c r="D50" s="312"/>
      <c r="E50" s="121"/>
      <c r="F50" s="312"/>
      <c r="G50" s="121"/>
      <c r="H50" s="312"/>
      <c r="I50" s="121"/>
      <c r="J50" s="312"/>
      <c r="K50" s="121"/>
      <c r="L50" s="121"/>
      <c r="M50" s="123"/>
      <c r="N50" s="123"/>
      <c r="AB50" s="152" t="s">
        <v>75</v>
      </c>
      <c r="AC50" s="121"/>
      <c r="AD50" s="126"/>
      <c r="AE50" s="121"/>
      <c r="AF50" s="126"/>
      <c r="AG50" s="121"/>
      <c r="AM50" s="121"/>
      <c r="AP50" s="152" t="s">
        <v>275</v>
      </c>
      <c r="AQ50" s="312"/>
      <c r="AR50" s="121"/>
      <c r="AT50" s="121"/>
      <c r="AU50" s="312"/>
      <c r="AV50" s="121"/>
      <c r="AW50" s="312"/>
      <c r="AX50" s="121"/>
      <c r="AY50" s="312"/>
      <c r="AZ50" s="121"/>
      <c r="BA50" s="312"/>
      <c r="BB50" s="121"/>
      <c r="BC50" s="312"/>
      <c r="BD50" s="121"/>
      <c r="BE50" s="121"/>
      <c r="BG50" s="152" t="s">
        <v>275</v>
      </c>
      <c r="BH50" s="312"/>
      <c r="BI50" s="121"/>
      <c r="BK50" s="121"/>
      <c r="BL50" s="312"/>
      <c r="BM50" s="121"/>
      <c r="BN50" s="312"/>
      <c r="BO50" s="121"/>
      <c r="BP50" s="312"/>
      <c r="BQ50" s="121"/>
      <c r="BR50" s="312"/>
      <c r="BS50" s="121"/>
      <c r="BT50" s="121"/>
      <c r="BW50" s="855" t="s">
        <v>275</v>
      </c>
      <c r="BX50" s="687"/>
      <c r="BY50" s="688"/>
      <c r="CA50" s="688"/>
      <c r="CB50" s="687"/>
      <c r="CC50" s="688"/>
      <c r="CD50" s="687"/>
      <c r="CE50" s="688"/>
      <c r="CF50" s="687"/>
      <c r="CG50" s="688"/>
      <c r="CH50" s="688"/>
      <c r="CJ50" s="855" t="s">
        <v>275</v>
      </c>
      <c r="CK50" s="687"/>
      <c r="CL50" s="688"/>
      <c r="CN50" s="688"/>
      <c r="CP50" s="688"/>
      <c r="CQ50" s="688"/>
      <c r="CS50" s="855" t="s">
        <v>275</v>
      </c>
      <c r="CT50" s="687"/>
      <c r="CU50" s="688"/>
      <c r="CW50" s="688"/>
      <c r="CY50" s="688"/>
      <c r="CZ50" s="687"/>
      <c r="DA50" s="688"/>
      <c r="DC50" s="688"/>
      <c r="DE50" s="688"/>
      <c r="DF50" s="688"/>
    </row>
    <row r="51" spans="2:110" x14ac:dyDescent="0.2">
      <c r="AC51" s="121"/>
      <c r="AD51" s="126"/>
      <c r="AE51" s="121"/>
      <c r="AF51" s="126"/>
      <c r="AG51" s="121"/>
      <c r="AM51" s="121"/>
    </row>
  </sheetData>
  <pageMargins left="0.7" right="0.7" top="0.75" bottom="0.75" header="0.3" footer="0.3"/>
  <pageSetup paperSize="9" scale="11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47"/>
  <sheetViews>
    <sheetView zoomScale="90" zoomScaleNormal="90" workbookViewId="0">
      <selection activeCell="B3" sqref="B3"/>
    </sheetView>
  </sheetViews>
  <sheetFormatPr baseColWidth="10" defaultRowHeight="12.75" x14ac:dyDescent="0.2"/>
  <cols>
    <col min="1" max="1" width="8.5703125" style="856" customWidth="1"/>
    <col min="2" max="2" width="22.28515625" style="856" customWidth="1"/>
    <col min="3" max="3" width="12" style="861" customWidth="1"/>
    <col min="4" max="4" width="8.7109375" style="856" customWidth="1"/>
    <col min="5" max="5" width="12" style="861" customWidth="1"/>
    <col min="6" max="6" width="8.7109375" style="856" customWidth="1"/>
    <col min="7" max="7" width="12" style="861" customWidth="1"/>
    <col min="8" max="8" width="8.7109375" style="856" customWidth="1"/>
    <col min="9" max="9" width="12" style="861" customWidth="1"/>
    <col min="10" max="10" width="8.7109375" style="856" customWidth="1"/>
    <col min="11" max="11" width="12" style="861" customWidth="1"/>
    <col min="12" max="12" width="8.7109375" style="856" customWidth="1"/>
    <col min="13" max="13" width="12" style="861" customWidth="1"/>
    <col min="14" max="14" width="8.7109375" style="856" customWidth="1"/>
    <col min="15" max="18" width="11.42578125" style="856"/>
    <col min="19" max="19" width="19.140625" style="856" customWidth="1"/>
    <col min="20" max="20" width="11.42578125" style="861"/>
    <col min="21" max="21" width="7.42578125" style="856" customWidth="1"/>
    <col min="22" max="22" width="12.28515625" style="856" customWidth="1"/>
    <col min="23" max="23" width="7.42578125" style="856" customWidth="1"/>
    <col min="24" max="24" width="12.28515625" style="856" customWidth="1"/>
    <col min="25" max="25" width="7.42578125" style="856" customWidth="1"/>
    <col min="26" max="28" width="11.42578125" style="856"/>
    <col min="29" max="29" width="25.85546875" style="856" customWidth="1"/>
    <col min="30" max="30" width="12.28515625" style="856" customWidth="1"/>
    <col min="31" max="31" width="7.42578125" style="856" customWidth="1"/>
    <col min="32" max="32" width="12.28515625" style="856" customWidth="1"/>
    <col min="33" max="33" width="7.42578125" style="856" customWidth="1"/>
    <col min="34" max="34" width="12.28515625" style="856" customWidth="1"/>
    <col min="35" max="35" width="7.42578125" style="856" customWidth="1"/>
    <col min="36" max="36" width="12.28515625" style="856" customWidth="1"/>
    <col min="37" max="37" width="7.42578125" style="856" customWidth="1"/>
    <col min="38" max="38" width="12.28515625" style="856" customWidth="1"/>
    <col min="39" max="39" width="7.42578125" style="856" customWidth="1"/>
    <col min="40" max="40" width="12.28515625" style="856" customWidth="1"/>
    <col min="41" max="41" width="7.42578125" style="856" customWidth="1"/>
    <col min="42" max="16384" width="11.42578125" style="856"/>
  </cols>
  <sheetData>
    <row r="2" spans="1:41" ht="15" x14ac:dyDescent="0.2">
      <c r="C2" s="857" t="s">
        <v>170</v>
      </c>
      <c r="D2" s="858"/>
      <c r="E2" s="857"/>
      <c r="F2" s="858"/>
      <c r="G2" s="857"/>
      <c r="H2" s="858"/>
      <c r="I2" s="857"/>
      <c r="J2" s="858"/>
      <c r="K2" s="857"/>
      <c r="L2" s="858"/>
      <c r="M2" s="857"/>
      <c r="N2" s="858"/>
      <c r="T2" s="857" t="s">
        <v>315</v>
      </c>
      <c r="U2" s="858"/>
      <c r="V2" s="858"/>
      <c r="W2" s="858"/>
      <c r="X2" s="858"/>
      <c r="Y2" s="859"/>
      <c r="AD2" s="858" t="s">
        <v>338</v>
      </c>
      <c r="AE2" s="858"/>
      <c r="AF2" s="858"/>
      <c r="AG2" s="858"/>
      <c r="AH2" s="858"/>
      <c r="AI2" s="858"/>
      <c r="AJ2" s="858"/>
      <c r="AK2" s="858"/>
      <c r="AL2" s="858"/>
      <c r="AM2" s="858"/>
      <c r="AN2" s="858"/>
      <c r="AO2" s="858"/>
    </row>
    <row r="3" spans="1:41" ht="26.25" thickBot="1" x14ac:dyDescent="0.25">
      <c r="C3" s="646" t="s">
        <v>60</v>
      </c>
      <c r="D3" s="860" t="s">
        <v>55</v>
      </c>
      <c r="E3" s="646" t="s">
        <v>61</v>
      </c>
      <c r="F3" s="860" t="s">
        <v>55</v>
      </c>
      <c r="G3" s="646" t="s">
        <v>62</v>
      </c>
      <c r="H3" s="860" t="s">
        <v>55</v>
      </c>
      <c r="I3" s="646" t="s">
        <v>63</v>
      </c>
      <c r="J3" s="860" t="s">
        <v>55</v>
      </c>
      <c r="K3" s="646" t="s">
        <v>97</v>
      </c>
      <c r="L3" s="860" t="s">
        <v>55</v>
      </c>
      <c r="M3" s="646" t="s">
        <v>98</v>
      </c>
      <c r="N3" s="860" t="s">
        <v>55</v>
      </c>
      <c r="T3" s="646" t="s">
        <v>284</v>
      </c>
      <c r="U3" s="860" t="s">
        <v>55</v>
      </c>
      <c r="V3" s="646" t="s">
        <v>285</v>
      </c>
      <c r="W3" s="860" t="s">
        <v>55</v>
      </c>
      <c r="X3" s="646" t="s">
        <v>286</v>
      </c>
      <c r="Y3" s="860" t="s">
        <v>55</v>
      </c>
      <c r="AD3" s="646" t="s">
        <v>60</v>
      </c>
      <c r="AE3" s="860"/>
      <c r="AF3" s="646" t="s">
        <v>61</v>
      </c>
      <c r="AG3" s="860"/>
      <c r="AH3" s="646" t="s">
        <v>62</v>
      </c>
      <c r="AI3" s="860"/>
      <c r="AJ3" s="646" t="s">
        <v>63</v>
      </c>
      <c r="AK3" s="860"/>
      <c r="AL3" s="646" t="s">
        <v>97</v>
      </c>
      <c r="AM3" s="860"/>
      <c r="AN3" s="646" t="s">
        <v>134</v>
      </c>
      <c r="AO3" s="860"/>
    </row>
    <row r="4" spans="1:41" x14ac:dyDescent="0.2">
      <c r="A4" s="861">
        <v>97209</v>
      </c>
      <c r="B4" s="862" t="s">
        <v>8</v>
      </c>
      <c r="C4" s="863">
        <v>314.10466018826014</v>
      </c>
      <c r="D4" s="122">
        <v>3.5595094096632578E-2</v>
      </c>
      <c r="E4" s="863">
        <v>1211.9523511967827</v>
      </c>
      <c r="F4" s="122">
        <v>0.13734134971327286</v>
      </c>
      <c r="G4" s="863">
        <v>3347.5188900119101</v>
      </c>
      <c r="H4" s="122">
        <v>0.37934887629114672</v>
      </c>
      <c r="I4" s="863">
        <v>3161.4253257871769</v>
      </c>
      <c r="J4" s="122">
        <v>0.35826030687805049</v>
      </c>
      <c r="K4" s="863">
        <v>700.85323305011946</v>
      </c>
      <c r="L4" s="122">
        <v>7.9422370758192806E-2</v>
      </c>
      <c r="M4" s="863">
        <v>88.526206818842837</v>
      </c>
      <c r="N4" s="122">
        <v>1.0032002262704542E-2</v>
      </c>
      <c r="O4" s="861">
        <v>8824.3806670530921</v>
      </c>
      <c r="S4" s="862" t="s">
        <v>8</v>
      </c>
      <c r="T4" s="864">
        <v>181.01978416843613</v>
      </c>
      <c r="U4" s="865">
        <v>2.0624577253551411E-2</v>
      </c>
      <c r="V4" s="864">
        <v>5755.221211342332</v>
      </c>
      <c r="W4" s="865">
        <v>0.65572393111550753</v>
      </c>
      <c r="X4" s="864">
        <v>2840.6557109303676</v>
      </c>
      <c r="Y4" s="865">
        <v>0.32365149163094109</v>
      </c>
      <c r="Z4" s="861">
        <v>8776.8967064411354</v>
      </c>
      <c r="AC4" s="862" t="s">
        <v>8</v>
      </c>
      <c r="AD4" s="864">
        <v>21.147228421732844</v>
      </c>
      <c r="AE4" s="865">
        <v>6.7325420797826274E-2</v>
      </c>
      <c r="AF4" s="864">
        <v>55.075481260719705</v>
      </c>
      <c r="AG4" s="865">
        <v>4.5443602800335825E-2</v>
      </c>
      <c r="AH4" s="864">
        <v>99.860043895581882</v>
      </c>
      <c r="AI4" s="865">
        <v>2.9831062102005521E-2</v>
      </c>
      <c r="AJ4" s="864">
        <v>84.871991975385896</v>
      </c>
      <c r="AK4" s="865">
        <v>2.6846116301751728E-2</v>
      </c>
      <c r="AL4" s="864">
        <v>12.482849031950433</v>
      </c>
      <c r="AM4" s="865">
        <v>1.781093165201645E-2</v>
      </c>
      <c r="AN4" s="864">
        <v>4.9708311241013394</v>
      </c>
      <c r="AO4" s="865">
        <v>5.6150955775993966E-2</v>
      </c>
    </row>
    <row r="5" spans="1:41" x14ac:dyDescent="0.2">
      <c r="A5" s="861">
        <v>97213</v>
      </c>
      <c r="B5" s="866" t="s">
        <v>10</v>
      </c>
      <c r="C5" s="867">
        <v>79.594225078639909</v>
      </c>
      <c r="D5" s="128">
        <v>2.5349970393628934E-2</v>
      </c>
      <c r="E5" s="867">
        <v>444.05995702936571</v>
      </c>
      <c r="F5" s="128">
        <v>0.1414286872265999</v>
      </c>
      <c r="G5" s="867">
        <v>1467.8915538908052</v>
      </c>
      <c r="H5" s="128">
        <v>0.46750888516629224</v>
      </c>
      <c r="I5" s="867">
        <v>953.08913687556731</v>
      </c>
      <c r="J5" s="128">
        <v>0.30354942683861658</v>
      </c>
      <c r="K5" s="867">
        <v>157.76876344377098</v>
      </c>
      <c r="L5" s="128">
        <v>5.0247784665125646E-2</v>
      </c>
      <c r="M5" s="867">
        <v>37.411670868319248</v>
      </c>
      <c r="N5" s="128">
        <v>1.191524570973672E-2</v>
      </c>
      <c r="O5" s="861">
        <v>3139.8153071864681</v>
      </c>
      <c r="S5" s="866" t="s">
        <v>10</v>
      </c>
      <c r="T5" s="864">
        <v>0</v>
      </c>
      <c r="U5" s="868">
        <v>0</v>
      </c>
      <c r="V5" s="864">
        <v>735.35425559025032</v>
      </c>
      <c r="W5" s="868">
        <v>0.24274760971284506</v>
      </c>
      <c r="X5" s="864">
        <v>2293.9413014705483</v>
      </c>
      <c r="Y5" s="868">
        <v>0.75725239028715485</v>
      </c>
      <c r="Z5" s="861">
        <v>3029.2955570607987</v>
      </c>
      <c r="AC5" s="866" t="s">
        <v>10</v>
      </c>
      <c r="AD5" s="864">
        <v>6.2086309124457495</v>
      </c>
      <c r="AE5" s="868">
        <v>7.8003534883486311E-2</v>
      </c>
      <c r="AF5" s="864">
        <v>27.39038875950785</v>
      </c>
      <c r="AG5" s="868">
        <v>6.1681735373623259E-2</v>
      </c>
      <c r="AH5" s="864">
        <v>49.849720586548493</v>
      </c>
      <c r="AI5" s="868">
        <v>3.396008407733965E-2</v>
      </c>
      <c r="AJ5" s="864">
        <v>25.049719518328899</v>
      </c>
      <c r="AK5" s="868">
        <v>2.6282661871949678E-2</v>
      </c>
      <c r="AL5" s="864">
        <v>6.2355848189150391</v>
      </c>
      <c r="AM5" s="868">
        <v>3.9523570336769551E-2</v>
      </c>
      <c r="AN5" s="864">
        <v>3.7221026143034801</v>
      </c>
      <c r="AO5" s="868">
        <v>9.9490413764315749E-2</v>
      </c>
    </row>
    <row r="6" spans="1:41" x14ac:dyDescent="0.2">
      <c r="A6" s="861">
        <v>97224</v>
      </c>
      <c r="B6" s="866" t="s">
        <v>19</v>
      </c>
      <c r="C6" s="867">
        <v>0</v>
      </c>
      <c r="D6" s="128">
        <v>0</v>
      </c>
      <c r="E6" s="867">
        <v>64.346018654327779</v>
      </c>
      <c r="F6" s="128">
        <v>0.14236045142831621</v>
      </c>
      <c r="G6" s="867">
        <v>215.59986395096033</v>
      </c>
      <c r="H6" s="128">
        <v>0.47699756102746738</v>
      </c>
      <c r="I6" s="867">
        <v>154.69971051357504</v>
      </c>
      <c r="J6" s="128">
        <v>0.34226081248091561</v>
      </c>
      <c r="K6" s="867">
        <v>14.876333690016839</v>
      </c>
      <c r="L6" s="128">
        <v>3.2912705774168785E-2</v>
      </c>
      <c r="M6" s="867">
        <v>2.4717133400373199</v>
      </c>
      <c r="N6" s="128">
        <v>5.4684692891319667E-3</v>
      </c>
      <c r="O6" s="861">
        <v>451.99364014891734</v>
      </c>
      <c r="S6" s="866" t="s">
        <v>19</v>
      </c>
      <c r="T6" s="864">
        <v>0</v>
      </c>
      <c r="U6" s="868">
        <v>0</v>
      </c>
      <c r="V6" s="864">
        <v>281.84091074705725</v>
      </c>
      <c r="W6" s="868">
        <v>0.74354050081102441</v>
      </c>
      <c r="X6" s="864">
        <v>97.211622961108432</v>
      </c>
      <c r="Y6" s="868">
        <v>0.25645949918897548</v>
      </c>
      <c r="Z6" s="861">
        <v>379.0525337081657</v>
      </c>
      <c r="AC6" s="866" t="s">
        <v>19</v>
      </c>
      <c r="AD6" s="864"/>
      <c r="AE6" s="868"/>
      <c r="AF6" s="864">
        <v>8.4830454928316801</v>
      </c>
      <c r="AG6" s="868">
        <v>0.13183481542818234</v>
      </c>
      <c r="AH6" s="864">
        <v>9.2870394607251701</v>
      </c>
      <c r="AI6" s="868">
        <v>4.3075349355682205E-2</v>
      </c>
      <c r="AJ6" s="864">
        <v>1.25888349491512</v>
      </c>
      <c r="AK6" s="868">
        <v>8.1375943803375875E-3</v>
      </c>
      <c r="AL6" s="864">
        <v>0</v>
      </c>
      <c r="AM6" s="868">
        <v>0</v>
      </c>
      <c r="AN6" s="864">
        <v>0</v>
      </c>
      <c r="AO6" s="868">
        <v>0</v>
      </c>
    </row>
    <row r="7" spans="1:41" x14ac:dyDescent="0.2">
      <c r="A7" s="861">
        <v>97229</v>
      </c>
      <c r="B7" s="869" t="s">
        <v>24</v>
      </c>
      <c r="C7" s="870">
        <v>41.996070204801342</v>
      </c>
      <c r="D7" s="131">
        <v>3.1019008741679045E-2</v>
      </c>
      <c r="E7" s="870">
        <v>102.51560803303676</v>
      </c>
      <c r="F7" s="131">
        <v>7.571976440242624E-2</v>
      </c>
      <c r="G7" s="870">
        <v>511.42015200528311</v>
      </c>
      <c r="H7" s="131">
        <v>0.37774358620605003</v>
      </c>
      <c r="I7" s="870">
        <v>553.70399896539493</v>
      </c>
      <c r="J7" s="131">
        <v>0.40897515173328292</v>
      </c>
      <c r="K7" s="870">
        <v>129.53745297858788</v>
      </c>
      <c r="L7" s="131">
        <v>9.5678556748823376E-2</v>
      </c>
      <c r="M7" s="870">
        <v>14.70847962344803</v>
      </c>
      <c r="N7" s="131">
        <v>1.0863932167738425E-2</v>
      </c>
      <c r="O7" s="861">
        <v>1353.881761810552</v>
      </c>
      <c r="S7" s="869" t="s">
        <v>24</v>
      </c>
      <c r="T7" s="864">
        <v>7.3229292440958798</v>
      </c>
      <c r="U7" s="871">
        <v>5.4088395683112639E-3</v>
      </c>
      <c r="V7" s="864">
        <v>963.18089582827599</v>
      </c>
      <c r="W7" s="871">
        <v>0.71142172307588369</v>
      </c>
      <c r="X7" s="864">
        <v>383.3779367381801</v>
      </c>
      <c r="Y7" s="871">
        <v>0.28316943735580508</v>
      </c>
      <c r="Z7" s="861">
        <v>1353.881761810552</v>
      </c>
      <c r="AC7" s="869" t="s">
        <v>24</v>
      </c>
      <c r="AD7" s="864">
        <v>6.1906405277589247</v>
      </c>
      <c r="AE7" s="871">
        <v>0.14740999568695737</v>
      </c>
      <c r="AF7" s="864">
        <v>3.6885272484417451</v>
      </c>
      <c r="AG7" s="871">
        <v>3.5980152868557123E-2</v>
      </c>
      <c r="AH7" s="864">
        <v>12.189934537753867</v>
      </c>
      <c r="AI7" s="871">
        <v>2.3835459924598242E-2</v>
      </c>
      <c r="AJ7" s="864">
        <v>8.5462494122680805</v>
      </c>
      <c r="AK7" s="871">
        <v>1.5434689704674138E-2</v>
      </c>
      <c r="AL7" s="864">
        <v>0</v>
      </c>
      <c r="AM7" s="871">
        <v>0</v>
      </c>
      <c r="AN7" s="864">
        <v>1.21757160636189</v>
      </c>
      <c r="AO7" s="871">
        <v>8.2780249049048973E-2</v>
      </c>
    </row>
    <row r="8" spans="1:41" ht="13.5" thickBot="1" x14ac:dyDescent="0.25">
      <c r="A8" s="861"/>
      <c r="B8" s="872" t="s">
        <v>34</v>
      </c>
      <c r="C8" s="873">
        <v>435.69495547170141</v>
      </c>
      <c r="D8" s="136">
        <v>3.1640718742008932E-2</v>
      </c>
      <c r="E8" s="873">
        <v>1822.873934913513</v>
      </c>
      <c r="F8" s="136">
        <v>0.13237941076066398</v>
      </c>
      <c r="G8" s="873">
        <v>5542.4304598589588</v>
      </c>
      <c r="H8" s="136">
        <v>0.40249831017134802</v>
      </c>
      <c r="I8" s="873">
        <v>4822.9181721417144</v>
      </c>
      <c r="J8" s="136">
        <v>0.35024641778385535</v>
      </c>
      <c r="K8" s="873">
        <v>1003.0357831624952</v>
      </c>
      <c r="L8" s="136">
        <v>7.2841727232888481E-2</v>
      </c>
      <c r="M8" s="873">
        <v>143.11807065064744</v>
      </c>
      <c r="N8" s="136">
        <v>1.0393415309235128E-2</v>
      </c>
      <c r="O8" s="861">
        <v>13770.071376199032</v>
      </c>
      <c r="S8" s="872" t="s">
        <v>34</v>
      </c>
      <c r="T8" s="874">
        <v>188.34271341253202</v>
      </c>
      <c r="U8" s="136">
        <v>1.3910994375560051E-2</v>
      </c>
      <c r="V8" s="874">
        <v>7735.5972735079158</v>
      </c>
      <c r="W8" s="136">
        <v>0.57135127881303049</v>
      </c>
      <c r="X8" s="874">
        <v>5615.186572100205</v>
      </c>
      <c r="Y8" s="136">
        <v>0.41473772681140941</v>
      </c>
      <c r="Z8" s="861">
        <v>13539.126559020653</v>
      </c>
      <c r="AC8" s="872" t="s">
        <v>34</v>
      </c>
      <c r="AD8" s="874">
        <v>33.546499861937519</v>
      </c>
      <c r="AE8" s="136">
        <v>7.6995382757229058E-2</v>
      </c>
      <c r="AF8" s="874">
        <v>94.637442761500978</v>
      </c>
      <c r="AG8" s="136">
        <v>5.1916614171122637E-2</v>
      </c>
      <c r="AH8" s="874">
        <v>171.18673848060939</v>
      </c>
      <c r="AI8" s="136">
        <v>3.0886583010906316E-2</v>
      </c>
      <c r="AJ8" s="874">
        <v>119.726844400898</v>
      </c>
      <c r="AK8" s="136">
        <v>2.4824564740174904E-2</v>
      </c>
      <c r="AL8" s="874">
        <v>18.718433850865473</v>
      </c>
      <c r="AM8" s="136">
        <v>1.86617807311397E-2</v>
      </c>
      <c r="AN8" s="874">
        <v>9.91050534476671</v>
      </c>
      <c r="AO8" s="136">
        <v>6.9247058038941475E-2</v>
      </c>
    </row>
    <row r="9" spans="1:41" x14ac:dyDescent="0.2">
      <c r="A9" s="861">
        <v>97212</v>
      </c>
      <c r="B9" s="862" t="s">
        <v>9</v>
      </c>
      <c r="C9" s="863">
        <v>0</v>
      </c>
      <c r="D9" s="122">
        <v>0</v>
      </c>
      <c r="E9" s="863">
        <v>37.688339782400917</v>
      </c>
      <c r="F9" s="122">
        <v>0.1340044569260104</v>
      </c>
      <c r="G9" s="863">
        <v>125.41623505214515</v>
      </c>
      <c r="H9" s="122">
        <v>0.44592928648227503</v>
      </c>
      <c r="I9" s="863">
        <v>110.58603710218615</v>
      </c>
      <c r="J9" s="122">
        <v>0.39319911492620424</v>
      </c>
      <c r="K9" s="863">
        <v>5.0375337621829601</v>
      </c>
      <c r="L9" s="122">
        <v>1.791142777700689E-2</v>
      </c>
      <c r="M9" s="863">
        <v>2.5187668810914801</v>
      </c>
      <c r="N9" s="122">
        <v>8.955713888503445E-3</v>
      </c>
      <c r="O9" s="861">
        <v>281.24691258000666</v>
      </c>
      <c r="S9" s="862" t="s">
        <v>9</v>
      </c>
      <c r="T9" s="864">
        <v>0</v>
      </c>
      <c r="U9" s="865">
        <v>0</v>
      </c>
      <c r="V9" s="864">
        <v>83.119307076018842</v>
      </c>
      <c r="W9" s="865">
        <v>0.29553855832061365</v>
      </c>
      <c r="X9" s="864">
        <v>198.12760550398787</v>
      </c>
      <c r="Y9" s="865">
        <v>0.70446144167938629</v>
      </c>
      <c r="Z9" s="861">
        <v>281.24691258000672</v>
      </c>
      <c r="AC9" s="862" t="s">
        <v>9</v>
      </c>
      <c r="AD9" s="864"/>
      <c r="AE9" s="865"/>
      <c r="AF9" s="864">
        <v>2.5187668810914801</v>
      </c>
      <c r="AG9" s="865">
        <v>6.6831462877748007E-2</v>
      </c>
      <c r="AH9" s="864">
        <v>1.25938344054574</v>
      </c>
      <c r="AI9" s="865">
        <v>1.004163009694971E-2</v>
      </c>
      <c r="AJ9" s="864">
        <v>2.5187668810914801</v>
      </c>
      <c r="AK9" s="865">
        <v>2.2776536234534142E-2</v>
      </c>
      <c r="AL9" s="864">
        <v>0</v>
      </c>
      <c r="AM9" s="865">
        <v>0</v>
      </c>
      <c r="AN9" s="864">
        <v>0</v>
      </c>
      <c r="AO9" s="865">
        <v>0</v>
      </c>
    </row>
    <row r="10" spans="1:41" x14ac:dyDescent="0.2">
      <c r="A10" s="861">
        <v>97222</v>
      </c>
      <c r="B10" s="866" t="s">
        <v>17</v>
      </c>
      <c r="C10" s="867">
        <v>34.992671788998059</v>
      </c>
      <c r="D10" s="128">
        <v>3.1968378788950175E-2</v>
      </c>
      <c r="E10" s="867">
        <v>149.93513004151959</v>
      </c>
      <c r="F10" s="128">
        <v>0.13697676644527643</v>
      </c>
      <c r="G10" s="867">
        <v>437.35586809498824</v>
      </c>
      <c r="H10" s="128">
        <v>0.39955674551340237</v>
      </c>
      <c r="I10" s="867">
        <v>449.85503365608099</v>
      </c>
      <c r="J10" s="128">
        <v>0.41097565235230354</v>
      </c>
      <c r="K10" s="867">
        <v>22.46393548290099</v>
      </c>
      <c r="L10" s="128">
        <v>2.0522456900067404E-2</v>
      </c>
      <c r="M10" s="867">
        <v>0</v>
      </c>
      <c r="N10" s="128">
        <v>0</v>
      </c>
      <c r="O10" s="861">
        <v>1094.6026390644879</v>
      </c>
      <c r="S10" s="866" t="s">
        <v>17</v>
      </c>
      <c r="T10" s="864">
        <v>0</v>
      </c>
      <c r="U10" s="868">
        <v>0</v>
      </c>
      <c r="V10" s="864">
        <v>104.81790282664821</v>
      </c>
      <c r="W10" s="868">
        <v>9.8444791903557788E-2</v>
      </c>
      <c r="X10" s="864">
        <v>959.92001575551399</v>
      </c>
      <c r="Y10" s="868">
        <v>0.9015552080964423</v>
      </c>
      <c r="Z10" s="861">
        <v>1064.7379185821621</v>
      </c>
      <c r="AC10" s="866" t="s">
        <v>17</v>
      </c>
      <c r="AD10" s="864">
        <v>1.2418550203029699</v>
      </c>
      <c r="AE10" s="868">
        <v>3.5489002605780383E-2</v>
      </c>
      <c r="AF10" s="864">
        <v>9.9945600616392447</v>
      </c>
      <c r="AG10" s="868">
        <v>6.6659228286736941E-2</v>
      </c>
      <c r="AH10" s="864">
        <v>18.735472270292075</v>
      </c>
      <c r="AI10" s="868">
        <v>4.2838049371325605E-2</v>
      </c>
      <c r="AJ10" s="864">
        <v>8.7478105038828904</v>
      </c>
      <c r="AK10" s="868">
        <v>1.944584332598729E-2</v>
      </c>
      <c r="AL10" s="864">
        <v>0</v>
      </c>
      <c r="AM10" s="868">
        <v>0</v>
      </c>
      <c r="AN10" s="864"/>
      <c r="AO10" s="868"/>
    </row>
    <row r="11" spans="1:41" x14ac:dyDescent="0.2">
      <c r="A11" s="861">
        <v>97228</v>
      </c>
      <c r="B11" s="866" t="s">
        <v>23</v>
      </c>
      <c r="C11" s="867">
        <v>0</v>
      </c>
      <c r="D11" s="128">
        <v>0</v>
      </c>
      <c r="E11" s="867">
        <v>57.604476387969136</v>
      </c>
      <c r="F11" s="128">
        <v>0.13698295192233362</v>
      </c>
      <c r="G11" s="867">
        <v>200.22803773572434</v>
      </c>
      <c r="H11" s="128">
        <v>0.47614056036076241</v>
      </c>
      <c r="I11" s="867">
        <v>140.18517777210761</v>
      </c>
      <c r="J11" s="128">
        <v>0.3333591531610729</v>
      </c>
      <c r="K11" s="867">
        <v>22.50526792937206</v>
      </c>
      <c r="L11" s="128">
        <v>5.3517334555830971E-2</v>
      </c>
      <c r="M11" s="867">
        <v>0</v>
      </c>
      <c r="N11" s="128">
        <v>0</v>
      </c>
      <c r="O11" s="861">
        <v>420.52295982517319</v>
      </c>
      <c r="S11" s="866" t="s">
        <v>23</v>
      </c>
      <c r="T11" s="864">
        <v>17.536630927396839</v>
      </c>
      <c r="U11" s="868">
        <v>4.170195828234316E-2</v>
      </c>
      <c r="V11" s="864">
        <v>255.35678013978077</v>
      </c>
      <c r="W11" s="868">
        <v>0.60723623805449756</v>
      </c>
      <c r="X11" s="864">
        <v>147.62954875799551</v>
      </c>
      <c r="Y11" s="868">
        <v>0.3510618036631592</v>
      </c>
      <c r="Z11" s="861">
        <v>420.52295982517313</v>
      </c>
      <c r="AC11" s="866" t="s">
        <v>23</v>
      </c>
      <c r="AD11" s="864"/>
      <c r="AE11" s="868"/>
      <c r="AF11" s="864">
        <v>1.2526164948140599</v>
      </c>
      <c r="AG11" s="868">
        <v>2.174512422225007E-2</v>
      </c>
      <c r="AH11" s="864">
        <v>5.0071148388548252</v>
      </c>
      <c r="AI11" s="868">
        <v>2.5007061425950661E-2</v>
      </c>
      <c r="AJ11" s="864">
        <v>1.24851696861656</v>
      </c>
      <c r="AK11" s="868">
        <v>8.9061981334875133E-3</v>
      </c>
      <c r="AL11" s="864">
        <v>0</v>
      </c>
      <c r="AM11" s="868">
        <v>0</v>
      </c>
      <c r="AN11" s="864"/>
      <c r="AO11" s="868"/>
    </row>
    <row r="12" spans="1:41" x14ac:dyDescent="0.2">
      <c r="A12" s="861">
        <v>97230</v>
      </c>
      <c r="B12" s="869" t="s">
        <v>25</v>
      </c>
      <c r="C12" s="867">
        <v>5.0031788286664796</v>
      </c>
      <c r="D12" s="131">
        <v>4.6698988837992218E-3</v>
      </c>
      <c r="E12" s="867">
        <v>129.55964384996679</v>
      </c>
      <c r="F12" s="131">
        <v>0.12092920459564029</v>
      </c>
      <c r="G12" s="867">
        <v>337.82769584180778</v>
      </c>
      <c r="H12" s="131">
        <v>0.31532376390164168</v>
      </c>
      <c r="I12" s="867">
        <v>427.22265055510883</v>
      </c>
      <c r="J12" s="131">
        <v>0.3987637954353927</v>
      </c>
      <c r="K12" s="867">
        <v>149.47845512727679</v>
      </c>
      <c r="L12" s="131">
        <v>0.13952115138306107</v>
      </c>
      <c r="M12" s="867">
        <v>22.276076289248149</v>
      </c>
      <c r="N12" s="131">
        <v>2.0792185800464991E-2</v>
      </c>
      <c r="O12" s="861">
        <v>1071.3677004920748</v>
      </c>
      <c r="S12" s="869" t="s">
        <v>25</v>
      </c>
      <c r="T12" s="864">
        <v>0</v>
      </c>
      <c r="U12" s="871">
        <v>0</v>
      </c>
      <c r="V12" s="864">
        <v>530.96552136238608</v>
      </c>
      <c r="W12" s="871">
        <v>0.50379220069810582</v>
      </c>
      <c r="X12" s="864">
        <v>522.97203588170407</v>
      </c>
      <c r="Y12" s="871">
        <v>0.49620779930189418</v>
      </c>
      <c r="Z12" s="861">
        <v>1053.9375572440902</v>
      </c>
      <c r="AC12" s="869" t="s">
        <v>25</v>
      </c>
      <c r="AD12" s="864">
        <v>0</v>
      </c>
      <c r="AE12" s="871">
        <v>0</v>
      </c>
      <c r="AF12" s="864">
        <v>6.2652619184690401</v>
      </c>
      <c r="AG12" s="871">
        <v>4.8358128598472883E-2</v>
      </c>
      <c r="AH12" s="864">
        <v>12.430809893924469</v>
      </c>
      <c r="AI12" s="871">
        <v>3.679630192234256E-2</v>
      </c>
      <c r="AJ12" s="864">
        <v>18.701864829203679</v>
      </c>
      <c r="AK12" s="871">
        <v>4.3775452459984363E-2</v>
      </c>
      <c r="AL12" s="864">
        <v>2.476872275136115</v>
      </c>
      <c r="AM12" s="871">
        <v>1.6570095489862578E-2</v>
      </c>
      <c r="AN12" s="864">
        <v>1.2463232310565</v>
      </c>
      <c r="AO12" s="871">
        <v>5.5948956848296254E-2</v>
      </c>
    </row>
    <row r="13" spans="1:41" x14ac:dyDescent="0.2">
      <c r="A13" s="861"/>
      <c r="B13" s="875" t="s">
        <v>35</v>
      </c>
      <c r="C13" s="876">
        <v>39.995850617664537</v>
      </c>
      <c r="D13" s="141">
        <v>1.3946817933798986E-2</v>
      </c>
      <c r="E13" s="876">
        <v>374.78759006185646</v>
      </c>
      <c r="F13" s="141">
        <v>0.13069091422527235</v>
      </c>
      <c r="G13" s="876">
        <v>1100.8278367246655</v>
      </c>
      <c r="H13" s="141">
        <v>0.38386595554679598</v>
      </c>
      <c r="I13" s="876">
        <v>1127.8488990854837</v>
      </c>
      <c r="J13" s="141">
        <v>0.39328837890582602</v>
      </c>
      <c r="K13" s="876">
        <v>199.48519230173281</v>
      </c>
      <c r="L13" s="141">
        <v>6.9561807401400014E-2</v>
      </c>
      <c r="M13" s="876">
        <v>24.794843170339629</v>
      </c>
      <c r="N13" s="141">
        <v>8.6461259869066564E-3</v>
      </c>
      <c r="O13" s="861">
        <v>2867.7402119617427</v>
      </c>
      <c r="S13" s="875" t="s">
        <v>35</v>
      </c>
      <c r="T13" s="877">
        <v>17.536630927396839</v>
      </c>
      <c r="U13" s="141">
        <v>6.2176815226691884E-3</v>
      </c>
      <c r="V13" s="877">
        <v>974.25951140483392</v>
      </c>
      <c r="W13" s="141">
        <v>0.34542754463076053</v>
      </c>
      <c r="X13" s="877">
        <v>1828.6492058992012</v>
      </c>
      <c r="Y13" s="141">
        <v>0.64835477384657025</v>
      </c>
      <c r="Z13" s="861">
        <v>2820.445348231432</v>
      </c>
      <c r="AC13" s="875" t="s">
        <v>35</v>
      </c>
      <c r="AD13" s="877"/>
      <c r="AE13" s="141">
        <v>0</v>
      </c>
      <c r="AF13" s="877"/>
      <c r="AG13" s="141">
        <v>0</v>
      </c>
      <c r="AH13" s="877"/>
      <c r="AI13" s="141">
        <v>0</v>
      </c>
      <c r="AJ13" s="877"/>
      <c r="AK13" s="141">
        <v>0</v>
      </c>
      <c r="AL13" s="877"/>
      <c r="AM13" s="141">
        <v>0</v>
      </c>
      <c r="AN13" s="877"/>
      <c r="AO13" s="141">
        <v>0</v>
      </c>
    </row>
    <row r="14" spans="1:41" x14ac:dyDescent="0.2">
      <c r="A14" s="861">
        <v>97201</v>
      </c>
      <c r="B14" s="878" t="s">
        <v>32</v>
      </c>
      <c r="C14" s="867">
        <v>0</v>
      </c>
      <c r="D14" s="145"/>
      <c r="E14" s="867">
        <v>0</v>
      </c>
      <c r="F14" s="145"/>
      <c r="G14" s="867">
        <v>0</v>
      </c>
      <c r="H14" s="145"/>
      <c r="I14" s="867">
        <v>0</v>
      </c>
      <c r="J14" s="145"/>
      <c r="K14" s="867">
        <v>0</v>
      </c>
      <c r="L14" s="145"/>
      <c r="M14" s="867">
        <v>0</v>
      </c>
      <c r="N14" s="145"/>
      <c r="O14" s="861">
        <v>0</v>
      </c>
      <c r="S14" s="866" t="s">
        <v>32</v>
      </c>
      <c r="T14" s="879"/>
      <c r="U14" s="868"/>
      <c r="V14" s="879"/>
      <c r="W14" s="868"/>
      <c r="X14" s="879"/>
      <c r="Y14" s="868"/>
      <c r="Z14" s="861">
        <v>0</v>
      </c>
      <c r="AC14" s="866" t="s">
        <v>32</v>
      </c>
      <c r="AD14" s="879"/>
      <c r="AE14" s="868"/>
      <c r="AF14" s="879"/>
      <c r="AG14" s="868"/>
      <c r="AH14" s="879"/>
      <c r="AI14" s="868"/>
      <c r="AJ14" s="879"/>
      <c r="AK14" s="868"/>
      <c r="AL14" s="879"/>
      <c r="AM14" s="868"/>
      <c r="AN14" s="879"/>
      <c r="AO14" s="868"/>
    </row>
    <row r="15" spans="1:41" x14ac:dyDescent="0.2">
      <c r="A15" s="861">
        <v>97203</v>
      </c>
      <c r="B15" s="866" t="s">
        <v>1</v>
      </c>
      <c r="C15" s="867">
        <v>0</v>
      </c>
      <c r="D15" s="128">
        <v>0</v>
      </c>
      <c r="E15" s="867">
        <v>25.3450954353155</v>
      </c>
      <c r="F15" s="128">
        <v>0.14792899408284024</v>
      </c>
      <c r="G15" s="867">
        <v>76.035286305946499</v>
      </c>
      <c r="H15" s="128">
        <v>0.44378698224852076</v>
      </c>
      <c r="I15" s="867">
        <v>46.634975600980518</v>
      </c>
      <c r="J15" s="128">
        <v>0.27218934911242604</v>
      </c>
      <c r="K15" s="867">
        <v>22.30368398307764</v>
      </c>
      <c r="L15" s="128">
        <v>0.13017751479289941</v>
      </c>
      <c r="M15" s="867">
        <v>1.01380381741262</v>
      </c>
      <c r="N15" s="128">
        <v>5.9171597633136102E-3</v>
      </c>
      <c r="O15" s="861">
        <v>171.33284514273276</v>
      </c>
      <c r="S15" s="866" t="s">
        <v>1</v>
      </c>
      <c r="T15" s="864">
        <v>0</v>
      </c>
      <c r="U15" s="868">
        <v>0</v>
      </c>
      <c r="V15" s="864">
        <v>36.496937426854323</v>
      </c>
      <c r="W15" s="868">
        <v>0.22641509433962267</v>
      </c>
      <c r="X15" s="864">
        <v>124.69786954175225</v>
      </c>
      <c r="Y15" s="868">
        <v>0.77358490566037741</v>
      </c>
      <c r="Z15" s="861">
        <v>161.19480696860657</v>
      </c>
      <c r="AC15" s="866" t="s">
        <v>1</v>
      </c>
      <c r="AD15" s="864"/>
      <c r="AE15" s="868"/>
      <c r="AF15" s="864">
        <v>3.0414114522378606</v>
      </c>
      <c r="AG15" s="868">
        <v>0.12000000000000002</v>
      </c>
      <c r="AH15" s="864">
        <v>7.0966267218883425</v>
      </c>
      <c r="AI15" s="868">
        <v>9.3333333333333365E-2</v>
      </c>
      <c r="AJ15" s="864">
        <v>3.0414114522378606</v>
      </c>
      <c r="AK15" s="868">
        <v>6.5217391304347838E-2</v>
      </c>
      <c r="AL15" s="864">
        <v>0</v>
      </c>
      <c r="AM15" s="868">
        <v>0</v>
      </c>
      <c r="AN15" s="864">
        <v>0.50690190870631002</v>
      </c>
      <c r="AO15" s="868">
        <v>0.5</v>
      </c>
    </row>
    <row r="16" spans="1:41" x14ac:dyDescent="0.2">
      <c r="A16" s="861">
        <v>97211</v>
      </c>
      <c r="B16" s="866" t="s">
        <v>30</v>
      </c>
      <c r="C16" s="867">
        <v>0</v>
      </c>
      <c r="D16" s="128">
        <v>0</v>
      </c>
      <c r="E16" s="867">
        <v>4.6859504132231402</v>
      </c>
      <c r="F16" s="128">
        <v>0.1851851851851852</v>
      </c>
      <c r="G16" s="867">
        <v>12.183471074380163</v>
      </c>
      <c r="H16" s="128">
        <v>0.48148148148148145</v>
      </c>
      <c r="I16" s="867">
        <v>8.4347107438016522</v>
      </c>
      <c r="J16" s="128">
        <v>0.33333333333333331</v>
      </c>
      <c r="K16" s="867">
        <v>0</v>
      </c>
      <c r="L16" s="128">
        <v>0</v>
      </c>
      <c r="M16" s="867">
        <v>0</v>
      </c>
      <c r="N16" s="128">
        <v>0</v>
      </c>
      <c r="O16" s="861">
        <v>25.304132231404957</v>
      </c>
      <c r="S16" s="866" t="s">
        <v>30</v>
      </c>
      <c r="T16" s="864">
        <v>0</v>
      </c>
      <c r="U16" s="868">
        <v>0</v>
      </c>
      <c r="V16" s="864">
        <v>0</v>
      </c>
      <c r="W16" s="868">
        <v>0</v>
      </c>
      <c r="X16" s="864">
        <v>25.304132231404953</v>
      </c>
      <c r="Y16" s="868">
        <v>1</v>
      </c>
      <c r="Z16" s="861">
        <v>25.304132231404953</v>
      </c>
      <c r="AC16" s="866" t="s">
        <v>30</v>
      </c>
      <c r="AD16" s="864"/>
      <c r="AE16" s="868"/>
      <c r="AF16" s="864">
        <v>0</v>
      </c>
      <c r="AG16" s="868">
        <v>0</v>
      </c>
      <c r="AH16" s="864">
        <v>0.468595041322315</v>
      </c>
      <c r="AI16" s="868">
        <v>3.8461538461538547E-2</v>
      </c>
      <c r="AJ16" s="864">
        <v>0.468595041322315</v>
      </c>
      <c r="AK16" s="868">
        <v>5.555555555555567E-2</v>
      </c>
      <c r="AL16" s="864"/>
      <c r="AM16" s="868"/>
      <c r="AN16" s="864"/>
      <c r="AO16" s="868"/>
    </row>
    <row r="17" spans="1:41" x14ac:dyDescent="0.2">
      <c r="A17" s="861">
        <v>97214</v>
      </c>
      <c r="B17" s="866" t="s">
        <v>11</v>
      </c>
      <c r="C17" s="867">
        <v>1.0348883415325001</v>
      </c>
      <c r="D17" s="128">
        <v>4.6511627906976744E-3</v>
      </c>
      <c r="E17" s="867">
        <v>12.418660098389999</v>
      </c>
      <c r="F17" s="128">
        <v>5.5813953488372085E-2</v>
      </c>
      <c r="G17" s="867">
        <v>46.569975368962503</v>
      </c>
      <c r="H17" s="128">
        <v>0.20930232558139533</v>
      </c>
      <c r="I17" s="867">
        <v>87.965509030262496</v>
      </c>
      <c r="J17" s="128">
        <v>0.39534883720930225</v>
      </c>
      <c r="K17" s="867">
        <v>67.267742199612499</v>
      </c>
      <c r="L17" s="128">
        <v>0.30232558139534882</v>
      </c>
      <c r="M17" s="867">
        <v>7.2442183907275002</v>
      </c>
      <c r="N17" s="128">
        <v>3.255813953488372E-2</v>
      </c>
      <c r="O17" s="861">
        <v>222.50099342948752</v>
      </c>
      <c r="S17" s="866" t="s">
        <v>11</v>
      </c>
      <c r="T17" s="864">
        <v>0</v>
      </c>
      <c r="U17" s="868">
        <v>0</v>
      </c>
      <c r="V17" s="864">
        <v>43.465310344365001</v>
      </c>
      <c r="W17" s="868">
        <v>0.19534883720930232</v>
      </c>
      <c r="X17" s="864">
        <v>179.03568308512251</v>
      </c>
      <c r="Y17" s="868">
        <v>0.8046511627906977</v>
      </c>
      <c r="Z17" s="861">
        <v>222.50099342948752</v>
      </c>
      <c r="AC17" s="866" t="s">
        <v>11</v>
      </c>
      <c r="AD17" s="864">
        <v>0</v>
      </c>
      <c r="AE17" s="868">
        <v>0</v>
      </c>
      <c r="AF17" s="864">
        <v>0.51744417076625004</v>
      </c>
      <c r="AG17" s="868">
        <v>4.1666666666666671E-2</v>
      </c>
      <c r="AH17" s="864">
        <v>0.51744417076625004</v>
      </c>
      <c r="AI17" s="868">
        <v>1.1111111111111112E-2</v>
      </c>
      <c r="AJ17" s="864">
        <v>2.0697766830650002</v>
      </c>
      <c r="AK17" s="868">
        <v>2.3529411764705885E-2</v>
      </c>
      <c r="AL17" s="864">
        <v>1.5523325122987501</v>
      </c>
      <c r="AM17" s="868">
        <v>2.3076923076923078E-2</v>
      </c>
      <c r="AN17" s="864">
        <v>0</v>
      </c>
      <c r="AO17" s="868">
        <v>0</v>
      </c>
    </row>
    <row r="18" spans="1:41" x14ac:dyDescent="0.2">
      <c r="A18" s="861">
        <v>97215</v>
      </c>
      <c r="B18" s="866" t="s">
        <v>12</v>
      </c>
      <c r="C18" s="867">
        <v>0</v>
      </c>
      <c r="D18" s="128">
        <v>0</v>
      </c>
      <c r="E18" s="867">
        <v>1</v>
      </c>
      <c r="F18" s="128">
        <v>7.1428571428571425E-2</v>
      </c>
      <c r="G18" s="867">
        <v>4</v>
      </c>
      <c r="H18" s="128">
        <v>0.2857142857142857</v>
      </c>
      <c r="I18" s="867">
        <v>7</v>
      </c>
      <c r="J18" s="128">
        <v>0.5</v>
      </c>
      <c r="K18" s="867">
        <v>2</v>
      </c>
      <c r="L18" s="128">
        <v>0.14285714285714285</v>
      </c>
      <c r="M18" s="867">
        <v>0</v>
      </c>
      <c r="N18" s="128">
        <v>0</v>
      </c>
      <c r="O18" s="861">
        <v>14</v>
      </c>
      <c r="S18" s="866" t="s">
        <v>12</v>
      </c>
      <c r="T18" s="864">
        <v>0</v>
      </c>
      <c r="U18" s="868">
        <v>0</v>
      </c>
      <c r="V18" s="864">
        <v>1</v>
      </c>
      <c r="W18" s="868">
        <v>7.6923076923076927E-2</v>
      </c>
      <c r="X18" s="864">
        <v>12</v>
      </c>
      <c r="Y18" s="868">
        <v>0.92307692307692313</v>
      </c>
      <c r="Z18" s="861">
        <v>13</v>
      </c>
      <c r="AC18" s="866" t="s">
        <v>12</v>
      </c>
      <c r="AD18" s="864"/>
      <c r="AE18" s="868"/>
      <c r="AF18" s="864">
        <v>0</v>
      </c>
      <c r="AG18" s="868">
        <v>0</v>
      </c>
      <c r="AH18" s="864">
        <v>0</v>
      </c>
      <c r="AI18" s="868">
        <v>0</v>
      </c>
      <c r="AJ18" s="864">
        <v>0</v>
      </c>
      <c r="AK18" s="868">
        <v>0</v>
      </c>
      <c r="AL18" s="864">
        <v>0</v>
      </c>
      <c r="AM18" s="868">
        <v>0</v>
      </c>
      <c r="AN18" s="864"/>
      <c r="AO18" s="868"/>
    </row>
    <row r="19" spans="1:41" x14ac:dyDescent="0.2">
      <c r="A19" s="861">
        <v>97216</v>
      </c>
      <c r="B19" s="869" t="s">
        <v>13</v>
      </c>
      <c r="C19" s="867">
        <v>11.943380516236465</v>
      </c>
      <c r="D19" s="131">
        <v>7.1428571428571438E-2</v>
      </c>
      <c r="E19" s="867">
        <v>38.815986677768507</v>
      </c>
      <c r="F19" s="131">
        <v>0.23214285714285715</v>
      </c>
      <c r="G19" s="867">
        <v>49.764085484318599</v>
      </c>
      <c r="H19" s="131">
        <v>0.29761904761904762</v>
      </c>
      <c r="I19" s="867">
        <v>60.712184290868692</v>
      </c>
      <c r="J19" s="131">
        <v>0.36309523809523814</v>
      </c>
      <c r="K19" s="867">
        <v>3.9811268387454879</v>
      </c>
      <c r="L19" s="131">
        <v>2.3809523809523812E-2</v>
      </c>
      <c r="M19" s="867">
        <v>1.9905634193727439</v>
      </c>
      <c r="N19" s="131">
        <v>1.1904761904761906E-2</v>
      </c>
      <c r="O19" s="861">
        <v>167.20732722731049</v>
      </c>
      <c r="S19" s="869" t="s">
        <v>13</v>
      </c>
      <c r="T19" s="864">
        <v>0</v>
      </c>
      <c r="U19" s="871">
        <v>0</v>
      </c>
      <c r="V19" s="864">
        <v>37.820704968082133</v>
      </c>
      <c r="W19" s="871">
        <v>0.22619047619047619</v>
      </c>
      <c r="X19" s="864">
        <v>129.38662225922835</v>
      </c>
      <c r="Y19" s="871">
        <v>0.77380952380952372</v>
      </c>
      <c r="Z19" s="861">
        <v>167.20732722731049</v>
      </c>
      <c r="AC19" s="869" t="s">
        <v>13</v>
      </c>
      <c r="AD19" s="864">
        <v>0.49764085484318499</v>
      </c>
      <c r="AE19" s="871">
        <v>4.1666666666666581E-2</v>
      </c>
      <c r="AF19" s="864">
        <v>0.99528170968636998</v>
      </c>
      <c r="AG19" s="871">
        <v>2.5641025641025588E-2</v>
      </c>
      <c r="AH19" s="864">
        <v>0.99528170968636998</v>
      </c>
      <c r="AI19" s="871">
        <v>1.9999999999999959E-2</v>
      </c>
      <c r="AJ19" s="864">
        <v>0</v>
      </c>
      <c r="AK19" s="871">
        <v>0</v>
      </c>
      <c r="AL19" s="864">
        <v>0</v>
      </c>
      <c r="AM19" s="871">
        <v>0</v>
      </c>
      <c r="AN19" s="864">
        <v>0</v>
      </c>
      <c r="AO19" s="871">
        <v>0</v>
      </c>
    </row>
    <row r="20" spans="1:41" x14ac:dyDescent="0.2">
      <c r="A20" s="861"/>
      <c r="B20" s="875" t="s">
        <v>36</v>
      </c>
      <c r="C20" s="876">
        <v>12.978268857768965</v>
      </c>
      <c r="D20" s="141">
        <v>2.1618007004196096E-2</v>
      </c>
      <c r="E20" s="876">
        <v>82.265692624697152</v>
      </c>
      <c r="F20" s="141">
        <v>0.13703062703167534</v>
      </c>
      <c r="G20" s="876">
        <v>188.55281823360778</v>
      </c>
      <c r="H20" s="141">
        <v>0.31407394852935389</v>
      </c>
      <c r="I20" s="876">
        <v>210.74737966591337</v>
      </c>
      <c r="J20" s="141">
        <v>0.3510436083319729</v>
      </c>
      <c r="K20" s="876">
        <v>95.552553021435628</v>
      </c>
      <c r="L20" s="141">
        <v>0.15916265744870012</v>
      </c>
      <c r="M20" s="876">
        <v>10.248585627512865</v>
      </c>
      <c r="N20" s="141">
        <v>1.7071151654101495E-2</v>
      </c>
      <c r="O20" s="861">
        <v>600.34529803093585</v>
      </c>
      <c r="S20" s="875" t="s">
        <v>36</v>
      </c>
      <c r="T20" s="877">
        <v>0</v>
      </c>
      <c r="U20" s="141">
        <v>0</v>
      </c>
      <c r="V20" s="877">
        <v>118.78295273930146</v>
      </c>
      <c r="W20" s="141">
        <v>0.20159791101041147</v>
      </c>
      <c r="X20" s="877">
        <v>470.42430711750808</v>
      </c>
      <c r="Y20" s="141">
        <v>0.79840208898958864</v>
      </c>
      <c r="Z20" s="861">
        <v>589.20725985680951</v>
      </c>
      <c r="AC20" s="875" t="s">
        <v>36</v>
      </c>
      <c r="AD20" s="877"/>
      <c r="AE20" s="141">
        <v>0</v>
      </c>
      <c r="AF20" s="877"/>
      <c r="AG20" s="141">
        <v>0</v>
      </c>
      <c r="AH20" s="877"/>
      <c r="AI20" s="141">
        <v>0</v>
      </c>
      <c r="AJ20" s="877"/>
      <c r="AK20" s="141">
        <v>0</v>
      </c>
      <c r="AL20" s="877"/>
      <c r="AM20" s="141">
        <v>0</v>
      </c>
      <c r="AN20" s="877"/>
      <c r="AO20" s="141">
        <v>0</v>
      </c>
    </row>
    <row r="21" spans="1:41" x14ac:dyDescent="0.2">
      <c r="A21" s="861">
        <v>97234</v>
      </c>
      <c r="B21" s="878" t="s">
        <v>2</v>
      </c>
      <c r="C21" s="867">
        <v>0</v>
      </c>
      <c r="D21" s="145">
        <v>0</v>
      </c>
      <c r="E21" s="867">
        <v>7.5317821996327847</v>
      </c>
      <c r="F21" s="145">
        <v>6.2992125984251968E-2</v>
      </c>
      <c r="G21" s="867">
        <v>45.190693197796705</v>
      </c>
      <c r="H21" s="145">
        <v>0.37795275590551181</v>
      </c>
      <c r="I21" s="867">
        <v>40.483329323026211</v>
      </c>
      <c r="J21" s="145">
        <v>0.33858267716535428</v>
      </c>
      <c r="K21" s="867">
        <v>22.595346598898352</v>
      </c>
      <c r="L21" s="145">
        <v>0.1889763779527559</v>
      </c>
      <c r="M21" s="867">
        <v>3.7658910998163919</v>
      </c>
      <c r="N21" s="145">
        <v>3.1496062992125984E-2</v>
      </c>
      <c r="O21" s="861">
        <v>119.56704241917045</v>
      </c>
      <c r="S21" s="866" t="s">
        <v>2</v>
      </c>
      <c r="T21" s="879">
        <v>0.94147277495409798</v>
      </c>
      <c r="U21" s="868">
        <v>1.01010101010101E-2</v>
      </c>
      <c r="V21" s="879">
        <v>31.068601573485235</v>
      </c>
      <c r="W21" s="868">
        <v>0.33333333333333337</v>
      </c>
      <c r="X21" s="879">
        <v>61.195730372016371</v>
      </c>
      <c r="Y21" s="868">
        <v>0.65656565656565657</v>
      </c>
      <c r="Z21" s="861">
        <v>93.205804720455703</v>
      </c>
      <c r="AC21" s="866" t="s">
        <v>2</v>
      </c>
      <c r="AD21" s="879"/>
      <c r="AE21" s="868"/>
      <c r="AF21" s="879">
        <v>2.8244183248622998</v>
      </c>
      <c r="AG21" s="868">
        <v>0.37500000000000072</v>
      </c>
      <c r="AH21" s="879">
        <v>4.2366274872934495</v>
      </c>
      <c r="AI21" s="868">
        <v>9.375000000000018E-2</v>
      </c>
      <c r="AJ21" s="879">
        <v>2.3536819373852498</v>
      </c>
      <c r="AK21" s="868">
        <v>5.8139534883721054E-2</v>
      </c>
      <c r="AL21" s="879">
        <v>3.7658910998163999</v>
      </c>
      <c r="AM21" s="868">
        <v>0.16666666666666702</v>
      </c>
      <c r="AN21" s="879">
        <v>0</v>
      </c>
      <c r="AO21" s="868">
        <v>0</v>
      </c>
    </row>
    <row r="22" spans="1:41" x14ac:dyDescent="0.2">
      <c r="A22" s="861">
        <v>97204</v>
      </c>
      <c r="B22" s="866" t="s">
        <v>3</v>
      </c>
      <c r="C22" s="867">
        <v>0</v>
      </c>
      <c r="D22" s="128">
        <v>0</v>
      </c>
      <c r="E22" s="867">
        <v>36.163470487668839</v>
      </c>
      <c r="F22" s="128">
        <v>0.35643564356435642</v>
      </c>
      <c r="G22" s="867">
        <v>36.163470487668839</v>
      </c>
      <c r="H22" s="128">
        <v>0.35643564356435642</v>
      </c>
      <c r="I22" s="867">
        <v>23.104439478232869</v>
      </c>
      <c r="J22" s="128">
        <v>0.2277227722772277</v>
      </c>
      <c r="K22" s="867">
        <v>6.0272450812781404</v>
      </c>
      <c r="L22" s="128">
        <v>5.940594059405941E-2</v>
      </c>
      <c r="M22" s="867">
        <v>0</v>
      </c>
      <c r="N22" s="128">
        <v>0</v>
      </c>
      <c r="O22" s="861">
        <v>101.45862553484869</v>
      </c>
      <c r="S22" s="866" t="s">
        <v>3</v>
      </c>
      <c r="T22" s="864">
        <v>0</v>
      </c>
      <c r="U22" s="868">
        <v>0</v>
      </c>
      <c r="V22" s="864">
        <v>39.177093028307908</v>
      </c>
      <c r="W22" s="868">
        <v>0.46987951807228917</v>
      </c>
      <c r="X22" s="864">
        <v>44.199797262706362</v>
      </c>
      <c r="Y22" s="868">
        <v>0.53012048192771088</v>
      </c>
      <c r="Z22" s="861">
        <v>83.376890291014263</v>
      </c>
      <c r="AC22" s="866" t="s">
        <v>3</v>
      </c>
      <c r="AD22" s="864"/>
      <c r="AE22" s="868"/>
      <c r="AF22" s="864">
        <v>2.0090816937593798</v>
      </c>
      <c r="AG22" s="868">
        <v>5.5555555555555552E-2</v>
      </c>
      <c r="AH22" s="864">
        <v>2.511352117199225</v>
      </c>
      <c r="AI22" s="868">
        <v>6.9444444444444448E-2</v>
      </c>
      <c r="AJ22" s="864">
        <v>0</v>
      </c>
      <c r="AK22" s="868">
        <v>0</v>
      </c>
      <c r="AL22" s="864">
        <v>0</v>
      </c>
      <c r="AM22" s="868">
        <v>0</v>
      </c>
      <c r="AN22" s="864"/>
      <c r="AO22" s="868"/>
    </row>
    <row r="23" spans="1:41" x14ac:dyDescent="0.2">
      <c r="A23" s="861">
        <v>97205</v>
      </c>
      <c r="B23" s="866" t="s">
        <v>4</v>
      </c>
      <c r="C23" s="867">
        <v>2</v>
      </c>
      <c r="D23" s="128">
        <v>4.7732696897374704E-3</v>
      </c>
      <c r="E23" s="867">
        <v>29</v>
      </c>
      <c r="F23" s="128">
        <v>6.9212410501193311E-2</v>
      </c>
      <c r="G23" s="867">
        <v>80</v>
      </c>
      <c r="H23" s="128">
        <v>0.1909307875894988</v>
      </c>
      <c r="I23" s="867">
        <v>154</v>
      </c>
      <c r="J23" s="128">
        <v>0.36754176610978523</v>
      </c>
      <c r="K23" s="867">
        <v>119</v>
      </c>
      <c r="L23" s="128">
        <v>0.28400954653937949</v>
      </c>
      <c r="M23" s="867">
        <v>35</v>
      </c>
      <c r="N23" s="128">
        <v>8.3532219570405727E-2</v>
      </c>
      <c r="O23" s="861">
        <v>419</v>
      </c>
      <c r="S23" s="866" t="s">
        <v>4</v>
      </c>
      <c r="T23" s="864">
        <v>0</v>
      </c>
      <c r="U23" s="868">
        <v>0</v>
      </c>
      <c r="V23" s="864">
        <v>298</v>
      </c>
      <c r="W23" s="868">
        <v>0.79892761394101874</v>
      </c>
      <c r="X23" s="864">
        <v>75</v>
      </c>
      <c r="Y23" s="868">
        <v>0.20107238605898123</v>
      </c>
      <c r="Z23" s="861">
        <v>373</v>
      </c>
      <c r="AC23" s="866" t="s">
        <v>4</v>
      </c>
      <c r="AD23" s="864">
        <v>0.5</v>
      </c>
      <c r="AE23" s="868">
        <v>0.25</v>
      </c>
      <c r="AF23" s="864">
        <v>10.5</v>
      </c>
      <c r="AG23" s="868">
        <v>0.36206896551724138</v>
      </c>
      <c r="AH23" s="864">
        <v>8</v>
      </c>
      <c r="AI23" s="868">
        <v>0.1</v>
      </c>
      <c r="AJ23" s="864">
        <v>9</v>
      </c>
      <c r="AK23" s="868">
        <v>5.844155844155844E-2</v>
      </c>
      <c r="AL23" s="864">
        <v>4</v>
      </c>
      <c r="AM23" s="868">
        <v>3.3613445378151259E-2</v>
      </c>
      <c r="AN23" s="864">
        <v>1</v>
      </c>
      <c r="AO23" s="868">
        <v>2.8571428571428571E-2</v>
      </c>
    </row>
    <row r="24" spans="1:41" x14ac:dyDescent="0.2">
      <c r="A24" s="861">
        <v>97208</v>
      </c>
      <c r="B24" s="866" t="s">
        <v>7</v>
      </c>
      <c r="C24" s="867">
        <v>0</v>
      </c>
      <c r="D24" s="128">
        <v>0</v>
      </c>
      <c r="E24" s="867">
        <v>0</v>
      </c>
      <c r="F24" s="128">
        <v>0</v>
      </c>
      <c r="G24" s="867">
        <v>5.1845018450184499</v>
      </c>
      <c r="H24" s="128">
        <v>0.26315789473684209</v>
      </c>
      <c r="I24" s="867">
        <v>14.51660516605166</v>
      </c>
      <c r="J24" s="128">
        <v>0.73684210526315785</v>
      </c>
      <c r="K24" s="867">
        <v>0</v>
      </c>
      <c r="L24" s="128">
        <v>0</v>
      </c>
      <c r="M24" s="867">
        <v>0</v>
      </c>
      <c r="N24" s="128">
        <v>0</v>
      </c>
      <c r="O24" s="861">
        <v>19.701107011070111</v>
      </c>
      <c r="S24" s="866" t="s">
        <v>7</v>
      </c>
      <c r="T24" s="864">
        <v>0</v>
      </c>
      <c r="U24" s="868">
        <v>0</v>
      </c>
      <c r="V24" s="864">
        <v>0</v>
      </c>
      <c r="W24" s="868">
        <v>0</v>
      </c>
      <c r="X24" s="864">
        <v>19.701107011070111</v>
      </c>
      <c r="Y24" s="868">
        <v>1</v>
      </c>
      <c r="Z24" s="861">
        <v>19.701107011070111</v>
      </c>
      <c r="AC24" s="866" t="s">
        <v>7</v>
      </c>
      <c r="AD24" s="864"/>
      <c r="AE24" s="868"/>
      <c r="AF24" s="864"/>
      <c r="AG24" s="868"/>
      <c r="AH24" s="864">
        <v>0</v>
      </c>
      <c r="AI24" s="868">
        <v>0</v>
      </c>
      <c r="AJ24" s="864">
        <v>1.03690036900369</v>
      </c>
      <c r="AK24" s="868">
        <v>7.1428571428571425E-2</v>
      </c>
      <c r="AL24" s="864"/>
      <c r="AM24" s="868"/>
      <c r="AN24" s="864"/>
      <c r="AO24" s="868"/>
    </row>
    <row r="25" spans="1:41" x14ac:dyDescent="0.2">
      <c r="A25" s="861">
        <v>97218</v>
      </c>
      <c r="B25" s="866" t="s">
        <v>15</v>
      </c>
      <c r="C25" s="867">
        <v>10.911787524327416</v>
      </c>
      <c r="D25" s="128">
        <v>9.90990990990991E-2</v>
      </c>
      <c r="E25" s="867">
        <v>10.911787524327414</v>
      </c>
      <c r="F25" s="128">
        <v>9.9099099099099072E-2</v>
      </c>
      <c r="G25" s="867">
        <v>45.631111465369194</v>
      </c>
      <c r="H25" s="128">
        <v>0.4144144144144144</v>
      </c>
      <c r="I25" s="867">
        <v>34.719323941041779</v>
      </c>
      <c r="J25" s="128">
        <v>0.31531531531531531</v>
      </c>
      <c r="K25" s="867">
        <v>6.9438647882083551</v>
      </c>
      <c r="L25" s="128">
        <v>6.3063063063063057E-2</v>
      </c>
      <c r="M25" s="867">
        <v>0.99198068402976503</v>
      </c>
      <c r="N25" s="128">
        <v>9.0090090090090089E-3</v>
      </c>
      <c r="O25" s="861">
        <v>110.10985592730393</v>
      </c>
      <c r="S25" s="866" t="s">
        <v>15</v>
      </c>
      <c r="T25" s="864">
        <v>0</v>
      </c>
      <c r="U25" s="868">
        <v>0</v>
      </c>
      <c r="V25" s="864">
        <v>38.687246677160836</v>
      </c>
      <c r="W25" s="868">
        <v>0.36448598130841126</v>
      </c>
      <c r="X25" s="864">
        <v>67.454686514024019</v>
      </c>
      <c r="Y25" s="868">
        <v>0.63551401869158886</v>
      </c>
      <c r="Z25" s="861">
        <v>106.14193319118485</v>
      </c>
      <c r="AC25" s="866" t="s">
        <v>15</v>
      </c>
      <c r="AD25" s="864">
        <v>0.49599034201488501</v>
      </c>
      <c r="AE25" s="868">
        <v>4.5454545454545685E-2</v>
      </c>
      <c r="AF25" s="864">
        <v>0.49599034201488501</v>
      </c>
      <c r="AG25" s="868">
        <v>4.5454545454545692E-2</v>
      </c>
      <c r="AH25" s="864">
        <v>4.463913078133964</v>
      </c>
      <c r="AI25" s="868">
        <v>9.7826086956522201E-2</v>
      </c>
      <c r="AJ25" s="864">
        <v>2.4799517100744248</v>
      </c>
      <c r="AK25" s="868">
        <v>7.1428571428571772E-2</v>
      </c>
      <c r="AL25" s="864">
        <v>0.49599034201488501</v>
      </c>
      <c r="AM25" s="868">
        <v>7.1428571428571785E-2</v>
      </c>
      <c r="AN25" s="864">
        <v>0.49599034201488501</v>
      </c>
      <c r="AO25" s="868">
        <v>0.50000000000000255</v>
      </c>
    </row>
    <row r="26" spans="1:41" x14ac:dyDescent="0.2">
      <c r="A26" s="861">
        <v>97233</v>
      </c>
      <c r="B26" s="866" t="s">
        <v>16</v>
      </c>
      <c r="C26" s="867">
        <v>0</v>
      </c>
      <c r="D26" s="128">
        <v>0</v>
      </c>
      <c r="E26" s="867">
        <v>1.0005444286554499</v>
      </c>
      <c r="F26" s="128">
        <v>1.6393442622950817E-2</v>
      </c>
      <c r="G26" s="867">
        <v>33.017966145629849</v>
      </c>
      <c r="H26" s="128">
        <v>0.54098360655737698</v>
      </c>
      <c r="I26" s="867">
        <v>27.01469957369715</v>
      </c>
      <c r="J26" s="128">
        <v>0.44262295081967212</v>
      </c>
      <c r="K26" s="867">
        <v>0</v>
      </c>
      <c r="L26" s="128">
        <v>0</v>
      </c>
      <c r="M26" s="867">
        <v>0</v>
      </c>
      <c r="N26" s="128">
        <v>0</v>
      </c>
      <c r="O26" s="861">
        <v>61.033210147982452</v>
      </c>
      <c r="S26" s="866" t="s">
        <v>16</v>
      </c>
      <c r="T26" s="864">
        <v>1.0005444286554499</v>
      </c>
      <c r="U26" s="868">
        <v>1.6393442622950817E-2</v>
      </c>
      <c r="V26" s="864">
        <v>12.006533143865401</v>
      </c>
      <c r="W26" s="868">
        <v>0.19672131147540983</v>
      </c>
      <c r="X26" s="864">
        <v>48.026132575461602</v>
      </c>
      <c r="Y26" s="868">
        <v>0.78688524590163933</v>
      </c>
      <c r="Z26" s="861">
        <v>61.033210147982452</v>
      </c>
      <c r="AC26" s="866" t="s">
        <v>16</v>
      </c>
      <c r="AD26" s="864"/>
      <c r="AE26" s="868"/>
      <c r="AF26" s="864">
        <v>0</v>
      </c>
      <c r="AG26" s="868">
        <v>0</v>
      </c>
      <c r="AH26" s="864">
        <v>1.0005444286554499</v>
      </c>
      <c r="AI26" s="868">
        <v>3.03030303030303E-2</v>
      </c>
      <c r="AJ26" s="864">
        <v>0.50027221432772495</v>
      </c>
      <c r="AK26" s="868">
        <v>1.8518518518518517E-2</v>
      </c>
      <c r="AL26" s="864"/>
      <c r="AM26" s="868"/>
      <c r="AN26" s="864"/>
      <c r="AO26" s="868"/>
    </row>
    <row r="27" spans="1:41" x14ac:dyDescent="0.2">
      <c r="A27" s="861">
        <v>97219</v>
      </c>
      <c r="B27" s="866" t="s">
        <v>31</v>
      </c>
      <c r="C27" s="867">
        <v>2</v>
      </c>
      <c r="D27" s="128">
        <v>1.7391304347826087E-2</v>
      </c>
      <c r="E27" s="867">
        <v>4</v>
      </c>
      <c r="F27" s="128">
        <v>3.4782608695652174E-2</v>
      </c>
      <c r="G27" s="867">
        <v>55</v>
      </c>
      <c r="H27" s="128">
        <v>0.47826086956521741</v>
      </c>
      <c r="I27" s="867">
        <v>46</v>
      </c>
      <c r="J27" s="128">
        <v>0.4</v>
      </c>
      <c r="K27" s="867">
        <v>7</v>
      </c>
      <c r="L27" s="128">
        <v>6.0869565217391307E-2</v>
      </c>
      <c r="M27" s="867">
        <v>1</v>
      </c>
      <c r="N27" s="128">
        <v>8.6956521739130436E-3</v>
      </c>
      <c r="O27" s="861">
        <v>115</v>
      </c>
      <c r="S27" s="866" t="s">
        <v>31</v>
      </c>
      <c r="T27" s="864">
        <v>0</v>
      </c>
      <c r="U27" s="868">
        <v>0</v>
      </c>
      <c r="V27" s="864">
        <v>0</v>
      </c>
      <c r="W27" s="868">
        <v>0</v>
      </c>
      <c r="X27" s="864">
        <v>56</v>
      </c>
      <c r="Y27" s="868">
        <v>1</v>
      </c>
      <c r="Z27" s="861">
        <v>56</v>
      </c>
      <c r="AC27" s="866" t="s">
        <v>31</v>
      </c>
      <c r="AD27" s="864">
        <v>1</v>
      </c>
      <c r="AE27" s="868">
        <v>0.5</v>
      </c>
      <c r="AF27" s="864">
        <v>0</v>
      </c>
      <c r="AG27" s="868">
        <v>0</v>
      </c>
      <c r="AH27" s="864">
        <v>15.5</v>
      </c>
      <c r="AI27" s="868">
        <v>0.2818181818181818</v>
      </c>
      <c r="AJ27" s="864">
        <v>7.5</v>
      </c>
      <c r="AK27" s="868">
        <v>0.16304347826086957</v>
      </c>
      <c r="AL27" s="864">
        <v>1.5</v>
      </c>
      <c r="AM27" s="868">
        <v>0.21428571428571427</v>
      </c>
      <c r="AN27" s="864">
        <v>0</v>
      </c>
      <c r="AO27" s="868">
        <v>0</v>
      </c>
    </row>
    <row r="28" spans="1:41" x14ac:dyDescent="0.2">
      <c r="A28" s="861">
        <v>97225</v>
      </c>
      <c r="B28" s="869" t="s">
        <v>20</v>
      </c>
      <c r="C28" s="867">
        <v>0.98694599280170803</v>
      </c>
      <c r="D28" s="131">
        <v>2.9761904761904756E-3</v>
      </c>
      <c r="E28" s="867">
        <v>30.595325776852949</v>
      </c>
      <c r="F28" s="131">
        <v>9.2261904761904739E-2</v>
      </c>
      <c r="G28" s="867">
        <v>113.49878917219642</v>
      </c>
      <c r="H28" s="131">
        <v>0.34226190476190471</v>
      </c>
      <c r="I28" s="867">
        <v>120.40741112180838</v>
      </c>
      <c r="J28" s="131">
        <v>0.36309523809523803</v>
      </c>
      <c r="K28" s="867">
        <v>58.229813575300774</v>
      </c>
      <c r="L28" s="131">
        <v>0.17559523809523805</v>
      </c>
      <c r="M28" s="867">
        <v>7.8955679424136642</v>
      </c>
      <c r="N28" s="131">
        <v>2.3809523809523805E-2</v>
      </c>
      <c r="O28" s="861">
        <v>331.61385358137397</v>
      </c>
      <c r="S28" s="866" t="s">
        <v>20</v>
      </c>
      <c r="T28" s="879">
        <v>17.765027870430742</v>
      </c>
      <c r="U28" s="868">
        <v>5.3571428571428555E-2</v>
      </c>
      <c r="V28" s="879">
        <v>32.569217762456368</v>
      </c>
      <c r="W28" s="868">
        <v>9.8214285714285698E-2</v>
      </c>
      <c r="X28" s="879">
        <v>281.27960794848684</v>
      </c>
      <c r="Y28" s="868">
        <v>0.8482142857142857</v>
      </c>
      <c r="Z28" s="861">
        <v>331.61385358137397</v>
      </c>
      <c r="AC28" s="866" t="s">
        <v>20</v>
      </c>
      <c r="AD28" s="879">
        <v>0</v>
      </c>
      <c r="AE28" s="868">
        <v>0</v>
      </c>
      <c r="AF28" s="879">
        <v>1.480418989202565</v>
      </c>
      <c r="AG28" s="868">
        <v>4.8387096774193644E-2</v>
      </c>
      <c r="AH28" s="879">
        <v>1.9738919856034201</v>
      </c>
      <c r="AI28" s="868">
        <v>1.7391304347826122E-2</v>
      </c>
      <c r="AJ28" s="879">
        <v>3.9477839712068397</v>
      </c>
      <c r="AK28" s="868">
        <v>3.2786885245901704E-2</v>
      </c>
      <c r="AL28" s="879">
        <v>1.480418989202565</v>
      </c>
      <c r="AM28" s="868">
        <v>2.5423728813559372E-2</v>
      </c>
      <c r="AN28" s="879">
        <v>0</v>
      </c>
      <c r="AO28" s="868">
        <v>0</v>
      </c>
    </row>
    <row r="29" spans="1:41" x14ac:dyDescent="0.2">
      <c r="A29" s="861"/>
      <c r="B29" s="875" t="s">
        <v>37</v>
      </c>
      <c r="C29" s="876">
        <v>15.898733517129124</v>
      </c>
      <c r="D29" s="141">
        <v>1.2445351423320188E-2</v>
      </c>
      <c r="E29" s="876">
        <v>119.20291041713743</v>
      </c>
      <c r="F29" s="141">
        <v>9.3310709889281404E-2</v>
      </c>
      <c r="G29" s="876">
        <v>413.68653231367949</v>
      </c>
      <c r="H29" s="141">
        <v>0.32382920741400778</v>
      </c>
      <c r="I29" s="876">
        <v>460.24580860385805</v>
      </c>
      <c r="J29" s="141">
        <v>0.36027529004206382</v>
      </c>
      <c r="K29" s="876">
        <v>219.79627004368561</v>
      </c>
      <c r="L29" s="141">
        <v>0.17205407080265331</v>
      </c>
      <c r="M29" s="876">
        <v>48.653439726259819</v>
      </c>
      <c r="N29" s="141">
        <v>3.8085370428673555E-2</v>
      </c>
      <c r="O29" s="861">
        <v>1277.4836946217495</v>
      </c>
      <c r="S29" s="875" t="s">
        <v>37</v>
      </c>
      <c r="T29" s="880">
        <v>19.707045074040291</v>
      </c>
      <c r="U29" s="881">
        <v>1.7531822754335843E-2</v>
      </c>
      <c r="V29" s="880">
        <v>451.50869218527578</v>
      </c>
      <c r="W29" s="881">
        <v>0.40167210932406738</v>
      </c>
      <c r="X29" s="880">
        <v>652.85706168376532</v>
      </c>
      <c r="Y29" s="881">
        <v>0.58079606792159677</v>
      </c>
      <c r="Z29" s="861">
        <v>1124.0727989430814</v>
      </c>
      <c r="AC29" s="875" t="s">
        <v>37</v>
      </c>
      <c r="AD29" s="880"/>
      <c r="AE29" s="881">
        <v>0</v>
      </c>
      <c r="AF29" s="880"/>
      <c r="AG29" s="881">
        <v>0</v>
      </c>
      <c r="AH29" s="880"/>
      <c r="AI29" s="881">
        <v>0</v>
      </c>
      <c r="AJ29" s="880"/>
      <c r="AK29" s="881">
        <v>0</v>
      </c>
      <c r="AL29" s="880"/>
      <c r="AM29" s="881">
        <v>0</v>
      </c>
      <c r="AN29" s="880"/>
      <c r="AO29" s="881">
        <v>0</v>
      </c>
    </row>
    <row r="30" spans="1:41" ht="13.5" thickBot="1" x14ac:dyDescent="0.25">
      <c r="A30" s="861"/>
      <c r="B30" s="872" t="s">
        <v>317</v>
      </c>
      <c r="C30" s="873">
        <v>68.872852992562628</v>
      </c>
      <c r="D30" s="136">
        <v>1.4513085790760999E-2</v>
      </c>
      <c r="E30" s="873">
        <v>576.25619310369098</v>
      </c>
      <c r="F30" s="136">
        <v>0.12143036341001189</v>
      </c>
      <c r="G30" s="873">
        <v>1703.0671872719527</v>
      </c>
      <c r="H30" s="136">
        <v>0.35887521893389501</v>
      </c>
      <c r="I30" s="873">
        <v>1798.842087355255</v>
      </c>
      <c r="J30" s="136">
        <v>0.37905718150862133</v>
      </c>
      <c r="K30" s="873">
        <v>514.83401536685403</v>
      </c>
      <c r="L30" s="136">
        <v>0.10848730535132586</v>
      </c>
      <c r="M30" s="873">
        <v>83.696868524112318</v>
      </c>
      <c r="N30" s="136">
        <v>1.7636845005384892E-2</v>
      </c>
      <c r="O30" s="861">
        <v>4745.5692046144277</v>
      </c>
      <c r="S30" s="872" t="s">
        <v>317</v>
      </c>
      <c r="T30" s="874">
        <v>37.24367600143713</v>
      </c>
      <c r="U30" s="136">
        <v>8.2148062923431964E-3</v>
      </c>
      <c r="V30" s="874">
        <v>1544.5511563294112</v>
      </c>
      <c r="W30" s="136">
        <v>0.34068034952756021</v>
      </c>
      <c r="X30" s="874">
        <v>2951.9305747004746</v>
      </c>
      <c r="Y30" s="136">
        <v>0.65110484418009662</v>
      </c>
      <c r="Z30" s="861">
        <v>4533.7254070313229</v>
      </c>
      <c r="AC30" s="872" t="s">
        <v>317</v>
      </c>
      <c r="AD30" s="874">
        <v>3.7354862171610401</v>
      </c>
      <c r="AE30" s="136">
        <v>5.4237425267752798E-2</v>
      </c>
      <c r="AF30" s="874">
        <v>41.895252038543433</v>
      </c>
      <c r="AG30" s="136">
        <v>7.2702475981902104E-2</v>
      </c>
      <c r="AH30" s="874">
        <v>84.197057184165871</v>
      </c>
      <c r="AI30" s="136">
        <v>4.9438482411863265E-2</v>
      </c>
      <c r="AJ30" s="874">
        <v>63.615332561417709</v>
      </c>
      <c r="AK30" s="136">
        <v>3.5364600933341546E-2</v>
      </c>
      <c r="AL30" s="874">
        <v>15.271505218468715</v>
      </c>
      <c r="AM30" s="136">
        <v>2.9662968573641615E-2</v>
      </c>
      <c r="AN30" s="874">
        <v>3.2492154817776946</v>
      </c>
      <c r="AO30" s="136">
        <v>3.8821231177145234E-2</v>
      </c>
    </row>
    <row r="31" spans="1:41" x14ac:dyDescent="0.2">
      <c r="A31" s="861">
        <v>97210</v>
      </c>
      <c r="B31" s="862" t="s">
        <v>33</v>
      </c>
      <c r="C31" s="863">
        <v>14.98090833847456</v>
      </c>
      <c r="D31" s="122">
        <v>2.1770425323583906E-2</v>
      </c>
      <c r="E31" s="863">
        <v>157.30304388663995</v>
      </c>
      <c r="F31" s="122">
        <v>0.22859456133987963</v>
      </c>
      <c r="G31" s="863">
        <v>280.63233224485288</v>
      </c>
      <c r="H31" s="122">
        <v>0.40781807714750756</v>
      </c>
      <c r="I31" s="863">
        <v>197.63491516181671</v>
      </c>
      <c r="J31" s="122">
        <v>0.28720529253977706</v>
      </c>
      <c r="K31" s="863">
        <v>35.023541904958201</v>
      </c>
      <c r="L31" s="122">
        <v>5.089660696014537E-2</v>
      </c>
      <c r="M31" s="863">
        <v>2.55643255868234</v>
      </c>
      <c r="N31" s="122">
        <v>3.7150366891063615E-3</v>
      </c>
      <c r="O31" s="861">
        <v>688.13117409542474</v>
      </c>
      <c r="S31" s="862" t="s">
        <v>33</v>
      </c>
      <c r="T31" s="864">
        <v>0</v>
      </c>
      <c r="U31" s="865">
        <v>0</v>
      </c>
      <c r="V31" s="864">
        <v>228.82503086328975</v>
      </c>
      <c r="W31" s="865">
        <v>0.40101982774029316</v>
      </c>
      <c r="X31" s="864">
        <v>341.78274220542863</v>
      </c>
      <c r="Y31" s="865">
        <v>0.59898017225970679</v>
      </c>
      <c r="Z31" s="861">
        <v>570.60777306871842</v>
      </c>
      <c r="AC31" s="862" t="s">
        <v>33</v>
      </c>
      <c r="AD31" s="864">
        <v>2.5007447711317199</v>
      </c>
      <c r="AE31" s="865">
        <v>0.16692878126149457</v>
      </c>
      <c r="AF31" s="864">
        <v>22.5162362202155</v>
      </c>
      <c r="AG31" s="865">
        <v>0.14313922772175833</v>
      </c>
      <c r="AH31" s="864">
        <v>56.237749309252166</v>
      </c>
      <c r="AI31" s="865">
        <v>0.20039654326139619</v>
      </c>
      <c r="AJ31" s="864">
        <v>41.305467505721033</v>
      </c>
      <c r="AK31" s="865">
        <v>0.20899883743670256</v>
      </c>
      <c r="AL31" s="864">
        <v>1.2445707773235499</v>
      </c>
      <c r="AM31" s="865">
        <v>3.5535263129608231E-2</v>
      </c>
      <c r="AN31" s="864">
        <v>0</v>
      </c>
      <c r="AO31" s="865">
        <v>0</v>
      </c>
    </row>
    <row r="32" spans="1:41" x14ac:dyDescent="0.2">
      <c r="A32" s="861">
        <v>97217</v>
      </c>
      <c r="B32" s="866" t="s">
        <v>14</v>
      </c>
      <c r="C32" s="867">
        <v>24</v>
      </c>
      <c r="D32" s="128">
        <v>3.4985422740524783E-2</v>
      </c>
      <c r="E32" s="867">
        <v>79</v>
      </c>
      <c r="F32" s="128">
        <v>0.11516034985422741</v>
      </c>
      <c r="G32" s="867">
        <v>288</v>
      </c>
      <c r="H32" s="128">
        <v>0.41982507288629739</v>
      </c>
      <c r="I32" s="867">
        <v>267</v>
      </c>
      <c r="J32" s="128">
        <v>0.38921282798833817</v>
      </c>
      <c r="K32" s="867">
        <v>16</v>
      </c>
      <c r="L32" s="128">
        <v>2.3323615160349854E-2</v>
      </c>
      <c r="M32" s="867">
        <v>12</v>
      </c>
      <c r="N32" s="128">
        <v>1.7492711370262391E-2</v>
      </c>
      <c r="O32" s="861">
        <v>686</v>
      </c>
      <c r="S32" s="866" t="s">
        <v>14</v>
      </c>
      <c r="T32" s="864">
        <v>0</v>
      </c>
      <c r="U32" s="868">
        <v>0</v>
      </c>
      <c r="V32" s="864">
        <v>147</v>
      </c>
      <c r="W32" s="868">
        <v>0.21428571428571427</v>
      </c>
      <c r="X32" s="864">
        <v>539</v>
      </c>
      <c r="Y32" s="868">
        <v>0.7857142857142857</v>
      </c>
      <c r="Z32" s="861">
        <v>686</v>
      </c>
      <c r="AC32" s="866" t="s">
        <v>14</v>
      </c>
      <c r="AD32" s="864">
        <v>2</v>
      </c>
      <c r="AE32" s="868">
        <v>8.3333333333333329E-2</v>
      </c>
      <c r="AF32" s="864">
        <v>2</v>
      </c>
      <c r="AG32" s="868">
        <v>2.5316455696202531E-2</v>
      </c>
      <c r="AH32" s="864">
        <v>12.5</v>
      </c>
      <c r="AI32" s="868">
        <v>4.3402777777777776E-2</v>
      </c>
      <c r="AJ32" s="864">
        <v>9.5</v>
      </c>
      <c r="AK32" s="868">
        <v>3.5580524344569285E-2</v>
      </c>
      <c r="AL32" s="864">
        <v>0</v>
      </c>
      <c r="AM32" s="868">
        <v>0</v>
      </c>
      <c r="AN32" s="864">
        <v>0</v>
      </c>
      <c r="AO32" s="868">
        <v>0</v>
      </c>
    </row>
    <row r="33" spans="1:41" x14ac:dyDescent="0.2">
      <c r="A33" s="861">
        <v>97220</v>
      </c>
      <c r="B33" s="866" t="s">
        <v>28</v>
      </c>
      <c r="C33" s="867">
        <v>0</v>
      </c>
      <c r="D33" s="128">
        <v>0</v>
      </c>
      <c r="E33" s="867">
        <v>22.49854586831653</v>
      </c>
      <c r="F33" s="128">
        <v>4.6668789232924709E-2</v>
      </c>
      <c r="G33" s="867">
        <v>227.25854677453992</v>
      </c>
      <c r="H33" s="128">
        <v>0.47140296456836556</v>
      </c>
      <c r="I33" s="867">
        <v>232.33267737508663</v>
      </c>
      <c r="J33" s="128">
        <v>0.48192824619870978</v>
      </c>
      <c r="K33" s="867">
        <v>0</v>
      </c>
      <c r="L33" s="128">
        <v>0</v>
      </c>
      <c r="M33" s="867">
        <v>0</v>
      </c>
      <c r="N33" s="128">
        <v>0</v>
      </c>
      <c r="O33" s="861">
        <v>482.08977001794307</v>
      </c>
      <c r="S33" s="866" t="s">
        <v>28</v>
      </c>
      <c r="T33" s="864">
        <v>0</v>
      </c>
      <c r="U33" s="868">
        <v>0</v>
      </c>
      <c r="V33" s="864">
        <v>169.4317194296564</v>
      </c>
      <c r="W33" s="868">
        <v>0.35145263385976899</v>
      </c>
      <c r="X33" s="864">
        <v>312.6580505882867</v>
      </c>
      <c r="Y33" s="868">
        <v>0.64854736614023101</v>
      </c>
      <c r="Z33" s="861">
        <v>482.08977001794312</v>
      </c>
      <c r="AC33" s="866" t="s">
        <v>28</v>
      </c>
      <c r="AD33" s="864"/>
      <c r="AE33" s="868"/>
      <c r="AF33" s="864">
        <v>0</v>
      </c>
      <c r="AG33" s="868">
        <v>0</v>
      </c>
      <c r="AH33" s="864">
        <v>3.7446498529336649</v>
      </c>
      <c r="AI33" s="868">
        <v>1.6477487452424312E-2</v>
      </c>
      <c r="AJ33" s="864">
        <v>3.7376166190764701</v>
      </c>
      <c r="AK33" s="868">
        <v>1.6087347941341548E-2</v>
      </c>
      <c r="AL33" s="864"/>
      <c r="AM33" s="868"/>
      <c r="AN33" s="864"/>
      <c r="AO33" s="868"/>
    </row>
    <row r="34" spans="1:41" x14ac:dyDescent="0.2">
      <c r="A34" s="861">
        <v>97226</v>
      </c>
      <c r="B34" s="866" t="s">
        <v>21</v>
      </c>
      <c r="C34" s="867">
        <v>1.9842653625345521</v>
      </c>
      <c r="D34" s="128">
        <v>8.1632653061224497E-3</v>
      </c>
      <c r="E34" s="867">
        <v>26.78758239421645</v>
      </c>
      <c r="F34" s="128">
        <v>0.11020408163265305</v>
      </c>
      <c r="G34" s="867">
        <v>113.10312566446947</v>
      </c>
      <c r="H34" s="128">
        <v>0.46530612244897962</v>
      </c>
      <c r="I34" s="867">
        <v>91.276206676589382</v>
      </c>
      <c r="J34" s="128">
        <v>0.3755102040816326</v>
      </c>
      <c r="K34" s="867">
        <v>6.9449287688709322</v>
      </c>
      <c r="L34" s="128">
        <v>2.8571428571428574E-2</v>
      </c>
      <c r="M34" s="867">
        <v>2.976398043801828</v>
      </c>
      <c r="N34" s="128">
        <v>1.2244897959183675E-2</v>
      </c>
      <c r="O34" s="861">
        <v>243.07250691048262</v>
      </c>
      <c r="S34" s="866" t="s">
        <v>21</v>
      </c>
      <c r="T34" s="864">
        <v>0</v>
      </c>
      <c r="U34" s="868">
        <v>0</v>
      </c>
      <c r="V34" s="864">
        <v>27.779715075483729</v>
      </c>
      <c r="W34" s="868">
        <v>0.1142857142857143</v>
      </c>
      <c r="X34" s="864">
        <v>215.29279183499889</v>
      </c>
      <c r="Y34" s="868">
        <v>0.88571428571428579</v>
      </c>
      <c r="Z34" s="861">
        <v>243.07250691048262</v>
      </c>
      <c r="AC34" s="866" t="s">
        <v>21</v>
      </c>
      <c r="AD34" s="864">
        <v>0</v>
      </c>
      <c r="AE34" s="868">
        <v>0</v>
      </c>
      <c r="AF34" s="864">
        <v>0.99213268126728005</v>
      </c>
      <c r="AG34" s="868">
        <v>3.7037037037037188E-2</v>
      </c>
      <c r="AH34" s="864">
        <v>2.4803317031682002</v>
      </c>
      <c r="AI34" s="868">
        <v>2.1929824561403598E-2</v>
      </c>
      <c r="AJ34" s="864">
        <v>2.4803317031682002</v>
      </c>
      <c r="AK34" s="868">
        <v>2.7173913043478375E-2</v>
      </c>
      <c r="AL34" s="864">
        <v>0</v>
      </c>
      <c r="AM34" s="868">
        <v>0</v>
      </c>
      <c r="AN34" s="864">
        <v>0</v>
      </c>
      <c r="AO34" s="868">
        <v>0</v>
      </c>
    </row>
    <row r="35" spans="1:41" x14ac:dyDescent="0.2">
      <c r="A35" s="861">
        <v>97232</v>
      </c>
      <c r="B35" s="869" t="s">
        <v>26</v>
      </c>
      <c r="C35" s="867">
        <v>1.0093834761171301</v>
      </c>
      <c r="D35" s="131">
        <v>2.2624434389140274E-3</v>
      </c>
      <c r="E35" s="867">
        <v>26.243970379045379</v>
      </c>
      <c r="F35" s="131">
        <v>5.8823529411764705E-2</v>
      </c>
      <c r="G35" s="867">
        <v>207.93299608012879</v>
      </c>
      <c r="H35" s="131">
        <v>0.4660633484162896</v>
      </c>
      <c r="I35" s="867">
        <v>146.36060403698386</v>
      </c>
      <c r="J35" s="131">
        <v>0.32805429864253399</v>
      </c>
      <c r="K35" s="867">
        <v>39.365955568568069</v>
      </c>
      <c r="L35" s="131">
        <v>8.8235294117647065E-2</v>
      </c>
      <c r="M35" s="867">
        <v>25.23458690292825</v>
      </c>
      <c r="N35" s="131">
        <v>5.6561085972850679E-2</v>
      </c>
      <c r="O35" s="861">
        <v>446.14749644377144</v>
      </c>
      <c r="S35" s="869" t="s">
        <v>26</v>
      </c>
      <c r="T35" s="864">
        <v>0</v>
      </c>
      <c r="U35" s="871">
        <v>0</v>
      </c>
      <c r="V35" s="864">
        <v>258.4021698859853</v>
      </c>
      <c r="W35" s="871">
        <v>0.94464944649446503</v>
      </c>
      <c r="X35" s="864">
        <v>15.14075214175695</v>
      </c>
      <c r="Y35" s="871">
        <v>5.5350553505535055E-2</v>
      </c>
      <c r="Z35" s="861">
        <v>273.54292202774224</v>
      </c>
      <c r="AC35" s="869" t="s">
        <v>26</v>
      </c>
      <c r="AD35" s="864">
        <v>0</v>
      </c>
      <c r="AE35" s="871">
        <v>0</v>
      </c>
      <c r="AF35" s="864">
        <v>4.542225642527085</v>
      </c>
      <c r="AG35" s="871">
        <v>0.17307692307692307</v>
      </c>
      <c r="AH35" s="864">
        <v>22.206436474576851</v>
      </c>
      <c r="AI35" s="871">
        <v>0.10679611650485432</v>
      </c>
      <c r="AJ35" s="864">
        <v>8.5797595469956036</v>
      </c>
      <c r="AK35" s="871">
        <v>5.8620689655172399E-2</v>
      </c>
      <c r="AL35" s="864">
        <v>3.5328421664099556</v>
      </c>
      <c r="AM35" s="871">
        <v>8.9743589743589758E-2</v>
      </c>
      <c r="AN35" s="864">
        <v>1.514075214175695</v>
      </c>
      <c r="AO35" s="871">
        <v>6.0000000000000005E-2</v>
      </c>
    </row>
    <row r="36" spans="1:41" x14ac:dyDescent="0.2">
      <c r="A36" s="861"/>
      <c r="B36" s="875" t="s">
        <v>38</v>
      </c>
      <c r="C36" s="876">
        <v>41.974557177126243</v>
      </c>
      <c r="D36" s="141">
        <v>1.6490092696467933E-2</v>
      </c>
      <c r="E36" s="876">
        <v>311.83314252821827</v>
      </c>
      <c r="F36" s="141">
        <v>0.12250653185981437</v>
      </c>
      <c r="G36" s="876">
        <v>1116.9270007639911</v>
      </c>
      <c r="H36" s="141">
        <v>0.43879509437262187</v>
      </c>
      <c r="I36" s="876">
        <v>934.60440325047659</v>
      </c>
      <c r="J36" s="141">
        <v>0.36716797699836046</v>
      </c>
      <c r="K36" s="876">
        <v>97.3344262423972</v>
      </c>
      <c r="L36" s="141">
        <v>3.823872886905199E-2</v>
      </c>
      <c r="M36" s="876">
        <v>42.767417505412418</v>
      </c>
      <c r="N36" s="141">
        <v>1.6801575203683417E-2</v>
      </c>
      <c r="O36" s="861">
        <v>2545.4409474676218</v>
      </c>
      <c r="S36" s="875" t="s">
        <v>38</v>
      </c>
      <c r="T36" s="877">
        <v>0</v>
      </c>
      <c r="U36" s="141">
        <v>0</v>
      </c>
      <c r="V36" s="877">
        <v>831.4386352544152</v>
      </c>
      <c r="W36" s="141">
        <v>0.36865776305446651</v>
      </c>
      <c r="X36" s="877">
        <v>1423.8743367704712</v>
      </c>
      <c r="Y36" s="141">
        <v>0.6313422369455336</v>
      </c>
      <c r="Z36" s="861">
        <v>2255.3129720248862</v>
      </c>
      <c r="AC36" s="875" t="s">
        <v>38</v>
      </c>
      <c r="AD36" s="877"/>
      <c r="AE36" s="141">
        <v>0</v>
      </c>
      <c r="AF36" s="877"/>
      <c r="AG36" s="141">
        <v>0</v>
      </c>
      <c r="AH36" s="877"/>
      <c r="AI36" s="141">
        <v>0</v>
      </c>
      <c r="AJ36" s="877"/>
      <c r="AK36" s="141">
        <v>0</v>
      </c>
      <c r="AL36" s="877"/>
      <c r="AM36" s="141">
        <v>0</v>
      </c>
      <c r="AN36" s="877"/>
      <c r="AO36" s="141">
        <v>0</v>
      </c>
    </row>
    <row r="37" spans="1:41" x14ac:dyDescent="0.2">
      <c r="A37" s="861">
        <v>97202</v>
      </c>
      <c r="B37" s="878" t="s">
        <v>0</v>
      </c>
      <c r="C37" s="867">
        <v>0</v>
      </c>
      <c r="D37" s="145">
        <v>0</v>
      </c>
      <c r="E37" s="867">
        <v>0</v>
      </c>
      <c r="F37" s="145">
        <v>0</v>
      </c>
      <c r="G37" s="867">
        <v>44</v>
      </c>
      <c r="H37" s="145">
        <v>0.61971830985915488</v>
      </c>
      <c r="I37" s="867">
        <v>27</v>
      </c>
      <c r="J37" s="145">
        <v>0.38028169014084506</v>
      </c>
      <c r="K37" s="867">
        <v>0</v>
      </c>
      <c r="L37" s="145">
        <v>0</v>
      </c>
      <c r="M37" s="867">
        <v>0</v>
      </c>
      <c r="N37" s="145">
        <v>0</v>
      </c>
      <c r="O37" s="861">
        <v>71</v>
      </c>
      <c r="S37" s="866" t="s">
        <v>0</v>
      </c>
      <c r="T37" s="879">
        <v>0</v>
      </c>
      <c r="U37" s="868">
        <v>0</v>
      </c>
      <c r="V37" s="879">
        <v>0</v>
      </c>
      <c r="W37" s="868">
        <v>0</v>
      </c>
      <c r="X37" s="879">
        <v>71</v>
      </c>
      <c r="Y37" s="868">
        <v>1</v>
      </c>
      <c r="Z37" s="861">
        <v>71</v>
      </c>
      <c r="AC37" s="866" t="s">
        <v>0</v>
      </c>
      <c r="AD37" s="879"/>
      <c r="AE37" s="868"/>
      <c r="AF37" s="879"/>
      <c r="AG37" s="868"/>
      <c r="AH37" s="879">
        <v>1</v>
      </c>
      <c r="AI37" s="868">
        <v>2.2727272727272728E-2</v>
      </c>
      <c r="AJ37" s="879">
        <v>1.5</v>
      </c>
      <c r="AK37" s="868">
        <v>5.5555555555555552E-2</v>
      </c>
      <c r="AL37" s="879"/>
      <c r="AM37" s="868"/>
      <c r="AN37" s="879"/>
      <c r="AO37" s="868"/>
    </row>
    <row r="38" spans="1:41" x14ac:dyDescent="0.2">
      <c r="A38" s="861">
        <v>97206</v>
      </c>
      <c r="B38" s="866" t="s">
        <v>5</v>
      </c>
      <c r="C38" s="867">
        <v>0</v>
      </c>
      <c r="D38" s="128">
        <v>0</v>
      </c>
      <c r="E38" s="867">
        <v>27.188126118279179</v>
      </c>
      <c r="F38" s="128">
        <v>0.1125</v>
      </c>
      <c r="G38" s="867">
        <v>85.592248890878906</v>
      </c>
      <c r="H38" s="128">
        <v>0.35416666666666674</v>
      </c>
      <c r="I38" s="867">
        <v>106.73856920509604</v>
      </c>
      <c r="J38" s="128">
        <v>0.44166666666666671</v>
      </c>
      <c r="K38" s="867">
        <v>13.090579242134419</v>
      </c>
      <c r="L38" s="128">
        <v>5.4166666666666669E-2</v>
      </c>
      <c r="M38" s="867">
        <v>9.0627087060930602</v>
      </c>
      <c r="N38" s="128">
        <v>3.7500000000000006E-2</v>
      </c>
      <c r="O38" s="861">
        <v>241.67223216248158</v>
      </c>
      <c r="S38" s="866" t="s">
        <v>5</v>
      </c>
      <c r="T38" s="864">
        <v>0</v>
      </c>
      <c r="U38" s="868">
        <v>0</v>
      </c>
      <c r="V38" s="864">
        <v>65.452896210672108</v>
      </c>
      <c r="W38" s="868">
        <v>0.27426160337552752</v>
      </c>
      <c r="X38" s="864">
        <v>173.19843304977846</v>
      </c>
      <c r="Y38" s="868">
        <v>0.72573839662447259</v>
      </c>
      <c r="Z38" s="861">
        <v>238.65132926045055</v>
      </c>
      <c r="AC38" s="866" t="s">
        <v>5</v>
      </c>
      <c r="AD38" s="864"/>
      <c r="AE38" s="868"/>
      <c r="AF38" s="864">
        <v>1.00696763401034</v>
      </c>
      <c r="AG38" s="868">
        <v>3.7037037037037035E-2</v>
      </c>
      <c r="AH38" s="864">
        <v>5.0348381700517004</v>
      </c>
      <c r="AI38" s="868">
        <v>5.8823529411764705E-2</v>
      </c>
      <c r="AJ38" s="864">
        <v>2.5174190850258498</v>
      </c>
      <c r="AK38" s="868">
        <v>2.3584905660377357E-2</v>
      </c>
      <c r="AL38" s="864">
        <v>0</v>
      </c>
      <c r="AM38" s="868">
        <v>0</v>
      </c>
      <c r="AN38" s="864">
        <v>1.00696763401034</v>
      </c>
      <c r="AO38" s="868">
        <v>0.1111111111111111</v>
      </c>
    </row>
    <row r="39" spans="1:41" x14ac:dyDescent="0.2">
      <c r="A39" s="861">
        <v>97207</v>
      </c>
      <c r="B39" s="866" t="s">
        <v>6</v>
      </c>
      <c r="C39" s="867">
        <v>29.979590025262318</v>
      </c>
      <c r="D39" s="128">
        <v>2.8665301060417286E-2</v>
      </c>
      <c r="E39" s="867">
        <v>200.88260184325813</v>
      </c>
      <c r="F39" s="128">
        <v>0.19207601754342354</v>
      </c>
      <c r="G39" s="867">
        <v>371.49390214430036</v>
      </c>
      <c r="H39" s="128">
        <v>0.35520781098414611</v>
      </c>
      <c r="I39" s="867">
        <v>339.96816426326978</v>
      </c>
      <c r="J39" s="128">
        <v>0.32506414435127873</v>
      </c>
      <c r="K39" s="867">
        <v>103.52521534621435</v>
      </c>
      <c r="L39" s="128">
        <v>9.8986726060734387E-2</v>
      </c>
      <c r="M39" s="867">
        <v>0</v>
      </c>
      <c r="N39" s="128">
        <v>0</v>
      </c>
      <c r="O39" s="861">
        <v>1045.8494736223049</v>
      </c>
      <c r="S39" s="866" t="s">
        <v>6</v>
      </c>
      <c r="T39" s="864">
        <v>0</v>
      </c>
      <c r="U39" s="868">
        <v>0</v>
      </c>
      <c r="V39" s="864">
        <v>519.35632694457422</v>
      </c>
      <c r="W39" s="868">
        <v>0.57327865482611595</v>
      </c>
      <c r="X39" s="864">
        <v>386.58413075850001</v>
      </c>
      <c r="Y39" s="868">
        <v>0.42672134517388399</v>
      </c>
      <c r="Z39" s="861">
        <v>905.94045770307423</v>
      </c>
      <c r="AC39" s="866" t="s">
        <v>6</v>
      </c>
      <c r="AD39" s="864">
        <v>2.4982991687718599</v>
      </c>
      <c r="AE39" s="868">
        <v>8.3333333333333329E-2</v>
      </c>
      <c r="AF39" s="864">
        <v>17.446740217064082</v>
      </c>
      <c r="AG39" s="868">
        <v>8.6850429340203289E-2</v>
      </c>
      <c r="AH39" s="864">
        <v>27.532205221638932</v>
      </c>
      <c r="AI39" s="868">
        <v>7.4112132292670913E-2</v>
      </c>
      <c r="AJ39" s="864">
        <v>13.783252410557214</v>
      </c>
      <c r="AK39" s="868">
        <v>4.0542773881272975E-2</v>
      </c>
      <c r="AL39" s="864">
        <v>2.5658186493591151</v>
      </c>
      <c r="AM39" s="868">
        <v>2.4784480194302155E-2</v>
      </c>
      <c r="AN39" s="864"/>
      <c r="AO39" s="868"/>
    </row>
    <row r="40" spans="1:41" x14ac:dyDescent="0.2">
      <c r="A40" s="861">
        <v>97221</v>
      </c>
      <c r="B40" s="866" t="s">
        <v>27</v>
      </c>
      <c r="C40" s="867">
        <v>17.183433389308899</v>
      </c>
      <c r="D40" s="128">
        <v>1.4605490321879048E-2</v>
      </c>
      <c r="E40" s="867">
        <v>97.036033622920186</v>
      </c>
      <c r="F40" s="128">
        <v>8.2478211300593379E-2</v>
      </c>
      <c r="G40" s="867">
        <v>589.14331828569811</v>
      </c>
      <c r="H40" s="128">
        <v>0.50075714430709273</v>
      </c>
      <c r="I40" s="867">
        <v>403.36132675778498</v>
      </c>
      <c r="J40" s="128">
        <v>0.34284707955085003</v>
      </c>
      <c r="K40" s="867">
        <v>62.349339599492772</v>
      </c>
      <c r="L40" s="128">
        <v>5.2995385466010583E-2</v>
      </c>
      <c r="M40" s="867">
        <v>7.4316166866697602</v>
      </c>
      <c r="N40" s="128">
        <v>6.3166890535742634E-3</v>
      </c>
      <c r="O40" s="861">
        <v>1176.5050683418747</v>
      </c>
      <c r="S40" s="866" t="s">
        <v>27</v>
      </c>
      <c r="T40" s="864">
        <v>2.4959777206172902</v>
      </c>
      <c r="U40" s="868">
        <v>2.2564546687502541E-3</v>
      </c>
      <c r="V40" s="864">
        <v>433.69740032441371</v>
      </c>
      <c r="W40" s="868">
        <v>0.39207822878516929</v>
      </c>
      <c r="X40" s="864">
        <v>669.95679425144885</v>
      </c>
      <c r="Y40" s="868">
        <v>0.60566531654608036</v>
      </c>
      <c r="Z40" s="861">
        <v>1106.1501722964799</v>
      </c>
      <c r="AC40" s="866" t="s">
        <v>27</v>
      </c>
      <c r="AD40" s="864">
        <v>0</v>
      </c>
      <c r="AE40" s="868">
        <v>0</v>
      </c>
      <c r="AF40" s="864">
        <v>4.9995987688214001</v>
      </c>
      <c r="AG40" s="868">
        <v>5.1523115508304129E-2</v>
      </c>
      <c r="AH40" s="864">
        <v>42.626619315269934</v>
      </c>
      <c r="AI40" s="868">
        <v>7.23535649004826E-2</v>
      </c>
      <c r="AJ40" s="864">
        <v>26.326740810265246</v>
      </c>
      <c r="AK40" s="868">
        <v>6.5268381135790518E-2</v>
      </c>
      <c r="AL40" s="864">
        <v>4.9961846292706102</v>
      </c>
      <c r="AM40" s="868">
        <v>8.0132117859853885E-2</v>
      </c>
      <c r="AN40" s="864">
        <v>0</v>
      </c>
      <c r="AO40" s="868">
        <v>0</v>
      </c>
    </row>
    <row r="41" spans="1:41" x14ac:dyDescent="0.2">
      <c r="A41" s="861">
        <v>97227</v>
      </c>
      <c r="B41" s="866" t="s">
        <v>22</v>
      </c>
      <c r="C41" s="867">
        <v>47.292013424654101</v>
      </c>
      <c r="D41" s="128">
        <v>7.4875207986688855E-2</v>
      </c>
      <c r="E41" s="867">
        <v>106.14429679755698</v>
      </c>
      <c r="F41" s="128">
        <v>0.16805324459234608</v>
      </c>
      <c r="G41" s="867">
        <v>210.186726331796</v>
      </c>
      <c r="H41" s="128">
        <v>0.33277870216306155</v>
      </c>
      <c r="I41" s="867">
        <v>249.07127070317824</v>
      </c>
      <c r="J41" s="128">
        <v>0.39434276206322794</v>
      </c>
      <c r="K41" s="867">
        <v>16.814938106543678</v>
      </c>
      <c r="L41" s="128">
        <v>2.6622296173044922E-2</v>
      </c>
      <c r="M41" s="867">
        <v>2.1018672633179598</v>
      </c>
      <c r="N41" s="128">
        <v>3.3277870216306153E-3</v>
      </c>
      <c r="O41" s="861">
        <v>631.61111262704696</v>
      </c>
      <c r="S41" s="866" t="s">
        <v>22</v>
      </c>
      <c r="T41" s="864">
        <v>0</v>
      </c>
      <c r="U41" s="868">
        <v>0</v>
      </c>
      <c r="V41" s="864">
        <v>152.38537659055208</v>
      </c>
      <c r="W41" s="868">
        <v>0.24126455906821961</v>
      </c>
      <c r="X41" s="864">
        <v>479.22573603649488</v>
      </c>
      <c r="Y41" s="868">
        <v>0.75873544093178036</v>
      </c>
      <c r="Z41" s="861">
        <v>631.61111262704696</v>
      </c>
      <c r="AC41" s="866" t="s">
        <v>22</v>
      </c>
      <c r="AD41" s="864">
        <v>4.2037345266359196</v>
      </c>
      <c r="AE41" s="868">
        <v>8.8888888888888878E-2</v>
      </c>
      <c r="AF41" s="864">
        <v>6.8310686057833694</v>
      </c>
      <c r="AG41" s="868">
        <v>6.4356435643564358E-2</v>
      </c>
      <c r="AH41" s="864">
        <v>5.7801349741243895</v>
      </c>
      <c r="AI41" s="868">
        <v>2.7499999999999997E-2</v>
      </c>
      <c r="AJ41" s="864">
        <v>6.8310686057833694</v>
      </c>
      <c r="AK41" s="868">
        <v>2.7426160337552741E-2</v>
      </c>
      <c r="AL41" s="864">
        <v>0.52546681582948995</v>
      </c>
      <c r="AM41" s="868">
        <v>3.125E-2</v>
      </c>
      <c r="AN41" s="864">
        <v>0</v>
      </c>
      <c r="AO41" s="868">
        <v>0</v>
      </c>
    </row>
    <row r="42" spans="1:41" x14ac:dyDescent="0.2">
      <c r="A42" s="861">
        <v>97223</v>
      </c>
      <c r="B42" s="866" t="s">
        <v>18</v>
      </c>
      <c r="C42" s="867">
        <v>2.02773314522006</v>
      </c>
      <c r="D42" s="128">
        <v>5.6980056980056974E-3</v>
      </c>
      <c r="E42" s="867">
        <v>31.429863750910929</v>
      </c>
      <c r="F42" s="128">
        <v>8.8319088319088315E-2</v>
      </c>
      <c r="G42" s="867">
        <v>109.49758984188324</v>
      </c>
      <c r="H42" s="128">
        <v>0.30769230769230771</v>
      </c>
      <c r="I42" s="867">
        <v>173.37118391631512</v>
      </c>
      <c r="J42" s="128">
        <v>0.48717948717948711</v>
      </c>
      <c r="K42" s="867">
        <v>37.513063186571109</v>
      </c>
      <c r="L42" s="128">
        <v>0.1054131054131054</v>
      </c>
      <c r="M42" s="867">
        <v>2.02773314522006</v>
      </c>
      <c r="N42" s="128">
        <v>5.6980056980056974E-3</v>
      </c>
      <c r="O42" s="861">
        <v>355.86716698612054</v>
      </c>
      <c r="S42" s="866" t="s">
        <v>18</v>
      </c>
      <c r="T42" s="864">
        <v>0</v>
      </c>
      <c r="U42" s="868">
        <v>0</v>
      </c>
      <c r="V42" s="864">
        <v>156.1354521819446</v>
      </c>
      <c r="W42" s="868">
        <v>0.43874643874643871</v>
      </c>
      <c r="X42" s="864">
        <v>199.73171480417591</v>
      </c>
      <c r="Y42" s="868">
        <v>0.56125356125356118</v>
      </c>
      <c r="Z42" s="861">
        <v>355.86716698612054</v>
      </c>
      <c r="AC42" s="866" t="s">
        <v>18</v>
      </c>
      <c r="AD42" s="864">
        <v>0</v>
      </c>
      <c r="AE42" s="868">
        <v>0</v>
      </c>
      <c r="AF42" s="864">
        <v>0</v>
      </c>
      <c r="AG42" s="868">
        <v>0</v>
      </c>
      <c r="AH42" s="864">
        <v>3.5485330041351046</v>
      </c>
      <c r="AI42" s="868">
        <v>3.2407407407407406E-2</v>
      </c>
      <c r="AJ42" s="864">
        <v>4.5623995767451353</v>
      </c>
      <c r="AK42" s="868">
        <v>2.6315789473684213E-2</v>
      </c>
      <c r="AL42" s="864">
        <v>1.01386657261003</v>
      </c>
      <c r="AM42" s="868">
        <v>2.7027027027027029E-2</v>
      </c>
      <c r="AN42" s="864">
        <v>0</v>
      </c>
      <c r="AO42" s="868">
        <v>0</v>
      </c>
    </row>
    <row r="43" spans="1:41" x14ac:dyDescent="0.2">
      <c r="A43" s="861">
        <v>97231</v>
      </c>
      <c r="B43" s="869" t="s">
        <v>29</v>
      </c>
      <c r="C43" s="867">
        <v>10.020895051365301</v>
      </c>
      <c r="D43" s="131">
        <v>2.3923444976076558E-2</v>
      </c>
      <c r="E43" s="867">
        <v>56.117012287645679</v>
      </c>
      <c r="F43" s="131">
        <v>0.13397129186602871</v>
      </c>
      <c r="G43" s="867">
        <v>144.30088873966031</v>
      </c>
      <c r="H43" s="131">
        <v>0.34449760765550236</v>
      </c>
      <c r="I43" s="867">
        <v>201.41999053244254</v>
      </c>
      <c r="J43" s="131">
        <v>0.48086124401913877</v>
      </c>
      <c r="K43" s="867">
        <v>7.0146265359557098</v>
      </c>
      <c r="L43" s="131">
        <v>1.6746411483253589E-2</v>
      </c>
      <c r="M43" s="867">
        <v>0</v>
      </c>
      <c r="N43" s="131">
        <v>0</v>
      </c>
      <c r="O43" s="861">
        <v>418.87341314706953</v>
      </c>
      <c r="S43" s="869" t="s">
        <v>29</v>
      </c>
      <c r="T43" s="864">
        <v>16.033432082184479</v>
      </c>
      <c r="U43" s="871">
        <v>4.1025641025641019E-2</v>
      </c>
      <c r="V43" s="864">
        <v>98.204771503379931</v>
      </c>
      <c r="W43" s="871">
        <v>0.25128205128205122</v>
      </c>
      <c r="X43" s="864">
        <v>276.57670341768227</v>
      </c>
      <c r="Y43" s="871">
        <v>0.70769230769230762</v>
      </c>
      <c r="Z43" s="861">
        <v>390.81490700324673</v>
      </c>
      <c r="AC43" s="869" t="s">
        <v>29</v>
      </c>
      <c r="AD43" s="864">
        <v>1.0020895051365299</v>
      </c>
      <c r="AE43" s="871">
        <v>9.9999999999999992E-2</v>
      </c>
      <c r="AF43" s="864">
        <v>4.0083580205461198</v>
      </c>
      <c r="AG43" s="871">
        <v>7.1428571428571425E-2</v>
      </c>
      <c r="AH43" s="864">
        <v>4.0083580205461198</v>
      </c>
      <c r="AI43" s="871">
        <v>2.777777777777778E-2</v>
      </c>
      <c r="AJ43" s="864">
        <v>6.0125370308191792</v>
      </c>
      <c r="AK43" s="871">
        <v>2.9850746268656712E-2</v>
      </c>
      <c r="AL43" s="864">
        <v>1.0020895051365299</v>
      </c>
      <c r="AM43" s="871">
        <v>0.14285714285714285</v>
      </c>
      <c r="AN43" s="864"/>
      <c r="AO43" s="871"/>
    </row>
    <row r="44" spans="1:41" x14ac:dyDescent="0.2">
      <c r="A44" s="861"/>
      <c r="B44" s="875" t="s">
        <v>40</v>
      </c>
      <c r="C44" s="876">
        <v>106.50366503581067</v>
      </c>
      <c r="D44" s="141">
        <v>2.7021933044641792E-2</v>
      </c>
      <c r="E44" s="876">
        <v>518.7979344205711</v>
      </c>
      <c r="F44" s="141">
        <v>0.13162855046253505</v>
      </c>
      <c r="G44" s="876">
        <v>1554.214674234217</v>
      </c>
      <c r="H44" s="141">
        <v>0.3943327663891702</v>
      </c>
      <c r="I44" s="876">
        <v>1500.9305053780868</v>
      </c>
      <c r="J44" s="141">
        <v>0.38081359554480904</v>
      </c>
      <c r="K44" s="876">
        <v>240.30776201691205</v>
      </c>
      <c r="L44" s="141">
        <v>6.0970486350355332E-2</v>
      </c>
      <c r="M44" s="876">
        <v>20.623925801300842</v>
      </c>
      <c r="N44" s="141">
        <v>5.2326682084886588E-3</v>
      </c>
      <c r="O44" s="861">
        <v>3941.378466886898</v>
      </c>
      <c r="S44" s="875" t="s">
        <v>40</v>
      </c>
      <c r="T44" s="877">
        <v>18.529409802801769</v>
      </c>
      <c r="U44" s="141">
        <v>5.0079010258732961E-3</v>
      </c>
      <c r="V44" s="877">
        <v>1425.2322237555368</v>
      </c>
      <c r="W44" s="141">
        <v>0.3851942393963248</v>
      </c>
      <c r="X44" s="877">
        <v>2256.2735123180805</v>
      </c>
      <c r="Y44" s="141">
        <v>0.60979785957780197</v>
      </c>
      <c r="Z44" s="861">
        <v>3700.0351458764189</v>
      </c>
      <c r="AC44" s="875" t="s">
        <v>40</v>
      </c>
      <c r="AD44" s="877"/>
      <c r="AE44" s="141">
        <v>0</v>
      </c>
      <c r="AF44" s="877"/>
      <c r="AG44" s="141">
        <v>0</v>
      </c>
      <c r="AH44" s="877"/>
      <c r="AI44" s="141">
        <v>0</v>
      </c>
      <c r="AJ44" s="877"/>
      <c r="AK44" s="141">
        <v>0</v>
      </c>
      <c r="AL44" s="877"/>
      <c r="AM44" s="141">
        <v>0</v>
      </c>
      <c r="AN44" s="877"/>
      <c r="AO44" s="141">
        <v>0</v>
      </c>
    </row>
    <row r="45" spans="1:41" ht="13.5" thickBot="1" x14ac:dyDescent="0.25">
      <c r="A45" s="861"/>
      <c r="B45" s="872" t="s">
        <v>41</v>
      </c>
      <c r="C45" s="873">
        <v>148.47822221293691</v>
      </c>
      <c r="D45" s="136">
        <v>2.2889217770479808E-2</v>
      </c>
      <c r="E45" s="873">
        <v>830.63107694878931</v>
      </c>
      <c r="F45" s="136">
        <v>0.12804905206867737</v>
      </c>
      <c r="G45" s="873">
        <v>2671.1416749982081</v>
      </c>
      <c r="H45" s="136">
        <v>0.41177987305879143</v>
      </c>
      <c r="I45" s="873">
        <v>2435.5349086285632</v>
      </c>
      <c r="J45" s="136">
        <v>0.3754590274609817</v>
      </c>
      <c r="K45" s="873">
        <v>337.64218825930925</v>
      </c>
      <c r="L45" s="136">
        <v>5.2050499126297438E-2</v>
      </c>
      <c r="M45" s="873">
        <v>63.39134330671326</v>
      </c>
      <c r="N45" s="136">
        <v>9.7723305147721755E-3</v>
      </c>
      <c r="O45" s="861">
        <v>6486.8194143545206</v>
      </c>
      <c r="S45" s="872" t="s">
        <v>41</v>
      </c>
      <c r="T45" s="874">
        <v>18.529409802801769</v>
      </c>
      <c r="U45" s="136">
        <v>3.1113898694022312E-3</v>
      </c>
      <c r="V45" s="874">
        <v>2256.670859009952</v>
      </c>
      <c r="W45" s="136">
        <v>0.37893181294080486</v>
      </c>
      <c r="X45" s="874">
        <v>3680.147849088552</v>
      </c>
      <c r="Y45" s="136">
        <v>0.61795679718979291</v>
      </c>
      <c r="Z45" s="861">
        <v>5955.3481179013061</v>
      </c>
      <c r="AC45" s="872" t="s">
        <v>41</v>
      </c>
      <c r="AD45" s="874">
        <v>12.204867971676029</v>
      </c>
      <c r="AE45" s="136">
        <v>8.2199717842611791E-2</v>
      </c>
      <c r="AF45" s="874">
        <v>64.343327790235179</v>
      </c>
      <c r="AG45" s="136">
        <v>7.7463183807896616E-2</v>
      </c>
      <c r="AH45" s="874">
        <v>186.69985604569703</v>
      </c>
      <c r="AI45" s="136">
        <v>6.9895152995141027E-2</v>
      </c>
      <c r="AJ45" s="874">
        <v>127.13659289415729</v>
      </c>
      <c r="AK45" s="136">
        <v>5.2200685953521078E-2</v>
      </c>
      <c r="AL45" s="874">
        <v>14.880839115939279</v>
      </c>
      <c r="AM45" s="136">
        <v>4.4072807348679993E-2</v>
      </c>
      <c r="AN45" s="874">
        <v>2.5210428481860347</v>
      </c>
      <c r="AO45" s="136">
        <v>3.9769512944191732E-2</v>
      </c>
    </row>
    <row r="46" spans="1:41" ht="13.5" thickBot="1" x14ac:dyDescent="0.25">
      <c r="A46" s="861"/>
      <c r="B46" s="882" t="s">
        <v>42</v>
      </c>
      <c r="C46" s="883">
        <v>653.04603067720097</v>
      </c>
      <c r="D46" s="149">
        <v>2.6119271095860562E-2</v>
      </c>
      <c r="E46" s="883">
        <v>3229.7612049659933</v>
      </c>
      <c r="F46" s="149">
        <v>0.1291777371342733</v>
      </c>
      <c r="G46" s="883">
        <v>9916.63932212912</v>
      </c>
      <c r="H46" s="149">
        <v>0.39662654490980603</v>
      </c>
      <c r="I46" s="883">
        <v>9057.2951681255327</v>
      </c>
      <c r="J46" s="149">
        <v>0.36225616078881689</v>
      </c>
      <c r="K46" s="883">
        <v>1855.5119867886585</v>
      </c>
      <c r="L46" s="149">
        <v>7.4213176909282461E-2</v>
      </c>
      <c r="M46" s="883">
        <v>290.20628248147301</v>
      </c>
      <c r="N46" s="149">
        <v>1.1607109161960815E-2</v>
      </c>
      <c r="O46" s="861">
        <v>25002.459995167977</v>
      </c>
      <c r="S46" s="882" t="s">
        <v>42</v>
      </c>
      <c r="T46" s="884">
        <v>244.11579921677094</v>
      </c>
      <c r="U46" s="149">
        <v>1.0159554122399638E-2</v>
      </c>
      <c r="V46" s="884">
        <v>11536.819288847279</v>
      </c>
      <c r="W46" s="149">
        <v>0.48013664146870055</v>
      </c>
      <c r="X46" s="884">
        <v>12247.264995889233</v>
      </c>
      <c r="Y46" s="149">
        <v>0.50970380440889973</v>
      </c>
      <c r="Z46" s="861">
        <v>24028.200083953285</v>
      </c>
      <c r="AC46" s="882" t="s">
        <v>42</v>
      </c>
      <c r="AD46" s="884">
        <v>49.486854050774589</v>
      </c>
      <c r="AE46" s="149">
        <v>7.5778508292068336E-2</v>
      </c>
      <c r="AF46" s="884">
        <v>200.8760225902796</v>
      </c>
      <c r="AG46" s="149">
        <v>6.2195317189833746E-2</v>
      </c>
      <c r="AH46" s="884">
        <v>442.08365171047228</v>
      </c>
      <c r="AI46" s="149">
        <v>4.4579986964329375E-2</v>
      </c>
      <c r="AJ46" s="884">
        <v>310.47876985647298</v>
      </c>
      <c r="AK46" s="149">
        <v>3.4279413897110367E-2</v>
      </c>
      <c r="AL46" s="884">
        <v>48.870778185273466</v>
      </c>
      <c r="AM46" s="149">
        <v>2.6338163554445317E-2</v>
      </c>
      <c r="AN46" s="884">
        <v>15.680763674730439</v>
      </c>
      <c r="AO46" s="149">
        <v>5.4033164067464702E-2</v>
      </c>
    </row>
    <row r="47" spans="1:41" x14ac:dyDescent="0.2">
      <c r="A47" s="861"/>
      <c r="B47" s="885" t="s">
        <v>268</v>
      </c>
      <c r="D47" s="886"/>
      <c r="F47" s="886"/>
      <c r="H47" s="886"/>
      <c r="J47" s="886"/>
      <c r="L47" s="886"/>
      <c r="N47" s="886"/>
      <c r="O47" s="861"/>
      <c r="S47" s="885" t="s">
        <v>288</v>
      </c>
      <c r="Z47" s="861"/>
      <c r="AC47" s="885" t="s">
        <v>288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53"/>
  <sheetViews>
    <sheetView tabSelected="1" zoomScale="80" zoomScaleNormal="80" workbookViewId="0">
      <pane xSplit="2" ySplit="3" topLeftCell="C4" activePane="bottomRight" state="frozen"/>
      <selection activeCell="L42" sqref="L42"/>
      <selection pane="topRight" activeCell="L42" sqref="L42"/>
      <selection pane="bottomLeft" activeCell="L42" sqref="L42"/>
      <selection pane="bottomRight" activeCell="B3" sqref="B3"/>
    </sheetView>
  </sheetViews>
  <sheetFormatPr baseColWidth="10" defaultRowHeight="12.75" x14ac:dyDescent="0.2"/>
  <cols>
    <col min="1" max="1" width="6" style="105" hidden="1" customWidth="1"/>
    <col min="2" max="2" width="24" style="105" customWidth="1"/>
    <col min="3" max="3" width="11.42578125" style="105"/>
    <col min="4" max="4" width="11.42578125" style="311"/>
    <col min="5" max="5" width="8.7109375" style="105" customWidth="1"/>
    <col min="6" max="6" width="12.5703125" style="311" customWidth="1"/>
    <col min="7" max="7" width="8.7109375" style="105" customWidth="1"/>
    <col min="8" max="8" width="12.5703125" style="105" customWidth="1"/>
    <col min="9" max="9" width="8.7109375" style="366" customWidth="1"/>
    <col min="10" max="10" width="11.42578125" style="105" customWidth="1"/>
    <col min="11" max="11" width="11.42578125" style="311" customWidth="1"/>
    <col min="12" max="12" width="8.7109375" style="105" customWidth="1"/>
    <col min="13" max="13" width="12.5703125" style="311" customWidth="1"/>
    <col min="14" max="14" width="8.7109375" style="105" customWidth="1"/>
    <col min="15" max="15" width="12.5703125" style="105" customWidth="1"/>
    <col min="16" max="16" width="8.7109375" style="366" customWidth="1"/>
    <col min="17" max="17" width="5.42578125" style="105" customWidth="1"/>
    <col min="18" max="18" width="11.42578125" style="105" customWidth="1"/>
    <col min="19" max="19" width="11.42578125" style="311" customWidth="1"/>
    <col min="20" max="20" width="12.5703125" style="311" customWidth="1"/>
    <col min="21" max="21" width="12.5703125" style="105" customWidth="1"/>
    <col min="22" max="22" width="4" style="105" customWidth="1"/>
    <col min="23" max="23" width="17.28515625" style="105" customWidth="1"/>
    <col min="24" max="24" width="9.7109375" style="105" customWidth="1"/>
    <col min="25" max="25" width="8.7109375" style="105" customWidth="1"/>
    <col min="26" max="26" width="9.7109375" style="105" customWidth="1"/>
    <col min="27" max="27" width="8.7109375" style="105" customWidth="1"/>
    <col min="28" max="28" width="9.7109375" style="105" customWidth="1"/>
    <col min="29" max="29" width="8.7109375" style="105" customWidth="1"/>
    <col min="30" max="30" width="9.7109375" style="105" customWidth="1"/>
    <col min="31" max="31" width="8.7109375" style="105" customWidth="1"/>
    <col min="32" max="32" width="9.7109375" style="105" customWidth="1"/>
    <col min="33" max="33" width="8.7109375" style="105" customWidth="1"/>
    <col min="34" max="34" width="9.7109375" style="105" customWidth="1"/>
    <col min="35" max="35" width="8.7109375" style="105" customWidth="1"/>
    <col min="36" max="36" width="6.28515625" style="105" customWidth="1"/>
    <col min="37" max="37" width="17.28515625" style="105" customWidth="1"/>
    <col min="38" max="38" width="9.7109375" style="105" customWidth="1"/>
    <col min="39" max="39" width="9" style="105" customWidth="1"/>
    <col min="40" max="40" width="9.7109375" style="105" customWidth="1"/>
    <col min="41" max="41" width="9" style="105" customWidth="1"/>
    <col min="42" max="42" width="9.7109375" style="105" customWidth="1"/>
    <col min="43" max="43" width="9" style="105" customWidth="1"/>
    <col min="44" max="44" width="9" style="367" customWidth="1"/>
    <col min="45" max="45" width="11.42578125" style="105"/>
    <col min="46" max="46" width="17.28515625" style="105" customWidth="1"/>
    <col min="47" max="47" width="9.7109375" style="105" customWidth="1"/>
    <col min="48" max="48" width="8.7109375" style="105" customWidth="1"/>
    <col min="49" max="49" width="9.7109375" style="105" customWidth="1"/>
    <col min="50" max="50" width="8.7109375" style="105" customWidth="1"/>
    <col min="51" max="51" width="9.7109375" style="105" customWidth="1"/>
    <col min="52" max="52" width="8.7109375" style="105" customWidth="1"/>
    <col min="53" max="16384" width="11.42578125" style="105"/>
  </cols>
  <sheetData>
    <row r="1" spans="1:53" ht="13.5" thickBot="1" x14ac:dyDescent="0.25"/>
    <row r="2" spans="1:53" ht="15" x14ac:dyDescent="0.2">
      <c r="C2" s="887">
        <v>2011</v>
      </c>
      <c r="D2" s="888"/>
      <c r="E2" s="888"/>
      <c r="F2" s="888"/>
      <c r="G2" s="888"/>
      <c r="H2" s="888"/>
      <c r="I2" s="889"/>
      <c r="J2" s="887">
        <v>2006</v>
      </c>
      <c r="K2" s="888"/>
      <c r="L2" s="888"/>
      <c r="M2" s="888"/>
      <c r="N2" s="888"/>
      <c r="O2" s="888"/>
      <c r="P2" s="889"/>
      <c r="R2" s="887" t="s">
        <v>282</v>
      </c>
      <c r="S2" s="888"/>
      <c r="T2" s="888"/>
      <c r="U2" s="890"/>
      <c r="X2" s="109" t="s">
        <v>269</v>
      </c>
      <c r="Y2" s="110"/>
      <c r="Z2" s="750"/>
      <c r="AA2" s="110"/>
      <c r="AB2" s="750"/>
      <c r="AC2" s="110"/>
      <c r="AD2" s="750"/>
      <c r="AE2" s="110"/>
      <c r="AF2" s="750"/>
      <c r="AG2" s="742"/>
      <c r="AH2" s="750"/>
      <c r="AI2" s="749"/>
      <c r="AL2" s="109" t="s">
        <v>283</v>
      </c>
      <c r="AM2" s="110"/>
      <c r="AN2" s="110"/>
      <c r="AO2" s="110"/>
      <c r="AP2" s="110"/>
      <c r="AQ2" s="154"/>
      <c r="AR2" s="681"/>
      <c r="AU2" s="109" t="s">
        <v>259</v>
      </c>
      <c r="AV2" s="110"/>
      <c r="AW2" s="750"/>
      <c r="AX2" s="110"/>
      <c r="AY2" s="750"/>
      <c r="AZ2" s="110"/>
      <c r="BA2" s="887"/>
    </row>
    <row r="3" spans="1:53" ht="51.75" thickBot="1" x14ac:dyDescent="0.25">
      <c r="C3" s="891" t="s">
        <v>57</v>
      </c>
      <c r="D3" s="319" t="s">
        <v>56</v>
      </c>
      <c r="E3" s="116" t="s">
        <v>55</v>
      </c>
      <c r="F3" s="319" t="s">
        <v>59</v>
      </c>
      <c r="G3" s="116" t="s">
        <v>55</v>
      </c>
      <c r="H3" s="319" t="s">
        <v>58</v>
      </c>
      <c r="I3" s="892" t="s">
        <v>55</v>
      </c>
      <c r="J3" s="891" t="s">
        <v>57</v>
      </c>
      <c r="K3" s="319" t="s">
        <v>56</v>
      </c>
      <c r="L3" s="116" t="s">
        <v>55</v>
      </c>
      <c r="M3" s="319" t="s">
        <v>59</v>
      </c>
      <c r="N3" s="116" t="s">
        <v>55</v>
      </c>
      <c r="O3" s="319" t="s">
        <v>58</v>
      </c>
      <c r="P3" s="892" t="s">
        <v>55</v>
      </c>
      <c r="R3" s="891" t="s">
        <v>57</v>
      </c>
      <c r="S3" s="319" t="s">
        <v>56</v>
      </c>
      <c r="T3" s="319" t="s">
        <v>59</v>
      </c>
      <c r="U3" s="893" t="s">
        <v>58</v>
      </c>
      <c r="X3" s="115" t="s">
        <v>60</v>
      </c>
      <c r="Y3" s="116" t="s">
        <v>55</v>
      </c>
      <c r="Z3" s="115" t="s">
        <v>61</v>
      </c>
      <c r="AA3" s="116" t="s">
        <v>55</v>
      </c>
      <c r="AB3" s="115" t="s">
        <v>62</v>
      </c>
      <c r="AC3" s="116" t="s">
        <v>55</v>
      </c>
      <c r="AD3" s="115" t="s">
        <v>63</v>
      </c>
      <c r="AE3" s="116" t="s">
        <v>55</v>
      </c>
      <c r="AF3" s="894" t="s">
        <v>97</v>
      </c>
      <c r="AG3" s="116" t="s">
        <v>55</v>
      </c>
      <c r="AH3" s="894" t="s">
        <v>165</v>
      </c>
      <c r="AI3" s="116"/>
      <c r="AL3" s="439" t="s">
        <v>284</v>
      </c>
      <c r="AM3" s="116" t="s">
        <v>55</v>
      </c>
      <c r="AN3" s="439" t="s">
        <v>285</v>
      </c>
      <c r="AO3" s="116" t="s">
        <v>55</v>
      </c>
      <c r="AP3" s="439" t="s">
        <v>286</v>
      </c>
      <c r="AQ3" s="116" t="s">
        <v>55</v>
      </c>
      <c r="AR3" s="682" t="s">
        <v>336</v>
      </c>
      <c r="AU3" s="115" t="s">
        <v>127</v>
      </c>
      <c r="AV3" s="116" t="s">
        <v>55</v>
      </c>
      <c r="AW3" s="115" t="s">
        <v>128</v>
      </c>
      <c r="AX3" s="116" t="s">
        <v>55</v>
      </c>
      <c r="AY3" s="115" t="s">
        <v>249</v>
      </c>
      <c r="AZ3" s="116" t="s">
        <v>55</v>
      </c>
      <c r="BA3" s="891" t="s">
        <v>260</v>
      </c>
    </row>
    <row r="4" spans="1:53" x14ac:dyDescent="0.2">
      <c r="A4" s="119">
        <v>97209</v>
      </c>
      <c r="B4" s="895" t="s">
        <v>8</v>
      </c>
      <c r="C4" s="345">
        <v>45475.309466941428</v>
      </c>
      <c r="D4" s="700">
        <v>38654.184322709545</v>
      </c>
      <c r="E4" s="122">
        <v>0.85000376634730668</v>
      </c>
      <c r="F4" s="700">
        <v>614.2402707844667</v>
      </c>
      <c r="G4" s="122">
        <v>1.3507115795022629E-2</v>
      </c>
      <c r="H4" s="700">
        <v>6206.8848734474159</v>
      </c>
      <c r="I4" s="896">
        <v>0.13648911785767068</v>
      </c>
      <c r="J4" s="345">
        <v>43236.981798158129</v>
      </c>
      <c r="K4" s="700">
        <v>37495.508375949357</v>
      </c>
      <c r="L4" s="122">
        <v>0.86720919954562237</v>
      </c>
      <c r="M4" s="700">
        <v>704.6307208932385</v>
      </c>
      <c r="N4" s="122">
        <v>1.629694515178336E-2</v>
      </c>
      <c r="O4" s="700">
        <v>5036.8427013155342</v>
      </c>
      <c r="P4" s="896">
        <v>0.11649385530259425</v>
      </c>
      <c r="R4" s="333">
        <v>1.0145791122265546E-2</v>
      </c>
      <c r="S4" s="333">
        <v>6.1053384491933649E-3</v>
      </c>
      <c r="T4" s="333">
        <v>-2.7084007013152833E-2</v>
      </c>
      <c r="U4" s="333">
        <v>4.2660834359335542E-2</v>
      </c>
      <c r="W4" s="120" t="s">
        <v>8</v>
      </c>
      <c r="X4" s="121">
        <v>2975.0288226916664</v>
      </c>
      <c r="Y4" s="122">
        <v>6.5420749359702171E-2</v>
      </c>
      <c r="Z4" s="121">
        <v>7877.810579884479</v>
      </c>
      <c r="AA4" s="122">
        <v>0.17323269862762131</v>
      </c>
      <c r="AB4" s="121">
        <v>14582.285807896016</v>
      </c>
      <c r="AC4" s="122">
        <v>0.32066380589442067</v>
      </c>
      <c r="AD4" s="121">
        <v>14490.88189903823</v>
      </c>
      <c r="AE4" s="122">
        <v>0.31865383806947967</v>
      </c>
      <c r="AF4" s="121">
        <v>4061.3326122068243</v>
      </c>
      <c r="AG4" s="122">
        <v>8.9308520597517566E-2</v>
      </c>
      <c r="AH4" s="121">
        <v>1487.9697452242146</v>
      </c>
      <c r="AI4" s="122">
        <v>3.2720387451258666E-2</v>
      </c>
      <c r="AK4" s="120" t="s">
        <v>8</v>
      </c>
      <c r="AL4" s="897">
        <v>3776.7772838299279</v>
      </c>
      <c r="AM4" s="122">
        <v>8.4793535351795332E-2</v>
      </c>
      <c r="AN4" s="121">
        <v>31778.618185543979</v>
      </c>
      <c r="AO4" s="122">
        <v>0.71347108448359087</v>
      </c>
      <c r="AP4" s="121">
        <v>8985.4680311354168</v>
      </c>
      <c r="AQ4" s="122">
        <v>0.20173538016461373</v>
      </c>
      <c r="AR4" s="898">
        <v>44540.863500509324</v>
      </c>
      <c r="AT4" s="120" t="s">
        <v>8</v>
      </c>
      <c r="AU4" s="121">
        <v>21514.867549475948</v>
      </c>
      <c r="AV4" s="122">
        <v>0.47311096508570916</v>
      </c>
      <c r="AW4" s="121">
        <v>23816.39897852132</v>
      </c>
      <c r="AX4" s="122">
        <v>0.52372153719668035</v>
      </c>
      <c r="AY4" s="121">
        <v>144.04293894416656</v>
      </c>
      <c r="AZ4" s="122">
        <v>3.167497717610465E-3</v>
      </c>
      <c r="BA4" s="345">
        <v>45475.309466941435</v>
      </c>
    </row>
    <row r="5" spans="1:53" x14ac:dyDescent="0.2">
      <c r="A5" s="126">
        <v>97213</v>
      </c>
      <c r="B5" s="127" t="s">
        <v>10</v>
      </c>
      <c r="C5" s="344">
        <v>18131.957137725836</v>
      </c>
      <c r="D5" s="312">
        <v>16194.233023931445</v>
      </c>
      <c r="E5" s="128">
        <v>0.89313210377258667</v>
      </c>
      <c r="F5" s="312">
        <v>134.47647988642703</v>
      </c>
      <c r="G5" s="128">
        <v>7.4165452115829049E-3</v>
      </c>
      <c r="H5" s="312">
        <v>1803.247633907964</v>
      </c>
      <c r="I5" s="899">
        <v>9.9451351015830414E-2</v>
      </c>
      <c r="J5" s="344">
        <v>16138.603001628186</v>
      </c>
      <c r="K5" s="312">
        <v>14849.356701869423</v>
      </c>
      <c r="L5" s="128">
        <v>0.92011413257834684</v>
      </c>
      <c r="M5" s="312">
        <v>111.69886652128027</v>
      </c>
      <c r="N5" s="128">
        <v>6.9212227669279199E-3</v>
      </c>
      <c r="O5" s="312">
        <v>1177.547433237482</v>
      </c>
      <c r="P5" s="899">
        <v>7.29646446547252E-2</v>
      </c>
      <c r="R5" s="334">
        <v>2.3565758819343641E-2</v>
      </c>
      <c r="S5" s="335">
        <v>1.7490935425740428E-2</v>
      </c>
      <c r="T5" s="335">
        <v>3.7813971946207392E-2</v>
      </c>
      <c r="U5" s="335">
        <v>8.8968687653207423E-2</v>
      </c>
      <c r="W5" s="127" t="s">
        <v>10</v>
      </c>
      <c r="X5" s="121">
        <v>405.8050928085637</v>
      </c>
      <c r="Y5" s="128">
        <v>2.2380655862252991E-2</v>
      </c>
      <c r="Z5" s="121">
        <v>2439.0031253864099</v>
      </c>
      <c r="AA5" s="128">
        <v>0.13451405752067186</v>
      </c>
      <c r="AB5" s="121">
        <v>6208.2977622499075</v>
      </c>
      <c r="AC5" s="128">
        <v>0.34239534734685406</v>
      </c>
      <c r="AD5" s="121">
        <v>6625.3648533853784</v>
      </c>
      <c r="AE5" s="128">
        <v>0.36539711643154432</v>
      </c>
      <c r="AF5" s="121">
        <v>1891.1326442810457</v>
      </c>
      <c r="AG5" s="128">
        <v>0.10429831870417917</v>
      </c>
      <c r="AH5" s="121">
        <v>562.3536596145334</v>
      </c>
      <c r="AI5" s="128">
        <v>3.101450413449772E-2</v>
      </c>
      <c r="AK5" s="127" t="s">
        <v>10</v>
      </c>
      <c r="AL5" s="121">
        <v>503.75747325709239</v>
      </c>
      <c r="AM5" s="128">
        <v>2.9536072067477704E-2</v>
      </c>
      <c r="AN5" s="121">
        <v>7623.0212595260418</v>
      </c>
      <c r="AO5" s="128">
        <v>0.44694940967827301</v>
      </c>
      <c r="AP5" s="121">
        <v>8928.8904200485267</v>
      </c>
      <c r="AQ5" s="128">
        <v>0.52351451825424922</v>
      </c>
      <c r="AR5" s="898">
        <v>17055.669152831662</v>
      </c>
      <c r="AT5" s="127" t="s">
        <v>10</v>
      </c>
      <c r="AU5" s="121">
        <v>10773.761432948606</v>
      </c>
      <c r="AV5" s="128">
        <v>0.59418635016141919</v>
      </c>
      <c r="AW5" s="121">
        <v>7235.7658968438782</v>
      </c>
      <c r="AX5" s="128">
        <v>0.39906149357638571</v>
      </c>
      <c r="AY5" s="121">
        <v>122.42980793334985</v>
      </c>
      <c r="AZ5" s="128">
        <v>6.752156262195168E-3</v>
      </c>
      <c r="BA5" s="344">
        <v>18131.957137725833</v>
      </c>
    </row>
    <row r="6" spans="1:53" x14ac:dyDescent="0.2">
      <c r="A6" s="126">
        <v>97224</v>
      </c>
      <c r="B6" s="127" t="s">
        <v>19</v>
      </c>
      <c r="C6" s="344">
        <v>7603.372156446967</v>
      </c>
      <c r="D6" s="312">
        <v>6728.6010252903316</v>
      </c>
      <c r="E6" s="128">
        <v>0.88494958379553879</v>
      </c>
      <c r="F6" s="312">
        <v>80.071526879048022</v>
      </c>
      <c r="G6" s="128">
        <v>1.0531054541524008E-2</v>
      </c>
      <c r="H6" s="312">
        <v>794.69960427758713</v>
      </c>
      <c r="I6" s="899">
        <v>0.10451936166293718</v>
      </c>
      <c r="J6" s="344">
        <v>6791.513967322664</v>
      </c>
      <c r="K6" s="312">
        <v>6249.9543263611995</v>
      </c>
      <c r="L6" s="128">
        <v>0.92025936432330468</v>
      </c>
      <c r="M6" s="312">
        <v>57.325370071248848</v>
      </c>
      <c r="N6" s="128">
        <v>8.4407350624720184E-3</v>
      </c>
      <c r="O6" s="312">
        <v>484.23427089021607</v>
      </c>
      <c r="P6" s="899">
        <v>7.1299900614223408E-2</v>
      </c>
      <c r="R6" s="335">
        <v>2.2840533270398033E-2</v>
      </c>
      <c r="S6" s="335">
        <v>1.48680651146329E-2</v>
      </c>
      <c r="T6" s="335">
        <v>6.9119494494818357E-2</v>
      </c>
      <c r="U6" s="335">
        <v>0.10415360520230821</v>
      </c>
      <c r="W6" s="127" t="s">
        <v>19</v>
      </c>
      <c r="X6" s="121">
        <v>119.97262027725482</v>
      </c>
      <c r="Y6" s="128">
        <v>1.5778869928855049E-2</v>
      </c>
      <c r="Z6" s="121">
        <v>762.01610518935729</v>
      </c>
      <c r="AA6" s="128">
        <v>0.10022080854522385</v>
      </c>
      <c r="AB6" s="121">
        <v>2505.5944235520701</v>
      </c>
      <c r="AC6" s="128">
        <v>0.32953725952077123</v>
      </c>
      <c r="AD6" s="121">
        <v>3178.7464174082156</v>
      </c>
      <c r="AE6" s="128">
        <v>0.41807060762018972</v>
      </c>
      <c r="AF6" s="121">
        <v>759.55858427894395</v>
      </c>
      <c r="AG6" s="128">
        <v>9.9897593942565005E-2</v>
      </c>
      <c r="AH6" s="121">
        <v>277.484005741126</v>
      </c>
      <c r="AI6" s="128">
        <v>3.6494860442395263E-2</v>
      </c>
      <c r="AK6" s="127" t="s">
        <v>19</v>
      </c>
      <c r="AL6" s="121">
        <v>177.46583902362391</v>
      </c>
      <c r="AM6" s="128">
        <v>2.4837391517249254E-2</v>
      </c>
      <c r="AN6" s="121">
        <v>4144.5187049852284</v>
      </c>
      <c r="AO6" s="128">
        <v>0.58004985236949136</v>
      </c>
      <c r="AP6" s="121">
        <v>2823.1232222546114</v>
      </c>
      <c r="AQ6" s="128">
        <v>0.39511275611325941</v>
      </c>
      <c r="AR6" s="898">
        <v>7145.1077662634634</v>
      </c>
      <c r="AT6" s="127" t="s">
        <v>19</v>
      </c>
      <c r="AU6" s="121">
        <v>5654.2618172037774</v>
      </c>
      <c r="AV6" s="128">
        <v>0.74365185615825435</v>
      </c>
      <c r="AW6" s="121">
        <v>1911.6612436132157</v>
      </c>
      <c r="AX6" s="128">
        <v>0.25142281665014921</v>
      </c>
      <c r="AY6" s="121">
        <v>37.449095629975865</v>
      </c>
      <c r="AZ6" s="128">
        <v>4.9253271915964862E-3</v>
      </c>
      <c r="BA6" s="344">
        <v>7603.3721564469688</v>
      </c>
    </row>
    <row r="7" spans="1:53" x14ac:dyDescent="0.2">
      <c r="A7" s="126">
        <v>97229</v>
      </c>
      <c r="B7" s="130" t="s">
        <v>24</v>
      </c>
      <c r="C7" s="346">
        <v>11033.288858217762</v>
      </c>
      <c r="D7" s="723">
        <v>9183.3367287472574</v>
      </c>
      <c r="E7" s="131">
        <v>0.83232994683243233</v>
      </c>
      <c r="F7" s="723">
        <v>296.42359577929938</v>
      </c>
      <c r="G7" s="131">
        <v>2.6866295226062042E-2</v>
      </c>
      <c r="H7" s="723">
        <v>1553.5285336912063</v>
      </c>
      <c r="I7" s="900">
        <v>0.14080375794150576</v>
      </c>
      <c r="J7" s="346">
        <v>10401.808014931896</v>
      </c>
      <c r="K7" s="723">
        <v>8988.1736971665141</v>
      </c>
      <c r="L7" s="131">
        <v>0.86409724965735801</v>
      </c>
      <c r="M7" s="723">
        <v>258.39753851744479</v>
      </c>
      <c r="N7" s="131">
        <v>2.4841598513115473E-2</v>
      </c>
      <c r="O7" s="723">
        <v>1155.236779247937</v>
      </c>
      <c r="P7" s="900">
        <v>0.1110611518295265</v>
      </c>
      <c r="R7" s="336">
        <v>1.1857210757107994E-2</v>
      </c>
      <c r="S7" s="337">
        <v>4.305429259013227E-3</v>
      </c>
      <c r="T7" s="336">
        <v>2.7838496818651803E-2</v>
      </c>
      <c r="U7" s="336">
        <v>6.1034842165442527E-2</v>
      </c>
      <c r="W7" s="130" t="s">
        <v>24</v>
      </c>
      <c r="X7" s="121">
        <v>1367.1021473618166</v>
      </c>
      <c r="Y7" s="131">
        <v>0.12390703850226653</v>
      </c>
      <c r="Z7" s="121">
        <v>1541.9672207836429</v>
      </c>
      <c r="AA7" s="131">
        <v>0.13975590058400059</v>
      </c>
      <c r="AB7" s="121">
        <v>2874.859043994612</v>
      </c>
      <c r="AC7" s="131">
        <v>0.26056229297879507</v>
      </c>
      <c r="AD7" s="121">
        <v>3505.1812570698103</v>
      </c>
      <c r="AE7" s="131">
        <v>0.31769142475220319</v>
      </c>
      <c r="AF7" s="121">
        <v>1226.8451292756308</v>
      </c>
      <c r="AG7" s="131">
        <v>0.11119487081695117</v>
      </c>
      <c r="AH7" s="121">
        <v>517.33405973225092</v>
      </c>
      <c r="AI7" s="131">
        <v>4.6888472365783536E-2</v>
      </c>
      <c r="AK7" s="130" t="s">
        <v>24</v>
      </c>
      <c r="AL7" s="121">
        <v>429.35512598420877</v>
      </c>
      <c r="AM7" s="131">
        <v>4.1101333305746723E-2</v>
      </c>
      <c r="AN7" s="121">
        <v>6699.2956441585884</v>
      </c>
      <c r="AO7" s="131">
        <v>0.64131057607176767</v>
      </c>
      <c r="AP7" s="121">
        <v>3317.607087000174</v>
      </c>
      <c r="AQ7" s="131">
        <v>0.31758809062248561</v>
      </c>
      <c r="AR7" s="898">
        <v>10446.257857142971</v>
      </c>
      <c r="AT7" s="130" t="s">
        <v>24</v>
      </c>
      <c r="AU7" s="121">
        <v>5064.0080878980507</v>
      </c>
      <c r="AV7" s="131">
        <v>0.45897539282915628</v>
      </c>
      <c r="AW7" s="121">
        <v>5907.6959405986363</v>
      </c>
      <c r="AX7" s="131">
        <v>0.53544287804977519</v>
      </c>
      <c r="AY7" s="121">
        <v>61.584829721074584</v>
      </c>
      <c r="AZ7" s="131">
        <v>5.5817291210684891E-3</v>
      </c>
      <c r="BA7" s="346">
        <v>11033.288858217762</v>
      </c>
    </row>
    <row r="8" spans="1:53" ht="13.5" thickBot="1" x14ac:dyDescent="0.25">
      <c r="A8" s="133"/>
      <c r="B8" s="134" t="s">
        <v>34</v>
      </c>
      <c r="C8" s="347">
        <v>82243.927619332011</v>
      </c>
      <c r="D8" s="135">
        <v>70760.355100678571</v>
      </c>
      <c r="E8" s="136">
        <v>0.86037178851908158</v>
      </c>
      <c r="F8" s="135">
        <v>1125.2118733292411</v>
      </c>
      <c r="G8" s="136">
        <v>1.3681397592504474E-2</v>
      </c>
      <c r="H8" s="135">
        <v>10358.360645324172</v>
      </c>
      <c r="I8" s="901">
        <v>0.12594681388841364</v>
      </c>
      <c r="J8" s="347">
        <v>76568.906782040882</v>
      </c>
      <c r="K8" s="135">
        <v>67582.993101346496</v>
      </c>
      <c r="L8" s="136">
        <v>0.88264278467141422</v>
      </c>
      <c r="M8" s="135">
        <v>1132.0524960032124</v>
      </c>
      <c r="N8" s="136">
        <v>1.4784754590080336E-2</v>
      </c>
      <c r="O8" s="135">
        <v>7853.861184691169</v>
      </c>
      <c r="P8" s="901">
        <v>0.10257246073850541</v>
      </c>
      <c r="R8" s="338">
        <v>1.4402425924878282E-2</v>
      </c>
      <c r="S8" s="338">
        <v>9.2308474123510287E-3</v>
      </c>
      <c r="T8" s="338">
        <v>-1.2114662804139087E-3</v>
      </c>
      <c r="U8" s="338">
        <v>5.691864995755358E-2</v>
      </c>
      <c r="W8" s="134" t="s">
        <v>34</v>
      </c>
      <c r="X8" s="135">
        <v>4867.9086831393015</v>
      </c>
      <c r="Y8" s="136">
        <v>5.918866989998986E-2</v>
      </c>
      <c r="Z8" s="135">
        <v>12620.797031243888</v>
      </c>
      <c r="AA8" s="136">
        <v>0.15345567018223583</v>
      </c>
      <c r="AB8" s="135">
        <v>26171.037037692604</v>
      </c>
      <c r="AC8" s="136">
        <v>0.31821239324592904</v>
      </c>
      <c r="AD8" s="135">
        <v>27800.174426901634</v>
      </c>
      <c r="AE8" s="136">
        <v>0.3380209971923448</v>
      </c>
      <c r="AF8" s="135">
        <v>7938.8689700424447</v>
      </c>
      <c r="AG8" s="136">
        <v>9.6528329809195026E-2</v>
      </c>
      <c r="AH8" s="135">
        <v>2845.141470312125</v>
      </c>
      <c r="AI8" s="136">
        <v>3.4593939670305274E-2</v>
      </c>
      <c r="AK8" s="134" t="s">
        <v>34</v>
      </c>
      <c r="AL8" s="135">
        <v>4887.3557220948524</v>
      </c>
      <c r="AM8" s="136">
        <v>6.1718467448326847E-2</v>
      </c>
      <c r="AN8" s="135">
        <v>50245.453794213827</v>
      </c>
      <c r="AO8" s="136">
        <v>0.63450924810019627</v>
      </c>
      <c r="AP8" s="135">
        <v>24055.088760438728</v>
      </c>
      <c r="AQ8" s="136">
        <v>0.30377228445147686</v>
      </c>
      <c r="AR8" s="898">
        <v>79187.898276747408</v>
      </c>
      <c r="AT8" s="134" t="s">
        <v>34</v>
      </c>
      <c r="AU8" s="135">
        <v>43006.898887526382</v>
      </c>
      <c r="AV8" s="136">
        <v>0.52291883586329735</v>
      </c>
      <c r="AW8" s="135">
        <v>38871.522059577044</v>
      </c>
      <c r="AX8" s="136">
        <v>0.47263698591213704</v>
      </c>
      <c r="AY8" s="135">
        <v>365.50667222856691</v>
      </c>
      <c r="AZ8" s="136">
        <v>4.4441782245653845E-3</v>
      </c>
      <c r="BA8" s="347">
        <v>82243.927619332011</v>
      </c>
    </row>
    <row r="9" spans="1:53" x14ac:dyDescent="0.2">
      <c r="A9" s="126">
        <v>97212</v>
      </c>
      <c r="B9" s="120" t="s">
        <v>9</v>
      </c>
      <c r="C9" s="345">
        <v>5121.9629305843919</v>
      </c>
      <c r="D9" s="700">
        <v>4282.22749982199</v>
      </c>
      <c r="E9" s="122">
        <v>0.83605202885242436</v>
      </c>
      <c r="F9" s="700">
        <v>135.37543340953889</v>
      </c>
      <c r="G9" s="122">
        <v>2.643038132923254E-2</v>
      </c>
      <c r="H9" s="700">
        <v>704.35999735286225</v>
      </c>
      <c r="I9" s="896">
        <v>0.13751758981834297</v>
      </c>
      <c r="J9" s="345">
        <v>4748.686377670947</v>
      </c>
      <c r="K9" s="700">
        <v>4108.0584647467922</v>
      </c>
      <c r="L9" s="122">
        <v>0.8650936570718829</v>
      </c>
      <c r="M9" s="700">
        <v>149.46904431490435</v>
      </c>
      <c r="N9" s="122">
        <v>3.1475871941708082E-2</v>
      </c>
      <c r="O9" s="700">
        <v>491.15886860924968</v>
      </c>
      <c r="P9" s="896">
        <v>0.10343047098640883</v>
      </c>
      <c r="R9" s="333">
        <v>1.524904258049764E-2</v>
      </c>
      <c r="S9" s="333">
        <v>8.3391373429522186E-3</v>
      </c>
      <c r="T9" s="333">
        <v>-1.9612601283948927E-2</v>
      </c>
      <c r="U9" s="333">
        <v>7.4767532879583598E-2</v>
      </c>
      <c r="W9" s="120" t="s">
        <v>9</v>
      </c>
      <c r="X9" s="121">
        <v>90.294920173834129</v>
      </c>
      <c r="Y9" s="122">
        <v>1.7628967916706869E-2</v>
      </c>
      <c r="Z9" s="121">
        <v>481.57372142921162</v>
      </c>
      <c r="AA9" s="122">
        <v>9.4021321113752443E-2</v>
      </c>
      <c r="AB9" s="121">
        <v>1698.4922489511878</v>
      </c>
      <c r="AC9" s="122">
        <v>0.33160963325390524</v>
      </c>
      <c r="AD9" s="121">
        <v>2147.0303653186324</v>
      </c>
      <c r="AE9" s="122">
        <v>0.41918116050747489</v>
      </c>
      <c r="AF9" s="121">
        <v>526.58751788119901</v>
      </c>
      <c r="AG9" s="122">
        <v>0.10280970889828714</v>
      </c>
      <c r="AH9" s="121">
        <v>177.98415683032638</v>
      </c>
      <c r="AI9" s="122">
        <v>3.4749208309873346E-2</v>
      </c>
      <c r="AK9" s="120" t="s">
        <v>9</v>
      </c>
      <c r="AL9" s="121">
        <v>195.55186458544446</v>
      </c>
      <c r="AM9" s="122">
        <v>3.9939252020840275E-2</v>
      </c>
      <c r="AN9" s="121">
        <v>2738.3243348188253</v>
      </c>
      <c r="AO9" s="122">
        <v>0.55927171011628063</v>
      </c>
      <c r="AP9" s="121">
        <v>1962.3563210096236</v>
      </c>
      <c r="AQ9" s="122">
        <v>0.40078903786287906</v>
      </c>
      <c r="AR9" s="898">
        <v>4896.2325204138933</v>
      </c>
      <c r="AT9" s="120" t="s">
        <v>9</v>
      </c>
      <c r="AU9" s="121">
        <v>4261.2549340353798</v>
      </c>
      <c r="AV9" s="122">
        <v>0.83195739441815741</v>
      </c>
      <c r="AW9" s="121">
        <v>787.87283172195612</v>
      </c>
      <c r="AX9" s="122">
        <v>0.15382243924831834</v>
      </c>
      <c r="AY9" s="121">
        <v>72.835164827055323</v>
      </c>
      <c r="AZ9" s="122">
        <v>1.4220166333524242E-2</v>
      </c>
      <c r="BA9" s="345">
        <v>5121.962930584391</v>
      </c>
    </row>
    <row r="10" spans="1:53" x14ac:dyDescent="0.2">
      <c r="A10" s="126">
        <v>97222</v>
      </c>
      <c r="B10" s="127" t="s">
        <v>17</v>
      </c>
      <c r="C10" s="344">
        <v>11259.959368033969</v>
      </c>
      <c r="D10" s="312">
        <v>9449.6750486506498</v>
      </c>
      <c r="E10" s="128">
        <v>0.83922816590950078</v>
      </c>
      <c r="F10" s="312">
        <v>464.31593845373914</v>
      </c>
      <c r="G10" s="128">
        <v>4.123602255367733E-2</v>
      </c>
      <c r="H10" s="312">
        <v>1345.9683809295802</v>
      </c>
      <c r="I10" s="899">
        <v>0.11953581153682186</v>
      </c>
      <c r="J10" s="344">
        <v>10004.476752149791</v>
      </c>
      <c r="K10" s="312">
        <v>8586.0210211426966</v>
      </c>
      <c r="L10" s="128">
        <v>0.8582178992317322</v>
      </c>
      <c r="M10" s="312">
        <v>378.82466754707525</v>
      </c>
      <c r="N10" s="128">
        <v>3.786551530200441E-2</v>
      </c>
      <c r="O10" s="312">
        <v>1039.6310634600197</v>
      </c>
      <c r="P10" s="899">
        <v>0.10391658546626348</v>
      </c>
      <c r="R10" s="334">
        <v>2.3925806323345178E-2</v>
      </c>
      <c r="S10" s="335">
        <v>1.9353891910050436E-2</v>
      </c>
      <c r="T10" s="335">
        <v>4.1537876779905503E-2</v>
      </c>
      <c r="U10" s="335">
        <v>5.3006669830039321E-2</v>
      </c>
      <c r="W10" s="127" t="s">
        <v>17</v>
      </c>
      <c r="X10" s="121">
        <v>269.73851688478607</v>
      </c>
      <c r="Y10" s="128">
        <v>2.3955549755405859E-2</v>
      </c>
      <c r="Z10" s="121">
        <v>1200.7566868099025</v>
      </c>
      <c r="AA10" s="128">
        <v>0.10663952218324559</v>
      </c>
      <c r="AB10" s="121">
        <v>3619.8971546158227</v>
      </c>
      <c r="AC10" s="128">
        <v>0.32148403349415194</v>
      </c>
      <c r="AD10" s="121">
        <v>4903.4100634094257</v>
      </c>
      <c r="AE10" s="128">
        <v>0.43547315786323121</v>
      </c>
      <c r="AF10" s="121">
        <v>1061.3028077511754</v>
      </c>
      <c r="AG10" s="128">
        <v>9.4254585923650866E-2</v>
      </c>
      <c r="AH10" s="121">
        <v>204.85413856285504</v>
      </c>
      <c r="AI10" s="128">
        <v>1.8193150780314346E-2</v>
      </c>
      <c r="AK10" s="127" t="s">
        <v>17</v>
      </c>
      <c r="AL10" s="121">
        <v>212.37361724835071</v>
      </c>
      <c r="AM10" s="128">
        <v>2.0165904884461499E-2</v>
      </c>
      <c r="AN10" s="121">
        <v>5500.7540475346095</v>
      </c>
      <c r="AO10" s="128">
        <v>0.52232327326082217</v>
      </c>
      <c r="AP10" s="121">
        <v>4818.1933180900496</v>
      </c>
      <c r="AQ10" s="128">
        <v>0.45751082185471631</v>
      </c>
      <c r="AR10" s="898">
        <v>10531.320982873011</v>
      </c>
      <c r="AT10" s="127" t="s">
        <v>17</v>
      </c>
      <c r="AU10" s="121">
        <v>6971.6488017962756</v>
      </c>
      <c r="AV10" s="128">
        <v>0.61915399282773365</v>
      </c>
      <c r="AW10" s="121">
        <v>4190.8515287561831</v>
      </c>
      <c r="AX10" s="128">
        <v>0.37219064401365792</v>
      </c>
      <c r="AY10" s="121">
        <v>97.459037481508545</v>
      </c>
      <c r="AZ10" s="128">
        <v>8.6553631586083844E-3</v>
      </c>
      <c r="BA10" s="344">
        <v>11259.959368033968</v>
      </c>
    </row>
    <row r="11" spans="1:53" x14ac:dyDescent="0.2">
      <c r="A11" s="126">
        <v>97228</v>
      </c>
      <c r="B11" s="127" t="s">
        <v>23</v>
      </c>
      <c r="C11" s="344">
        <v>8400.2796933156624</v>
      </c>
      <c r="D11" s="312">
        <v>7009.0992682028182</v>
      </c>
      <c r="E11" s="128">
        <v>0.83438879705162139</v>
      </c>
      <c r="F11" s="312">
        <v>110.15008078926124</v>
      </c>
      <c r="G11" s="128">
        <v>1.3112668245666956E-2</v>
      </c>
      <c r="H11" s="312">
        <v>1281.0303443235832</v>
      </c>
      <c r="I11" s="899">
        <v>0.15249853470271174</v>
      </c>
      <c r="J11" s="344">
        <v>8038.8319563599125</v>
      </c>
      <c r="K11" s="312">
        <v>6876.3331707773323</v>
      </c>
      <c r="L11" s="128">
        <v>0.85538958994373915</v>
      </c>
      <c r="M11" s="312">
        <v>85.129326423430385</v>
      </c>
      <c r="N11" s="128">
        <v>1.0589763150364204E-2</v>
      </c>
      <c r="O11" s="312">
        <v>1077.3694591591498</v>
      </c>
      <c r="P11" s="899">
        <v>0.1340206469058966</v>
      </c>
      <c r="R11" s="335">
        <v>8.8350423254077715E-3</v>
      </c>
      <c r="S11" s="335">
        <v>3.8320555968014425E-3</v>
      </c>
      <c r="T11" s="335">
        <v>5.2885451077196999E-2</v>
      </c>
      <c r="U11" s="334">
        <v>3.5235011624215273E-2</v>
      </c>
      <c r="W11" s="127" t="s">
        <v>23</v>
      </c>
      <c r="X11" s="121">
        <v>34.9967165136445</v>
      </c>
      <c r="Y11" s="128">
        <v>4.16613705630449E-3</v>
      </c>
      <c r="Z11" s="121">
        <v>560.55862137598137</v>
      </c>
      <c r="AA11" s="128">
        <v>6.6730947282866493E-2</v>
      </c>
      <c r="AB11" s="121">
        <v>2294.59508071149</v>
      </c>
      <c r="AC11" s="128">
        <v>0.27315698577719544</v>
      </c>
      <c r="AD11" s="121">
        <v>3040.5822643115698</v>
      </c>
      <c r="AE11" s="128">
        <v>0.36196202689906221</v>
      </c>
      <c r="AF11" s="121">
        <v>1894.0568844629076</v>
      </c>
      <c r="AG11" s="128">
        <v>0.22547545481968437</v>
      </c>
      <c r="AH11" s="121">
        <v>575.49012594006945</v>
      </c>
      <c r="AI11" s="128">
        <v>6.8508448164887062E-2</v>
      </c>
      <c r="AK11" s="127" t="s">
        <v>23</v>
      </c>
      <c r="AL11" s="121">
        <v>392.98396654483594</v>
      </c>
      <c r="AM11" s="128">
        <v>5.0480756425121349E-2</v>
      </c>
      <c r="AN11" s="121">
        <v>4761.8461382441565</v>
      </c>
      <c r="AO11" s="128">
        <v>0.61168295783686288</v>
      </c>
      <c r="AP11" s="121">
        <v>2629.9971120486407</v>
      </c>
      <c r="AQ11" s="128">
        <v>0.33783628573801577</v>
      </c>
      <c r="AR11" s="898">
        <v>7784.8272168376334</v>
      </c>
      <c r="AT11" s="127" t="s">
        <v>23</v>
      </c>
      <c r="AU11" s="121">
        <v>7136.6489957032682</v>
      </c>
      <c r="AV11" s="128">
        <v>0.84957278284223081</v>
      </c>
      <c r="AW11" s="121">
        <v>1173.5510119827316</v>
      </c>
      <c r="AX11" s="128">
        <v>0.13970380211465566</v>
      </c>
      <c r="AY11" s="121">
        <v>90.079685629663302</v>
      </c>
      <c r="AZ11" s="128">
        <v>1.0723415043113652E-2</v>
      </c>
      <c r="BA11" s="344">
        <v>8400.2796933156624</v>
      </c>
    </row>
    <row r="12" spans="1:53" x14ac:dyDescent="0.2">
      <c r="A12" s="126">
        <v>97230</v>
      </c>
      <c r="B12" s="127" t="s">
        <v>25</v>
      </c>
      <c r="C12" s="344">
        <v>6673.1998987331071</v>
      </c>
      <c r="D12" s="312">
        <v>5553.2901158938312</v>
      </c>
      <c r="E12" s="128">
        <v>0.83217799558920924</v>
      </c>
      <c r="F12" s="312">
        <v>321.30800638799644</v>
      </c>
      <c r="G12" s="128">
        <v>4.8149015654243489E-2</v>
      </c>
      <c r="H12" s="312">
        <v>798.60177645128022</v>
      </c>
      <c r="I12" s="899">
        <v>0.11967298875654737</v>
      </c>
      <c r="J12" s="344">
        <v>6217.2489946606156</v>
      </c>
      <c r="K12" s="312">
        <v>5231.6531447675243</v>
      </c>
      <c r="L12" s="128">
        <v>0.84147396207880321</v>
      </c>
      <c r="M12" s="312">
        <v>301.18416336584676</v>
      </c>
      <c r="N12" s="128">
        <v>4.8443316911467478E-2</v>
      </c>
      <c r="O12" s="312">
        <v>684.41168652724446</v>
      </c>
      <c r="P12" s="899">
        <v>0.1100827210097293</v>
      </c>
      <c r="R12" s="336">
        <v>1.4255040673555097E-2</v>
      </c>
      <c r="S12" s="337">
        <v>1.2004127848128654E-2</v>
      </c>
      <c r="T12" s="337">
        <v>1.30196811871226E-2</v>
      </c>
      <c r="U12" s="337">
        <v>3.1341683911642049E-2</v>
      </c>
      <c r="W12" s="130" t="s">
        <v>25</v>
      </c>
      <c r="X12" s="121">
        <v>246.84877114390309</v>
      </c>
      <c r="Y12" s="131">
        <v>3.6991064989791003E-2</v>
      </c>
      <c r="Z12" s="121">
        <v>646.17071551308254</v>
      </c>
      <c r="AA12" s="131">
        <v>9.6830714697420744E-2</v>
      </c>
      <c r="AB12" s="121">
        <v>1734.3872897893641</v>
      </c>
      <c r="AC12" s="131">
        <v>0.25990339209209573</v>
      </c>
      <c r="AD12" s="121">
        <v>2539.310894789317</v>
      </c>
      <c r="AE12" s="131">
        <v>0.38052372674635443</v>
      </c>
      <c r="AF12" s="121">
        <v>1165.1879659174463</v>
      </c>
      <c r="AG12" s="131">
        <v>0.17460708259895746</v>
      </c>
      <c r="AH12" s="121">
        <v>341.29426157999484</v>
      </c>
      <c r="AI12" s="131">
        <v>5.1144018875380733E-2</v>
      </c>
      <c r="AK12" s="130" t="s">
        <v>25</v>
      </c>
      <c r="AL12" s="121">
        <v>281.34905709879217</v>
      </c>
      <c r="AM12" s="131">
        <v>4.3511271779003734E-2</v>
      </c>
      <c r="AN12" s="121">
        <v>3479.976661143965</v>
      </c>
      <c r="AO12" s="131">
        <v>0.53818630795857425</v>
      </c>
      <c r="AP12" s="121">
        <v>2704.7931883196684</v>
      </c>
      <c r="AQ12" s="131">
        <v>0.41830242026242198</v>
      </c>
      <c r="AR12" s="898">
        <v>6466.1189065624258</v>
      </c>
      <c r="AT12" s="130" t="s">
        <v>25</v>
      </c>
      <c r="AU12" s="121">
        <v>4208.2019597169774</v>
      </c>
      <c r="AV12" s="131">
        <v>0.63061230347915931</v>
      </c>
      <c r="AW12" s="121">
        <v>2395.9491084948277</v>
      </c>
      <c r="AX12" s="131">
        <v>0.35904051202627596</v>
      </c>
      <c r="AY12" s="121">
        <v>69.048830521302108</v>
      </c>
      <c r="AZ12" s="131">
        <v>1.0347184494564727E-2</v>
      </c>
      <c r="BA12" s="344">
        <v>6673.1998987331071</v>
      </c>
    </row>
    <row r="13" spans="1:53" x14ac:dyDescent="0.2">
      <c r="A13" s="133"/>
      <c r="B13" s="139" t="s">
        <v>35</v>
      </c>
      <c r="C13" s="348">
        <v>31455.40189066713</v>
      </c>
      <c r="D13" s="140">
        <v>26294.291932569293</v>
      </c>
      <c r="E13" s="141">
        <v>0.83592293698752118</v>
      </c>
      <c r="F13" s="140">
        <v>1031.1494590405357</v>
      </c>
      <c r="G13" s="141">
        <v>3.2781315674319182E-2</v>
      </c>
      <c r="H13" s="140">
        <v>4129.9604990573052</v>
      </c>
      <c r="I13" s="902">
        <v>0.1312957473381598</v>
      </c>
      <c r="J13" s="348">
        <v>29009.244080841265</v>
      </c>
      <c r="K13" s="140">
        <v>24802.065801434343</v>
      </c>
      <c r="L13" s="141">
        <v>0.85497111652814517</v>
      </c>
      <c r="M13" s="140">
        <v>914.60720165125667</v>
      </c>
      <c r="N13" s="141">
        <v>3.1528129416350276E-2</v>
      </c>
      <c r="O13" s="140">
        <v>3292.5710777556637</v>
      </c>
      <c r="P13" s="902">
        <v>0.11350075405550449</v>
      </c>
      <c r="R13" s="339">
        <v>1.6323026207650582E-2</v>
      </c>
      <c r="S13" s="339">
        <v>1.1753522277666351E-2</v>
      </c>
      <c r="T13" s="339">
        <v>2.4276951673408931E-2</v>
      </c>
      <c r="U13" s="339">
        <v>4.6362454115269847E-2</v>
      </c>
      <c r="W13" s="139" t="s">
        <v>35</v>
      </c>
      <c r="X13" s="140">
        <v>641.87892471616783</v>
      </c>
      <c r="Y13" s="141">
        <v>2.0405999800835937E-2</v>
      </c>
      <c r="Z13" s="140">
        <v>2889.0597451281783</v>
      </c>
      <c r="AA13" s="141">
        <v>9.1846219456040934E-2</v>
      </c>
      <c r="AB13" s="140">
        <v>9347.371774067864</v>
      </c>
      <c r="AC13" s="141">
        <v>0.29716268787655342</v>
      </c>
      <c r="AD13" s="140">
        <v>12630.333587828944</v>
      </c>
      <c r="AE13" s="141">
        <v>0.40153146450741689</v>
      </c>
      <c r="AF13" s="140">
        <v>4647.1351760127282</v>
      </c>
      <c r="AG13" s="141">
        <v>0.14773726917129426</v>
      </c>
      <c r="AH13" s="140">
        <v>1299.6226829132456</v>
      </c>
      <c r="AI13" s="141">
        <v>4.1316359187858469E-2</v>
      </c>
      <c r="AK13" s="139" t="s">
        <v>35</v>
      </c>
      <c r="AL13" s="140">
        <v>1082.2585054774233</v>
      </c>
      <c r="AM13" s="141">
        <v>3.6466078780621865E-2</v>
      </c>
      <c r="AN13" s="140">
        <v>16480.901181741556</v>
      </c>
      <c r="AO13" s="141">
        <v>0.55531450002687799</v>
      </c>
      <c r="AP13" s="140">
        <v>12115.339939467984</v>
      </c>
      <c r="AQ13" s="141">
        <v>0.40821942119250015</v>
      </c>
      <c r="AR13" s="898">
        <v>29678.499626686964</v>
      </c>
      <c r="AT13" s="139" t="s">
        <v>35</v>
      </c>
      <c r="AU13" s="140">
        <v>22577.754691251903</v>
      </c>
      <c r="AV13" s="141">
        <v>0.71777034576534082</v>
      </c>
      <c r="AW13" s="140">
        <v>8548.2244809556978</v>
      </c>
      <c r="AX13" s="141">
        <v>0.27175696278393346</v>
      </c>
      <c r="AY13" s="140">
        <v>329.42271845952928</v>
      </c>
      <c r="AZ13" s="141">
        <v>1.0472691450725656E-2</v>
      </c>
      <c r="BA13" s="348">
        <v>31455.40189066713</v>
      </c>
    </row>
    <row r="14" spans="1:53" x14ac:dyDescent="0.2">
      <c r="A14" s="126">
        <v>97201</v>
      </c>
      <c r="B14" s="127" t="s">
        <v>32</v>
      </c>
      <c r="C14" s="344">
        <v>783.45387357130278</v>
      </c>
      <c r="D14" s="312">
        <v>675.27684271619501</v>
      </c>
      <c r="E14" s="128">
        <v>0.86192291020019762</v>
      </c>
      <c r="F14" s="312">
        <v>8.466028501704093</v>
      </c>
      <c r="G14" s="128">
        <v>1.0806033114767149E-2</v>
      </c>
      <c r="H14" s="312">
        <v>99.711002353403757</v>
      </c>
      <c r="I14" s="899">
        <v>0.1272710566850353</v>
      </c>
      <c r="J14" s="344">
        <v>757.35697564086126</v>
      </c>
      <c r="K14" s="312">
        <v>614.90529363231917</v>
      </c>
      <c r="L14" s="128">
        <v>0.81190946067671432</v>
      </c>
      <c r="M14" s="312">
        <v>20.198372822106712</v>
      </c>
      <c r="N14" s="128">
        <v>2.6669554083152438E-2</v>
      </c>
      <c r="O14" s="312">
        <v>122.25330918643535</v>
      </c>
      <c r="P14" s="899">
        <v>0.16142098524013315</v>
      </c>
      <c r="R14" s="340">
        <v>6.7985014538245458E-3</v>
      </c>
      <c r="S14" s="340">
        <v>1.8907420125835683E-2</v>
      </c>
      <c r="T14" s="340">
        <v>-0.15962588207994022</v>
      </c>
      <c r="U14" s="340">
        <v>-3.9944164568962992E-2</v>
      </c>
      <c r="W14" s="144" t="s">
        <v>32</v>
      </c>
      <c r="X14" s="121">
        <v>8.8323253004285096</v>
      </c>
      <c r="Y14" s="145">
        <v>1.1273574103561659E-2</v>
      </c>
      <c r="Z14" s="121">
        <v>51.185871495270575</v>
      </c>
      <c r="AA14" s="145">
        <v>6.5333612126958374E-2</v>
      </c>
      <c r="AB14" s="121">
        <v>219.48641573452477</v>
      </c>
      <c r="AC14" s="145">
        <v>0.28015231418030528</v>
      </c>
      <c r="AD14" s="121">
        <v>339.48465549566043</v>
      </c>
      <c r="AE14" s="145">
        <v>0.43331798711792785</v>
      </c>
      <c r="AF14" s="121">
        <v>119.27734800684766</v>
      </c>
      <c r="AG14" s="145">
        <v>0.15224552718481407</v>
      </c>
      <c r="AH14" s="121">
        <v>45.187257538570897</v>
      </c>
      <c r="AI14" s="145">
        <v>5.7676985286432905E-2</v>
      </c>
      <c r="AK14" s="144" t="s">
        <v>32</v>
      </c>
      <c r="AL14" s="121">
        <v>68.287850904490128</v>
      </c>
      <c r="AM14" s="145">
        <v>8.8611973769071345E-2</v>
      </c>
      <c r="AN14" s="121">
        <v>496.10746124759658</v>
      </c>
      <c r="AO14" s="145">
        <v>0.64376109015640492</v>
      </c>
      <c r="AP14" s="121">
        <v>206.24377870546238</v>
      </c>
      <c r="AQ14" s="145">
        <v>0.26762693607452376</v>
      </c>
      <c r="AR14" s="898">
        <v>770.63909085754904</v>
      </c>
      <c r="AT14" s="144" t="s">
        <v>32</v>
      </c>
      <c r="AU14" s="121">
        <v>747.75827557086427</v>
      </c>
      <c r="AV14" s="145">
        <v>0.95443816259695891</v>
      </c>
      <c r="AW14" s="121">
        <v>27.083050779244587</v>
      </c>
      <c r="AX14" s="145">
        <v>3.4568787892756192E-2</v>
      </c>
      <c r="AY14" s="121">
        <v>8.612547221193859</v>
      </c>
      <c r="AZ14" s="145">
        <v>1.0993049510284954E-2</v>
      </c>
      <c r="BA14" s="344">
        <v>783.45387357130267</v>
      </c>
    </row>
    <row r="15" spans="1:53" x14ac:dyDescent="0.2">
      <c r="A15" s="126">
        <v>97203</v>
      </c>
      <c r="B15" s="127" t="s">
        <v>1</v>
      </c>
      <c r="C15" s="344">
        <v>1850.1131990803949</v>
      </c>
      <c r="D15" s="312">
        <v>1549.0922330064834</v>
      </c>
      <c r="E15" s="128">
        <v>0.83729591993423158</v>
      </c>
      <c r="F15" s="312">
        <v>17.847092850231899</v>
      </c>
      <c r="G15" s="128">
        <v>9.6464869604210475E-3</v>
      </c>
      <c r="H15" s="312">
        <v>283.17387322367949</v>
      </c>
      <c r="I15" s="899">
        <v>0.15305759310534731</v>
      </c>
      <c r="J15" s="344">
        <v>1808.4788401253925</v>
      </c>
      <c r="K15" s="312">
        <v>1484.4788401253925</v>
      </c>
      <c r="L15" s="128">
        <v>0.82084390880816982</v>
      </c>
      <c r="M15" s="312">
        <v>40.618075801749264</v>
      </c>
      <c r="N15" s="128">
        <v>2.2459801519675492E-2</v>
      </c>
      <c r="O15" s="312">
        <v>283.38192419825072</v>
      </c>
      <c r="P15" s="899">
        <v>0.15669628967215463</v>
      </c>
      <c r="R15" s="335">
        <v>4.5625275385725583E-3</v>
      </c>
      <c r="S15" s="335">
        <v>8.5574760396787131E-3</v>
      </c>
      <c r="T15" s="335">
        <v>-0.1516606199903815</v>
      </c>
      <c r="U15" s="334">
        <v>-1.4687746943531366E-4</v>
      </c>
      <c r="W15" s="127" t="s">
        <v>1</v>
      </c>
      <c r="X15" s="121">
        <v>7.0966267218883399</v>
      </c>
      <c r="Y15" s="128">
        <v>3.8357797379186E-3</v>
      </c>
      <c r="Z15" s="121">
        <v>98.733185452434242</v>
      </c>
      <c r="AA15" s="128">
        <v>5.3366024036534579E-2</v>
      </c>
      <c r="AB15" s="121">
        <v>385.77345773460411</v>
      </c>
      <c r="AC15" s="128">
        <v>0.20851343470570025</v>
      </c>
      <c r="AD15" s="121">
        <v>911.44392779185819</v>
      </c>
      <c r="AE15" s="128">
        <v>0.49264224926609601</v>
      </c>
      <c r="AF15" s="121">
        <v>345.77720117454191</v>
      </c>
      <c r="AG15" s="128">
        <v>0.1868951593591201</v>
      </c>
      <c r="AH15" s="121">
        <v>101.288800205068</v>
      </c>
      <c r="AI15" s="128">
        <v>5.4747352894630417E-2</v>
      </c>
      <c r="AK15" s="127" t="s">
        <v>1</v>
      </c>
      <c r="AL15" s="121">
        <v>222.67051368600039</v>
      </c>
      <c r="AM15" s="128">
        <v>0.12537307225107874</v>
      </c>
      <c r="AN15" s="121">
        <v>1067.224871627981</v>
      </c>
      <c r="AO15" s="128">
        <v>0.60089348483492255</v>
      </c>
      <c r="AP15" s="121">
        <v>486.16792467708763</v>
      </c>
      <c r="AQ15" s="128">
        <v>0.27373344291399854</v>
      </c>
      <c r="AR15" s="898">
        <v>1776.0633099910692</v>
      </c>
      <c r="AT15" s="127" t="s">
        <v>1</v>
      </c>
      <c r="AU15" s="121">
        <v>1636.2921751425258</v>
      </c>
      <c r="AV15" s="128">
        <v>0.88442813983266033</v>
      </c>
      <c r="AW15" s="121">
        <v>204.69678958115523</v>
      </c>
      <c r="AX15" s="128">
        <v>0.11064014336144432</v>
      </c>
      <c r="AY15" s="121">
        <v>9.1242343567135809</v>
      </c>
      <c r="AZ15" s="128">
        <v>4.9317168058953444E-3</v>
      </c>
      <c r="BA15" s="344">
        <v>1850.1131990803947</v>
      </c>
    </row>
    <row r="16" spans="1:53" x14ac:dyDescent="0.2">
      <c r="A16" s="126">
        <v>97211</v>
      </c>
      <c r="B16" s="127" t="s">
        <v>30</v>
      </c>
      <c r="C16" s="344">
        <v>366.23012044644548</v>
      </c>
      <c r="D16" s="312">
        <v>254.91570247933882</v>
      </c>
      <c r="E16" s="128">
        <v>0.6960533507418476</v>
      </c>
      <c r="F16" s="312">
        <v>35.70462463095874</v>
      </c>
      <c r="G16" s="128">
        <v>9.7492321460162082E-2</v>
      </c>
      <c r="H16" s="312">
        <v>75.609793336147916</v>
      </c>
      <c r="I16" s="899">
        <v>0.20645432779799028</v>
      </c>
      <c r="J16" s="344">
        <v>386.39559715360861</v>
      </c>
      <c r="K16" s="312">
        <v>305.3842410341295</v>
      </c>
      <c r="L16" s="128">
        <v>0.79034089229729587</v>
      </c>
      <c r="M16" s="312">
        <v>24.401010879361174</v>
      </c>
      <c r="N16" s="128">
        <v>6.3150333645392798E-2</v>
      </c>
      <c r="O16" s="312">
        <v>56.610345240117923</v>
      </c>
      <c r="P16" s="899">
        <v>0.1465087740573113</v>
      </c>
      <c r="R16" s="335">
        <v>-1.0662711445558082E-2</v>
      </c>
      <c r="S16" s="335">
        <v>-3.5482763307270737E-2</v>
      </c>
      <c r="T16" s="335">
        <v>7.9104070161050588E-2</v>
      </c>
      <c r="U16" s="335">
        <v>5.9586580801764599E-2</v>
      </c>
      <c r="W16" s="127" t="s">
        <v>30</v>
      </c>
      <c r="X16" s="121">
        <v>0.937190082644628</v>
      </c>
      <c r="Y16" s="128">
        <v>2.559019671845028E-3</v>
      </c>
      <c r="Z16" s="121">
        <v>26.467214185875548</v>
      </c>
      <c r="AA16" s="128">
        <v>7.2269353906803793E-2</v>
      </c>
      <c r="AB16" s="121">
        <v>83.794455908342272</v>
      </c>
      <c r="AC16" s="128">
        <v>0.22880274240194751</v>
      </c>
      <c r="AD16" s="121">
        <v>90.19613980571026</v>
      </c>
      <c r="AE16" s="128">
        <v>0.24628269159226571</v>
      </c>
      <c r="AF16" s="121">
        <v>43.110743801652887</v>
      </c>
      <c r="AG16" s="128">
        <v>0.11771490490487128</v>
      </c>
      <c r="AH16" s="121">
        <v>121.72437666221988</v>
      </c>
      <c r="AI16" s="128">
        <v>0.33237128752226663</v>
      </c>
      <c r="AK16" s="127" t="s">
        <v>30</v>
      </c>
      <c r="AL16" s="121">
        <v>55.08040115409775</v>
      </c>
      <c r="AM16" s="128">
        <v>0.15239524833988408</v>
      </c>
      <c r="AN16" s="121">
        <v>190.72552682029277</v>
      </c>
      <c r="AO16" s="128">
        <v>0.52769521309797829</v>
      </c>
      <c r="AP16" s="121">
        <v>115.62529612291885</v>
      </c>
      <c r="AQ16" s="128">
        <v>0.31990953856213783</v>
      </c>
      <c r="AR16" s="898">
        <v>361.43122409730933</v>
      </c>
      <c r="AT16" s="127" t="s">
        <v>30</v>
      </c>
      <c r="AU16" s="121">
        <v>332.86373787431864</v>
      </c>
      <c r="AV16" s="128">
        <v>0.90889230374756647</v>
      </c>
      <c r="AW16" s="121">
        <v>31.26611053501167</v>
      </c>
      <c r="AX16" s="128">
        <v>8.5372853813600422E-2</v>
      </c>
      <c r="AY16" s="121">
        <v>2.1002720371152201</v>
      </c>
      <c r="AZ16" s="128">
        <v>5.7348424388330632E-3</v>
      </c>
      <c r="BA16" s="344">
        <v>366.23012044644554</v>
      </c>
    </row>
    <row r="17" spans="1:53" x14ac:dyDescent="0.2">
      <c r="A17" s="126">
        <v>97214</v>
      </c>
      <c r="B17" s="127" t="s">
        <v>11</v>
      </c>
      <c r="C17" s="344">
        <v>3662.8122503228892</v>
      </c>
      <c r="D17" s="312">
        <v>3080.8625927422527</v>
      </c>
      <c r="E17" s="128">
        <v>0.84111944107172409</v>
      </c>
      <c r="F17" s="312">
        <v>38.016811801750137</v>
      </c>
      <c r="G17" s="128">
        <v>1.0379131990289382E-2</v>
      </c>
      <c r="H17" s="312">
        <v>543.93284577888653</v>
      </c>
      <c r="I17" s="899">
        <v>0.14850142693798651</v>
      </c>
      <c r="J17" s="344">
        <v>3396.5758371635065</v>
      </c>
      <c r="K17" s="312">
        <v>2953.5758371635065</v>
      </c>
      <c r="L17" s="128">
        <v>0.86957452998607243</v>
      </c>
      <c r="M17" s="312">
        <v>87.052401746724868</v>
      </c>
      <c r="N17" s="128">
        <v>2.5629459173042539E-2</v>
      </c>
      <c r="O17" s="312">
        <v>355.94759825327503</v>
      </c>
      <c r="P17" s="899">
        <v>0.10479601084088505</v>
      </c>
      <c r="R17" s="335">
        <v>1.5207151550213016E-2</v>
      </c>
      <c r="S17" s="335">
        <v>8.4743125834270128E-3</v>
      </c>
      <c r="T17" s="335">
        <v>-0.15269652600318373</v>
      </c>
      <c r="U17" s="335">
        <v>8.8508547243460134E-2</v>
      </c>
      <c r="W17" s="127" t="s">
        <v>11</v>
      </c>
      <c r="X17" s="121">
        <v>38.110573750701171</v>
      </c>
      <c r="Y17" s="128">
        <v>1.0404730340011721E-2</v>
      </c>
      <c r="Z17" s="121">
        <v>232.22514322850117</v>
      </c>
      <c r="AA17" s="128">
        <v>6.3400777150952728E-2</v>
      </c>
      <c r="AB17" s="121">
        <v>828.04945509501181</v>
      </c>
      <c r="AC17" s="128">
        <v>0.22606931464259913</v>
      </c>
      <c r="AD17" s="121">
        <v>1326.2553601211666</v>
      </c>
      <c r="AE17" s="128">
        <v>0.36208663438980604</v>
      </c>
      <c r="AF17" s="121">
        <v>803.78007454942372</v>
      </c>
      <c r="AG17" s="128">
        <v>0.21944342751353629</v>
      </c>
      <c r="AH17" s="121">
        <v>434.39164357808426</v>
      </c>
      <c r="AI17" s="128">
        <v>0.11859511596309398</v>
      </c>
      <c r="AK17" s="127" t="s">
        <v>11</v>
      </c>
      <c r="AL17" s="121">
        <v>296.56851528951751</v>
      </c>
      <c r="AM17" s="128">
        <v>8.4915098190933638E-2</v>
      </c>
      <c r="AN17" s="121">
        <v>1943.778043154771</v>
      </c>
      <c r="AO17" s="128">
        <v>0.55655302193739742</v>
      </c>
      <c r="AP17" s="121">
        <v>1252.183293227979</v>
      </c>
      <c r="AQ17" s="128">
        <v>0.35853187987166885</v>
      </c>
      <c r="AR17" s="898">
        <v>3492.5298516722678</v>
      </c>
      <c r="AT17" s="127" t="s">
        <v>11</v>
      </c>
      <c r="AU17" s="121">
        <v>3131.7216392613291</v>
      </c>
      <c r="AV17" s="128">
        <v>0.85500468635411409</v>
      </c>
      <c r="AW17" s="121">
        <v>512.33911999309339</v>
      </c>
      <c r="AX17" s="128">
        <v>0.13987588906527462</v>
      </c>
      <c r="AY17" s="121">
        <v>18.751491068467121</v>
      </c>
      <c r="AZ17" s="128">
        <v>5.1194245806112813E-3</v>
      </c>
      <c r="BA17" s="344">
        <v>3662.8122503228897</v>
      </c>
    </row>
    <row r="18" spans="1:53" x14ac:dyDescent="0.2">
      <c r="A18" s="126">
        <v>97215</v>
      </c>
      <c r="B18" s="127" t="s">
        <v>12</v>
      </c>
      <c r="C18" s="344">
        <v>580</v>
      </c>
      <c r="D18" s="312">
        <v>427</v>
      </c>
      <c r="E18" s="128">
        <v>0.73620689655172411</v>
      </c>
      <c r="F18" s="312">
        <v>35</v>
      </c>
      <c r="G18" s="128">
        <v>6.0344827586206899E-2</v>
      </c>
      <c r="H18" s="312">
        <v>118</v>
      </c>
      <c r="I18" s="899">
        <v>0.20344827586206896</v>
      </c>
      <c r="J18" s="344">
        <v>558</v>
      </c>
      <c r="K18" s="312">
        <v>457</v>
      </c>
      <c r="L18" s="128">
        <v>0.81899641577060933</v>
      </c>
      <c r="M18" s="312">
        <v>15</v>
      </c>
      <c r="N18" s="128">
        <v>2.6881720430107527E-2</v>
      </c>
      <c r="O18" s="312">
        <v>86</v>
      </c>
      <c r="P18" s="899">
        <v>0.15412186379928317</v>
      </c>
      <c r="R18" s="335">
        <v>7.7638115267668617E-3</v>
      </c>
      <c r="S18" s="335">
        <v>-1.3488084994510263E-2</v>
      </c>
      <c r="T18" s="335">
        <v>0.18466445254224406</v>
      </c>
      <c r="U18" s="335">
        <v>6.5311735417339367E-2</v>
      </c>
      <c r="W18" s="127" t="s">
        <v>12</v>
      </c>
      <c r="X18" s="121">
        <v>3</v>
      </c>
      <c r="Y18" s="128">
        <v>5.1724137931034482E-3</v>
      </c>
      <c r="Z18" s="121">
        <v>20</v>
      </c>
      <c r="AA18" s="128">
        <v>3.4482758620689655E-2</v>
      </c>
      <c r="AB18" s="121">
        <v>134</v>
      </c>
      <c r="AC18" s="128">
        <v>0.23103448275862068</v>
      </c>
      <c r="AD18" s="121">
        <v>230</v>
      </c>
      <c r="AE18" s="128">
        <v>0.39655172413793105</v>
      </c>
      <c r="AF18" s="121">
        <v>127</v>
      </c>
      <c r="AG18" s="128">
        <v>0.2189655172413793</v>
      </c>
      <c r="AH18" s="121">
        <v>66</v>
      </c>
      <c r="AI18" s="128">
        <v>0.11379310344827587</v>
      </c>
      <c r="AK18" s="127" t="s">
        <v>12</v>
      </c>
      <c r="AL18" s="121">
        <v>91</v>
      </c>
      <c r="AM18" s="128">
        <v>0.1582608695652174</v>
      </c>
      <c r="AN18" s="121">
        <v>343</v>
      </c>
      <c r="AO18" s="128">
        <v>0.59652173913043482</v>
      </c>
      <c r="AP18" s="121">
        <v>141</v>
      </c>
      <c r="AQ18" s="128">
        <v>0.24521739130434783</v>
      </c>
      <c r="AR18" s="898">
        <v>575</v>
      </c>
      <c r="AT18" s="127" t="s">
        <v>12</v>
      </c>
      <c r="AU18" s="121">
        <v>552</v>
      </c>
      <c r="AV18" s="128">
        <v>0.9517241379310345</v>
      </c>
      <c r="AW18" s="121">
        <v>27</v>
      </c>
      <c r="AX18" s="128">
        <v>4.6551724137931037E-2</v>
      </c>
      <c r="AY18" s="121">
        <v>1</v>
      </c>
      <c r="AZ18" s="128">
        <v>1.7241379310344827E-3</v>
      </c>
      <c r="BA18" s="344">
        <v>580</v>
      </c>
    </row>
    <row r="19" spans="1:53" x14ac:dyDescent="0.2">
      <c r="A19" s="126">
        <v>97216</v>
      </c>
      <c r="B19" s="127" t="s">
        <v>13</v>
      </c>
      <c r="C19" s="344">
        <v>1649.8673479653251</v>
      </c>
      <c r="D19" s="312">
        <v>1404.3424923674709</v>
      </c>
      <c r="E19" s="128">
        <v>0.85118509321331548</v>
      </c>
      <c r="F19" s="312">
        <v>22.03428191262795</v>
      </c>
      <c r="G19" s="128">
        <v>1.3355183942394768E-2</v>
      </c>
      <c r="H19" s="312">
        <v>223.49057368522634</v>
      </c>
      <c r="I19" s="899">
        <v>0.13545972284428978</v>
      </c>
      <c r="J19" s="344">
        <v>1528.4546214586517</v>
      </c>
      <c r="K19" s="312">
        <v>1340.7004796920694</v>
      </c>
      <c r="L19" s="128">
        <v>0.87716080076528369</v>
      </c>
      <c r="M19" s="312">
        <v>36.734505997809599</v>
      </c>
      <c r="N19" s="128">
        <v>2.4033756372009735E-2</v>
      </c>
      <c r="O19" s="312">
        <v>151.01963576877279</v>
      </c>
      <c r="P19" s="899">
        <v>9.8805442862706691E-2</v>
      </c>
      <c r="R19" s="336">
        <v>1.5404995420384315E-2</v>
      </c>
      <c r="S19" s="337">
        <v>9.3185483907722855E-3</v>
      </c>
      <c r="T19" s="336">
        <v>-9.7172166570072549E-2</v>
      </c>
      <c r="U19" s="336">
        <v>8.1546405703363689E-2</v>
      </c>
      <c r="W19" s="130" t="s">
        <v>13</v>
      </c>
      <c r="X19" s="121">
        <v>13.933943935609209</v>
      </c>
      <c r="Y19" s="131">
        <v>8.4454934833355193E-3</v>
      </c>
      <c r="Z19" s="121">
        <v>162.2134130977613</v>
      </c>
      <c r="AA19" s="131">
        <v>9.8319063831288397E-2</v>
      </c>
      <c r="AB19" s="121">
        <v>401.17145746129842</v>
      </c>
      <c r="AC19" s="131">
        <v>0.24315376503210231</v>
      </c>
      <c r="AD19" s="121">
        <v>639.06129165745858</v>
      </c>
      <c r="AE19" s="131">
        <v>0.38734101407944804</v>
      </c>
      <c r="AF19" s="121">
        <v>311.95493361153507</v>
      </c>
      <c r="AG19" s="131">
        <v>0.18907879715072182</v>
      </c>
      <c r="AH19" s="121">
        <v>121.53230820166253</v>
      </c>
      <c r="AI19" s="131">
        <v>7.3661866423103947E-2</v>
      </c>
      <c r="AK19" s="130" t="s">
        <v>13</v>
      </c>
      <c r="AL19" s="121">
        <v>98.509064128590865</v>
      </c>
      <c r="AM19" s="131">
        <v>6.220000059175456E-2</v>
      </c>
      <c r="AN19" s="121">
        <v>894.35177672531836</v>
      </c>
      <c r="AO19" s="131">
        <v>0.56470621798757004</v>
      </c>
      <c r="AP19" s="121">
        <v>590.88615579241491</v>
      </c>
      <c r="AQ19" s="131">
        <v>0.37309378142067551</v>
      </c>
      <c r="AR19" s="898">
        <v>1583.7469966463241</v>
      </c>
      <c r="AT19" s="130" t="s">
        <v>13</v>
      </c>
      <c r="AU19" s="121">
        <v>1327.0421104875622</v>
      </c>
      <c r="AV19" s="131">
        <v>0.80433261020900726</v>
      </c>
      <c r="AW19" s="121">
        <v>317.84882892933075</v>
      </c>
      <c r="AX19" s="131">
        <v>0.19265114211837286</v>
      </c>
      <c r="AY19" s="121">
        <v>4.9764085484318601</v>
      </c>
      <c r="AZ19" s="131">
        <v>3.0162476726198289E-3</v>
      </c>
      <c r="BA19" s="344">
        <v>1649.8673479653248</v>
      </c>
    </row>
    <row r="20" spans="1:53" x14ac:dyDescent="0.2">
      <c r="A20" s="133"/>
      <c r="B20" s="139" t="s">
        <v>36</v>
      </c>
      <c r="C20" s="348">
        <v>8892.4767913863579</v>
      </c>
      <c r="D20" s="140">
        <v>7391.4898633117418</v>
      </c>
      <c r="E20" s="141">
        <v>0.83120710199339087</v>
      </c>
      <c r="F20" s="140">
        <v>157.06883969727284</v>
      </c>
      <c r="G20" s="141">
        <v>1.7663114943343633E-2</v>
      </c>
      <c r="H20" s="140">
        <v>1343.918088377344</v>
      </c>
      <c r="I20" s="902">
        <v>0.15112978306326555</v>
      </c>
      <c r="J20" s="348">
        <v>8435.2618715420213</v>
      </c>
      <c r="K20" s="140">
        <v>7156.0446916474166</v>
      </c>
      <c r="L20" s="141">
        <v>0.84834884804106792</v>
      </c>
      <c r="M20" s="140">
        <v>224.00436724775165</v>
      </c>
      <c r="N20" s="141">
        <v>2.655570990670408E-2</v>
      </c>
      <c r="O20" s="140">
        <v>1055.2128126468517</v>
      </c>
      <c r="P20" s="902">
        <v>0.12509544205222783</v>
      </c>
      <c r="R20" s="339">
        <v>1.0612892146345532E-2</v>
      </c>
      <c r="S20" s="339">
        <v>6.4953859137020231E-3</v>
      </c>
      <c r="T20" s="339">
        <v>-6.8534637173480517E-2</v>
      </c>
      <c r="U20" s="339">
        <v>4.955825473736164E-2</v>
      </c>
      <c r="W20" s="139" t="s">
        <v>36</v>
      </c>
      <c r="X20" s="140">
        <v>71.910659791271854</v>
      </c>
      <c r="Y20" s="141">
        <v>8.0866851247705998E-3</v>
      </c>
      <c r="Z20" s="140">
        <v>590.82482745984282</v>
      </c>
      <c r="AA20" s="141">
        <v>6.6440974918499832E-2</v>
      </c>
      <c r="AB20" s="140">
        <v>2052.2752419337812</v>
      </c>
      <c r="AC20" s="141">
        <v>0.23078780974966442</v>
      </c>
      <c r="AD20" s="140">
        <v>3536.4413748718544</v>
      </c>
      <c r="AE20" s="141">
        <v>0.39768913181729149</v>
      </c>
      <c r="AF20" s="140">
        <v>1750.9003011440013</v>
      </c>
      <c r="AG20" s="141">
        <v>0.19689680864165987</v>
      </c>
      <c r="AH20" s="140">
        <v>890.12438618560554</v>
      </c>
      <c r="AI20" s="141">
        <v>0.10009858974811371</v>
      </c>
      <c r="AK20" s="139" t="s">
        <v>36</v>
      </c>
      <c r="AL20" s="140">
        <v>832.11634516269669</v>
      </c>
      <c r="AM20" s="141">
        <v>9.7216548705290839E-2</v>
      </c>
      <c r="AN20" s="140">
        <v>4935.1876795759599</v>
      </c>
      <c r="AO20" s="141">
        <v>0.57658032582864349</v>
      </c>
      <c r="AP20" s="140">
        <v>2792.106448525863</v>
      </c>
      <c r="AQ20" s="141">
        <v>0.32620312546606572</v>
      </c>
      <c r="AR20" s="898">
        <v>8559.4104732645192</v>
      </c>
      <c r="AT20" s="139" t="s">
        <v>36</v>
      </c>
      <c r="AU20" s="140">
        <v>7727.6779383366002</v>
      </c>
      <c r="AV20" s="141">
        <v>0.86901300049745056</v>
      </c>
      <c r="AW20" s="140">
        <v>1120.2338998178357</v>
      </c>
      <c r="AX20" s="141">
        <v>0.12597546511484214</v>
      </c>
      <c r="AY20" s="140">
        <v>44.564953231921649</v>
      </c>
      <c r="AZ20" s="141">
        <v>5.0115343877072819E-3</v>
      </c>
      <c r="BA20" s="348">
        <v>8892.4767913863579</v>
      </c>
    </row>
    <row r="21" spans="1:53" x14ac:dyDescent="0.2">
      <c r="A21" s="126">
        <v>97234</v>
      </c>
      <c r="B21" s="127" t="s">
        <v>2</v>
      </c>
      <c r="C21" s="344">
        <v>806.00434566264994</v>
      </c>
      <c r="D21" s="312">
        <v>580.8887021466785</v>
      </c>
      <c r="E21" s="128">
        <v>0.7207017000250856</v>
      </c>
      <c r="F21" s="312">
        <v>21.059205361171518</v>
      </c>
      <c r="G21" s="128">
        <v>2.6127905481524251E-2</v>
      </c>
      <c r="H21" s="312">
        <v>204.05643815479988</v>
      </c>
      <c r="I21" s="899">
        <v>0.25317039449339013</v>
      </c>
      <c r="J21" s="344">
        <v>731.79056865464645</v>
      </c>
      <c r="K21" s="312">
        <v>550.79056865464645</v>
      </c>
      <c r="L21" s="128">
        <v>0.75266147480862211</v>
      </c>
      <c r="M21" s="312">
        <v>44.75274725274727</v>
      </c>
      <c r="N21" s="128">
        <v>6.115512985501103E-2</v>
      </c>
      <c r="O21" s="312">
        <v>136.24725274725282</v>
      </c>
      <c r="P21" s="899">
        <v>0.18618339533636694</v>
      </c>
      <c r="R21" s="340">
        <v>1.9506772426834074E-2</v>
      </c>
      <c r="S21" s="340">
        <v>1.0697722233532492E-2</v>
      </c>
      <c r="T21" s="341">
        <v>-0.13994850362433298</v>
      </c>
      <c r="U21" s="340">
        <v>8.4137856296901736E-2</v>
      </c>
      <c r="W21" s="144" t="s">
        <v>2</v>
      </c>
      <c r="X21" s="121">
        <v>13.180618849357373</v>
      </c>
      <c r="Y21" s="145">
        <v>1.635303695356758E-2</v>
      </c>
      <c r="Z21" s="121">
        <v>176.11829561584398</v>
      </c>
      <c r="AA21" s="145">
        <v>0.21850787351655002</v>
      </c>
      <c r="AB21" s="121">
        <v>160.07597743042223</v>
      </c>
      <c r="AC21" s="145">
        <v>0.19860436025170194</v>
      </c>
      <c r="AD21" s="121">
        <v>289.04729982519689</v>
      </c>
      <c r="AE21" s="145">
        <v>0.35861754515424976</v>
      </c>
      <c r="AF21" s="121">
        <v>119.56704241917045</v>
      </c>
      <c r="AG21" s="145">
        <v>0.1483454066502202</v>
      </c>
      <c r="AH21" s="121">
        <v>48.015111522658998</v>
      </c>
      <c r="AI21" s="145">
        <v>5.9571777473710473E-2</v>
      </c>
      <c r="AK21" s="144" t="s">
        <v>2</v>
      </c>
      <c r="AL21" s="121">
        <v>58.637816703346495</v>
      </c>
      <c r="AM21" s="145">
        <v>9.2472897941653767E-2</v>
      </c>
      <c r="AN21" s="121">
        <v>338.94883948907631</v>
      </c>
      <c r="AO21" s="145">
        <v>0.5345284528597829</v>
      </c>
      <c r="AP21" s="121">
        <v>236.52147720190766</v>
      </c>
      <c r="AQ21" s="145">
        <v>0.37299864919856329</v>
      </c>
      <c r="AR21" s="898">
        <v>634.10813339433048</v>
      </c>
      <c r="AT21" s="144" t="s">
        <v>2</v>
      </c>
      <c r="AU21" s="121">
        <v>559.96920054961117</v>
      </c>
      <c r="AV21" s="145">
        <v>0.69474712334117394</v>
      </c>
      <c r="AW21" s="121">
        <v>236.3248244277674</v>
      </c>
      <c r="AX21" s="145">
        <v>0.29320539733997947</v>
      </c>
      <c r="AY21" s="121">
        <v>9.7103206852712169</v>
      </c>
      <c r="AZ21" s="145">
        <v>1.2047479318846546E-2</v>
      </c>
      <c r="BA21" s="344">
        <v>806.00434566264983</v>
      </c>
    </row>
    <row r="22" spans="1:53" x14ac:dyDescent="0.2">
      <c r="A22" s="126">
        <v>97204</v>
      </c>
      <c r="B22" s="127" t="s">
        <v>3</v>
      </c>
      <c r="C22" s="344">
        <v>2000.4048075052406</v>
      </c>
      <c r="D22" s="312">
        <v>1565.0702235029303</v>
      </c>
      <c r="E22" s="128">
        <v>0.78237675576013643</v>
      </c>
      <c r="F22" s="312">
        <v>221.58922519036523</v>
      </c>
      <c r="G22" s="128">
        <v>0.11077219188785854</v>
      </c>
      <c r="H22" s="312">
        <v>213.74535881194521</v>
      </c>
      <c r="I22" s="899">
        <v>0.10685105235200514</v>
      </c>
      <c r="J22" s="344">
        <v>1756.014025245441</v>
      </c>
      <c r="K22" s="312">
        <v>1372.0140252454412</v>
      </c>
      <c r="L22" s="128">
        <v>0.78132293109314577</v>
      </c>
      <c r="M22" s="312">
        <v>69.179487179487154</v>
      </c>
      <c r="N22" s="128">
        <v>3.9395748658566564E-2</v>
      </c>
      <c r="O22" s="312">
        <v>314.8205128205127</v>
      </c>
      <c r="P22" s="899">
        <v>0.17928132024828772</v>
      </c>
      <c r="R22" s="334">
        <v>2.6403163372218152E-2</v>
      </c>
      <c r="S22" s="335">
        <v>2.6679890405943985E-2</v>
      </c>
      <c r="T22" s="335">
        <v>0.2621595570905848</v>
      </c>
      <c r="U22" s="334">
        <v>-7.452064704427952E-2</v>
      </c>
      <c r="W22" s="127" t="s">
        <v>3</v>
      </c>
      <c r="X22" s="121">
        <v>46.703795326597813</v>
      </c>
      <c r="Y22" s="128">
        <v>2.3347172108051165E-2</v>
      </c>
      <c r="Z22" s="121">
        <v>270.01727494329458</v>
      </c>
      <c r="AA22" s="128">
        <v>0.13498131674660416</v>
      </c>
      <c r="AB22" s="121">
        <v>614.05782441118276</v>
      </c>
      <c r="AC22" s="128">
        <v>0.30696678097719182</v>
      </c>
      <c r="AD22" s="121">
        <v>637.79951264914712</v>
      </c>
      <c r="AE22" s="128">
        <v>0.31883522287899535</v>
      </c>
      <c r="AF22" s="121">
        <v>311.42584384691878</v>
      </c>
      <c r="AG22" s="128">
        <v>0.15568141142157443</v>
      </c>
      <c r="AH22" s="121">
        <v>120.40055632809967</v>
      </c>
      <c r="AI22" s="128">
        <v>6.0188095867583169E-2</v>
      </c>
      <c r="AK22" s="127" t="s">
        <v>3</v>
      </c>
      <c r="AL22" s="121">
        <v>233.92597710435729</v>
      </c>
      <c r="AM22" s="128">
        <v>0.1262986161117152</v>
      </c>
      <c r="AN22" s="121">
        <v>969.25188992815413</v>
      </c>
      <c r="AO22" s="128">
        <v>0.52330730377575563</v>
      </c>
      <c r="AP22" s="121">
        <v>648.98793102692446</v>
      </c>
      <c r="AQ22" s="128">
        <v>0.35039408011252915</v>
      </c>
      <c r="AR22" s="898">
        <v>1852.1657980594359</v>
      </c>
      <c r="AT22" s="127" t="s">
        <v>3</v>
      </c>
      <c r="AU22" s="121">
        <v>1642.6841466745359</v>
      </c>
      <c r="AV22" s="128">
        <v>0.82117586426078049</v>
      </c>
      <c r="AW22" s="121">
        <v>338.80720352265723</v>
      </c>
      <c r="AX22" s="128">
        <v>0.16936932077522499</v>
      </c>
      <c r="AY22" s="121">
        <v>18.91345730804715</v>
      </c>
      <c r="AZ22" s="128">
        <v>9.4548149639945324E-3</v>
      </c>
      <c r="BA22" s="344">
        <v>2000.4048075052403</v>
      </c>
    </row>
    <row r="23" spans="1:53" x14ac:dyDescent="0.2">
      <c r="A23" s="126">
        <v>97205</v>
      </c>
      <c r="B23" s="127" t="s">
        <v>4</v>
      </c>
      <c r="C23" s="344">
        <v>2034</v>
      </c>
      <c r="D23" s="312">
        <v>1770</v>
      </c>
      <c r="E23" s="128">
        <v>0.87020648967551617</v>
      </c>
      <c r="F23" s="312">
        <v>34</v>
      </c>
      <c r="G23" s="128">
        <v>1.6715830875122909E-2</v>
      </c>
      <c r="H23" s="312">
        <v>230</v>
      </c>
      <c r="I23" s="899">
        <v>0.11307767944936087</v>
      </c>
      <c r="J23" s="344">
        <v>1916</v>
      </c>
      <c r="K23" s="312">
        <v>1623</v>
      </c>
      <c r="L23" s="128">
        <v>0.84707724425887265</v>
      </c>
      <c r="M23" s="312">
        <v>53</v>
      </c>
      <c r="N23" s="128">
        <v>2.7661795407098122E-2</v>
      </c>
      <c r="O23" s="312">
        <v>240</v>
      </c>
      <c r="P23" s="899">
        <v>0.12526096033402923</v>
      </c>
      <c r="R23" s="335">
        <v>1.2024645283358337E-2</v>
      </c>
      <c r="S23" s="335">
        <v>1.7491873540826486E-2</v>
      </c>
      <c r="T23" s="335">
        <v>-8.4958882709912698E-2</v>
      </c>
      <c r="U23" s="335">
        <v>-8.475799035301268E-3</v>
      </c>
      <c r="W23" s="127" t="s">
        <v>4</v>
      </c>
      <c r="X23" s="121">
        <v>49</v>
      </c>
      <c r="Y23" s="128">
        <v>2.4090462143559487E-2</v>
      </c>
      <c r="Z23" s="121">
        <v>126</v>
      </c>
      <c r="AA23" s="128">
        <v>6.1946902654867256E-2</v>
      </c>
      <c r="AB23" s="121">
        <v>504</v>
      </c>
      <c r="AC23" s="128">
        <v>0.24778761061946902</v>
      </c>
      <c r="AD23" s="121">
        <v>664</v>
      </c>
      <c r="AE23" s="128">
        <v>0.32645034414945917</v>
      </c>
      <c r="AF23" s="121">
        <v>504</v>
      </c>
      <c r="AG23" s="128">
        <v>0.24778761061946902</v>
      </c>
      <c r="AH23" s="121">
        <v>187</v>
      </c>
      <c r="AI23" s="128">
        <v>9.1937069813176009E-2</v>
      </c>
      <c r="AK23" s="127" t="s">
        <v>4</v>
      </c>
      <c r="AL23" s="121">
        <v>85</v>
      </c>
      <c r="AM23" s="128">
        <v>4.4293903074517978E-2</v>
      </c>
      <c r="AN23" s="121">
        <v>1132</v>
      </c>
      <c r="AO23" s="128">
        <v>0.58989056800416884</v>
      </c>
      <c r="AP23" s="121">
        <v>702</v>
      </c>
      <c r="AQ23" s="128">
        <v>0.36581552892131319</v>
      </c>
      <c r="AR23" s="898">
        <v>1919</v>
      </c>
      <c r="AT23" s="127" t="s">
        <v>4</v>
      </c>
      <c r="AU23" s="121">
        <v>1435</v>
      </c>
      <c r="AV23" s="128">
        <v>0.70550639134709936</v>
      </c>
      <c r="AW23" s="121">
        <v>591</v>
      </c>
      <c r="AX23" s="128">
        <v>0.29056047197640117</v>
      </c>
      <c r="AY23" s="121">
        <v>8</v>
      </c>
      <c r="AZ23" s="128">
        <v>3.9331366764995086E-3</v>
      </c>
      <c r="BA23" s="344">
        <v>2034</v>
      </c>
    </row>
    <row r="24" spans="1:53" x14ac:dyDescent="0.2">
      <c r="A24" s="126">
        <v>97208</v>
      </c>
      <c r="B24" s="127" t="s">
        <v>7</v>
      </c>
      <c r="C24" s="344">
        <v>483.41898573288569</v>
      </c>
      <c r="D24" s="312">
        <v>373.28413284132841</v>
      </c>
      <c r="E24" s="128">
        <v>0.77217516038475875</v>
      </c>
      <c r="F24" s="312">
        <v>25.914083033307598</v>
      </c>
      <c r="G24" s="128">
        <v>5.3605844615350888E-2</v>
      </c>
      <c r="H24" s="312">
        <v>84.220769858249696</v>
      </c>
      <c r="I24" s="899">
        <v>0.17421899499989038</v>
      </c>
      <c r="J24" s="344">
        <v>465.48797250859036</v>
      </c>
      <c r="K24" s="312">
        <v>360.48797250859036</v>
      </c>
      <c r="L24" s="128">
        <v>0.77443026200196341</v>
      </c>
      <c r="M24" s="312">
        <v>33.451327433628322</v>
      </c>
      <c r="N24" s="128">
        <v>7.1862925379905476E-2</v>
      </c>
      <c r="O24" s="312">
        <v>71.548672566371692</v>
      </c>
      <c r="P24" s="899">
        <v>0.15370681261813118</v>
      </c>
      <c r="R24" s="335">
        <v>7.588141994748332E-3</v>
      </c>
      <c r="S24" s="335">
        <v>7.0006481887880945E-3</v>
      </c>
      <c r="T24" s="335">
        <v>-4.9779276171606379E-2</v>
      </c>
      <c r="U24" s="334">
        <v>3.3150345442872986E-2</v>
      </c>
      <c r="W24" s="127" t="s">
        <v>7</v>
      </c>
      <c r="X24" s="121">
        <v>8.2952029520295198</v>
      </c>
      <c r="Y24" s="128">
        <v>1.7159448008550193E-2</v>
      </c>
      <c r="Z24" s="121">
        <v>34.217712177121768</v>
      </c>
      <c r="AA24" s="128">
        <v>7.0782723035269543E-2</v>
      </c>
      <c r="AB24" s="121">
        <v>108.09644215904545</v>
      </c>
      <c r="AC24" s="128">
        <v>0.22360818534085131</v>
      </c>
      <c r="AD24" s="121">
        <v>260.22660261443059</v>
      </c>
      <c r="AE24" s="128">
        <v>0.53830447354051469</v>
      </c>
      <c r="AF24" s="121">
        <v>45.623616236162363</v>
      </c>
      <c r="AG24" s="128">
        <v>9.4376964047026071E-2</v>
      </c>
      <c r="AH24" s="121">
        <v>26.959409594095938</v>
      </c>
      <c r="AI24" s="128">
        <v>5.5768206027788127E-2</v>
      </c>
      <c r="AK24" s="127" t="s">
        <v>7</v>
      </c>
      <c r="AL24" s="121">
        <v>34.474830721426528</v>
      </c>
      <c r="AM24" s="128">
        <v>7.3238916529700687E-2</v>
      </c>
      <c r="AN24" s="121">
        <v>277.09266468472072</v>
      </c>
      <c r="AO24" s="128">
        <v>0.58866036801809896</v>
      </c>
      <c r="AP24" s="121">
        <v>159.1498821160325</v>
      </c>
      <c r="AQ24" s="128">
        <v>0.33810071545220044</v>
      </c>
      <c r="AR24" s="898">
        <v>470.71737752217973</v>
      </c>
      <c r="AT24" s="127" t="s">
        <v>7</v>
      </c>
      <c r="AU24" s="121">
        <v>454.12697161812071</v>
      </c>
      <c r="AV24" s="128">
        <v>0.93940657074037548</v>
      </c>
      <c r="AW24" s="121">
        <v>29.29201411476501</v>
      </c>
      <c r="AX24" s="128">
        <v>6.0593429259624444E-2</v>
      </c>
      <c r="AY24" s="121">
        <v>0</v>
      </c>
      <c r="AZ24" s="128">
        <v>0</v>
      </c>
      <c r="BA24" s="344">
        <v>483.41898573288574</v>
      </c>
    </row>
    <row r="25" spans="1:53" x14ac:dyDescent="0.2">
      <c r="A25" s="126">
        <v>97218</v>
      </c>
      <c r="B25" s="127" t="s">
        <v>15</v>
      </c>
      <c r="C25" s="344">
        <v>2402.6276684616482</v>
      </c>
      <c r="D25" s="312">
        <v>1927.4184690698335</v>
      </c>
      <c r="E25" s="128">
        <v>0.80221271667279137</v>
      </c>
      <c r="F25" s="312">
        <v>61.155614267723024</v>
      </c>
      <c r="G25" s="128">
        <v>2.545363772776315E-2</v>
      </c>
      <c r="H25" s="312">
        <v>414.05358512409197</v>
      </c>
      <c r="I25" s="899">
        <v>0.17233364559944561</v>
      </c>
      <c r="J25" s="344">
        <v>2415.681357182249</v>
      </c>
      <c r="K25" s="312">
        <v>1910.8332251306215</v>
      </c>
      <c r="L25" s="128">
        <v>0.79101211732639132</v>
      </c>
      <c r="M25" s="312">
        <v>89.535031966421116</v>
      </c>
      <c r="N25" s="128">
        <v>3.706409030322546E-2</v>
      </c>
      <c r="O25" s="312">
        <v>415.31310008520637</v>
      </c>
      <c r="P25" s="899">
        <v>0.17192379237038316</v>
      </c>
      <c r="R25" s="335">
        <v>-1.0830895351079395E-3</v>
      </c>
      <c r="S25" s="335">
        <v>1.7299218530510974E-3</v>
      </c>
      <c r="T25" s="335">
        <v>-7.3407740411393863E-2</v>
      </c>
      <c r="U25" s="334">
        <v>-6.0727467213628206E-4</v>
      </c>
      <c r="W25" s="127" t="s">
        <v>15</v>
      </c>
      <c r="X25" s="121">
        <v>33.76962473516987</v>
      </c>
      <c r="Y25" s="128">
        <v>1.4055288373829411E-2</v>
      </c>
      <c r="Z25" s="121">
        <v>199.10435156509715</v>
      </c>
      <c r="AA25" s="128">
        <v>8.2869415922684125E-2</v>
      </c>
      <c r="AB25" s="121">
        <v>751.07169477258503</v>
      </c>
      <c r="AC25" s="128">
        <v>0.31260428098436094</v>
      </c>
      <c r="AD25" s="121">
        <v>886.67381003219793</v>
      </c>
      <c r="AE25" s="128">
        <v>0.36904336933733745</v>
      </c>
      <c r="AF25" s="121">
        <v>373.25956680321769</v>
      </c>
      <c r="AG25" s="128">
        <v>0.15535472753554358</v>
      </c>
      <c r="AH25" s="121">
        <v>158.74862055338076</v>
      </c>
      <c r="AI25" s="128">
        <v>6.6072917846244625E-2</v>
      </c>
      <c r="AK25" s="127" t="s">
        <v>15</v>
      </c>
      <c r="AL25" s="121">
        <v>191.91736827748107</v>
      </c>
      <c r="AM25" s="128">
        <v>8.5127347551198176E-2</v>
      </c>
      <c r="AN25" s="121">
        <v>1377.0115063953665</v>
      </c>
      <c r="AO25" s="128">
        <v>0.61079066547762606</v>
      </c>
      <c r="AP25" s="121">
        <v>685.54484967356325</v>
      </c>
      <c r="AQ25" s="128">
        <v>0.30408198697117567</v>
      </c>
      <c r="AR25" s="898">
        <v>2254.473724346411</v>
      </c>
      <c r="AT25" s="127" t="s">
        <v>15</v>
      </c>
      <c r="AU25" s="121">
        <v>2161.1852585694555</v>
      </c>
      <c r="AV25" s="128">
        <v>0.89950901961984664</v>
      </c>
      <c r="AW25" s="121">
        <v>224.4836049378319</v>
      </c>
      <c r="AX25" s="128">
        <v>9.3432539666690836E-2</v>
      </c>
      <c r="AY25" s="121">
        <v>16.958804954361188</v>
      </c>
      <c r="AZ25" s="128">
        <v>7.0584407134625026E-3</v>
      </c>
      <c r="BA25" s="344">
        <v>2402.6276684616487</v>
      </c>
    </row>
    <row r="26" spans="1:53" x14ac:dyDescent="0.2">
      <c r="A26" s="126">
        <v>97233</v>
      </c>
      <c r="B26" s="127" t="s">
        <v>16</v>
      </c>
      <c r="C26" s="344">
        <v>1043.4055659969422</v>
      </c>
      <c r="D26" s="312">
        <v>804.43654872667946</v>
      </c>
      <c r="E26" s="128">
        <v>0.77097206967461873</v>
      </c>
      <c r="F26" s="312">
        <v>72.584047301715302</v>
      </c>
      <c r="G26" s="128">
        <v>6.9564558276400859E-2</v>
      </c>
      <c r="H26" s="312">
        <v>166.38496996854738</v>
      </c>
      <c r="I26" s="899">
        <v>0.15946337204898042</v>
      </c>
      <c r="J26" s="344">
        <v>1030.2289091886087</v>
      </c>
      <c r="K26" s="312">
        <v>792.22890918860855</v>
      </c>
      <c r="L26" s="128">
        <v>0.76898338041450909</v>
      </c>
      <c r="M26" s="312">
        <v>104.30278884462152</v>
      </c>
      <c r="N26" s="128">
        <v>0.10124234324463742</v>
      </c>
      <c r="O26" s="312">
        <v>133.69721115537848</v>
      </c>
      <c r="P26" s="899">
        <v>0.12977427634085342</v>
      </c>
      <c r="R26" s="334">
        <v>2.5450183934356829E-3</v>
      </c>
      <c r="S26" s="335">
        <v>3.0630247167520164E-3</v>
      </c>
      <c r="T26" s="335">
        <v>-6.9944100225240669E-2</v>
      </c>
      <c r="U26" s="334">
        <v>4.4716247379061436E-2</v>
      </c>
      <c r="W26" s="127" t="s">
        <v>16</v>
      </c>
      <c r="X26" s="121">
        <v>18.822732270779287</v>
      </c>
      <c r="Y26" s="128">
        <v>1.8039708512379595E-2</v>
      </c>
      <c r="Z26" s="121">
        <v>95.462605448972411</v>
      </c>
      <c r="AA26" s="128">
        <v>9.1491370719074899E-2</v>
      </c>
      <c r="AB26" s="121">
        <v>282.26066851172715</v>
      </c>
      <c r="AC26" s="128">
        <v>0.27051865325448565</v>
      </c>
      <c r="AD26" s="121">
        <v>362.97361209992505</v>
      </c>
      <c r="AE26" s="128">
        <v>0.34787394655415205</v>
      </c>
      <c r="AF26" s="121">
        <v>197.21380611986274</v>
      </c>
      <c r="AG26" s="128">
        <v>0.1890097317349759</v>
      </c>
      <c r="AH26" s="121">
        <v>86.672141545675629</v>
      </c>
      <c r="AI26" s="128">
        <v>8.3066589224931958E-2</v>
      </c>
      <c r="AK26" s="127" t="s">
        <v>16</v>
      </c>
      <c r="AL26" s="121">
        <v>64.427897670975398</v>
      </c>
      <c r="AM26" s="128">
        <v>6.4948476211315123E-2</v>
      </c>
      <c r="AN26" s="121">
        <v>602.37107201606284</v>
      </c>
      <c r="AO26" s="128">
        <v>0.60723824081636135</v>
      </c>
      <c r="AP26" s="121">
        <v>325.18577621144937</v>
      </c>
      <c r="AQ26" s="128">
        <v>0.32781328297232354</v>
      </c>
      <c r="AR26" s="898">
        <v>991.98474589848763</v>
      </c>
      <c r="AT26" s="127" t="s">
        <v>16</v>
      </c>
      <c r="AU26" s="121">
        <v>896.61262150302969</v>
      </c>
      <c r="AV26" s="128">
        <v>0.85931362714779436</v>
      </c>
      <c r="AW26" s="121">
        <v>140.79084983428208</v>
      </c>
      <c r="AX26" s="128">
        <v>0.13493396472325767</v>
      </c>
      <c r="AY26" s="121">
        <v>6.0020946596303801</v>
      </c>
      <c r="AZ26" s="128">
        <v>5.7524081289479822E-3</v>
      </c>
      <c r="BA26" s="344">
        <v>1043.4055659969422</v>
      </c>
    </row>
    <row r="27" spans="1:53" x14ac:dyDescent="0.2">
      <c r="A27" s="126">
        <v>97219</v>
      </c>
      <c r="B27" s="127" t="s">
        <v>31</v>
      </c>
      <c r="C27" s="344">
        <v>965</v>
      </c>
      <c r="D27" s="312">
        <v>678</v>
      </c>
      <c r="E27" s="128">
        <v>0.7025906735751295</v>
      </c>
      <c r="F27" s="312">
        <v>100</v>
      </c>
      <c r="G27" s="128">
        <v>0.10362694300518134</v>
      </c>
      <c r="H27" s="312">
        <v>187</v>
      </c>
      <c r="I27" s="899">
        <v>0.19378238341968912</v>
      </c>
      <c r="J27" s="344">
        <v>873</v>
      </c>
      <c r="K27" s="312">
        <v>657</v>
      </c>
      <c r="L27" s="128">
        <v>0.75257731958762886</v>
      </c>
      <c r="M27" s="312">
        <v>46</v>
      </c>
      <c r="N27" s="128">
        <v>5.2691867124856816E-2</v>
      </c>
      <c r="O27" s="312">
        <v>170</v>
      </c>
      <c r="P27" s="899">
        <v>0.19473081328751432</v>
      </c>
      <c r="R27" s="335">
        <v>2.0240627818517209E-2</v>
      </c>
      <c r="S27" s="335">
        <v>6.3124942319543464E-3</v>
      </c>
      <c r="T27" s="334">
        <v>0.16801503633750126</v>
      </c>
      <c r="U27" s="335">
        <v>1.9244876491456564E-2</v>
      </c>
      <c r="W27" s="127" t="s">
        <v>31</v>
      </c>
      <c r="X27" s="121">
        <v>29</v>
      </c>
      <c r="Y27" s="128">
        <v>3.0051813471502591E-2</v>
      </c>
      <c r="Z27" s="121">
        <v>170</v>
      </c>
      <c r="AA27" s="128">
        <v>0.17616580310880828</v>
      </c>
      <c r="AB27" s="121">
        <v>301</v>
      </c>
      <c r="AC27" s="128">
        <v>0.31191709844559584</v>
      </c>
      <c r="AD27" s="121">
        <v>275</v>
      </c>
      <c r="AE27" s="128">
        <v>0.28497409326424872</v>
      </c>
      <c r="AF27" s="121">
        <v>124</v>
      </c>
      <c r="AG27" s="128">
        <v>0.12849740932642487</v>
      </c>
      <c r="AH27" s="121">
        <v>66</v>
      </c>
      <c r="AI27" s="128">
        <v>6.8393782383419685E-2</v>
      </c>
      <c r="AK27" s="127" t="s">
        <v>31</v>
      </c>
      <c r="AL27" s="121">
        <v>107</v>
      </c>
      <c r="AM27" s="128">
        <v>0.12588235294117647</v>
      </c>
      <c r="AN27" s="121">
        <v>540</v>
      </c>
      <c r="AO27" s="128">
        <v>0.63529411764705879</v>
      </c>
      <c r="AP27" s="121">
        <v>203</v>
      </c>
      <c r="AQ27" s="128">
        <v>0.23882352941176471</v>
      </c>
      <c r="AR27" s="898">
        <v>850</v>
      </c>
      <c r="AT27" s="127" t="s">
        <v>31</v>
      </c>
      <c r="AU27" s="121">
        <v>803</v>
      </c>
      <c r="AV27" s="128">
        <v>0.8321243523316062</v>
      </c>
      <c r="AW27" s="121">
        <v>151</v>
      </c>
      <c r="AX27" s="128">
        <v>0.15647668393782382</v>
      </c>
      <c r="AY27" s="121">
        <v>11</v>
      </c>
      <c r="AZ27" s="128">
        <v>1.1398963730569948E-2</v>
      </c>
      <c r="BA27" s="344">
        <v>965</v>
      </c>
    </row>
    <row r="28" spans="1:53" x14ac:dyDescent="0.2">
      <c r="A28" s="126">
        <v>97225</v>
      </c>
      <c r="B28" s="127" t="s">
        <v>20</v>
      </c>
      <c r="C28" s="344">
        <v>2328.1339634044539</v>
      </c>
      <c r="D28" s="312">
        <v>1796.2417068991085</v>
      </c>
      <c r="E28" s="128">
        <v>0.77153709156514605</v>
      </c>
      <c r="F28" s="312">
        <v>94.245674777932919</v>
      </c>
      <c r="G28" s="128">
        <v>4.0481207808212426E-2</v>
      </c>
      <c r="H28" s="312">
        <v>437.64658172741264</v>
      </c>
      <c r="I28" s="899">
        <v>0.1879817006266416</v>
      </c>
      <c r="J28" s="344">
        <v>2239.412234829188</v>
      </c>
      <c r="K28" s="312">
        <v>1816.9137721014133</v>
      </c>
      <c r="L28" s="128">
        <v>0.81133511009865455</v>
      </c>
      <c r="M28" s="312">
        <v>73.569384057075197</v>
      </c>
      <c r="N28" s="128">
        <v>3.2852095256453183E-2</v>
      </c>
      <c r="O28" s="312">
        <v>348.92907867069954</v>
      </c>
      <c r="P28" s="899">
        <v>0.15581279464489228</v>
      </c>
      <c r="R28" s="337">
        <v>7.8009977304998035E-3</v>
      </c>
      <c r="S28" s="337">
        <v>-2.285941366161115E-3</v>
      </c>
      <c r="T28" s="337">
        <v>5.0782573356126015E-2</v>
      </c>
      <c r="U28" s="337">
        <v>4.635071497846277E-2</v>
      </c>
      <c r="W28" s="130" t="s">
        <v>20</v>
      </c>
      <c r="X28" s="121">
        <v>143.37672942790022</v>
      </c>
      <c r="Y28" s="131">
        <v>6.1584398355771147E-2</v>
      </c>
      <c r="Z28" s="121">
        <v>284.07545775076153</v>
      </c>
      <c r="AA28" s="131">
        <v>0.12201851878633097</v>
      </c>
      <c r="AB28" s="121">
        <v>649.97109527872954</v>
      </c>
      <c r="AC28" s="131">
        <v>0.27918114055957083</v>
      </c>
      <c r="AD28" s="121">
        <v>689.49401580214567</v>
      </c>
      <c r="AE28" s="131">
        <v>0.29615736321027319</v>
      </c>
      <c r="AF28" s="121">
        <v>404.50849727956387</v>
      </c>
      <c r="AG28" s="131">
        <v>0.17374794734236298</v>
      </c>
      <c r="AH28" s="121">
        <v>156.70816786535346</v>
      </c>
      <c r="AI28" s="131">
        <v>6.7310631745691088E-2</v>
      </c>
      <c r="AK28" s="130" t="s">
        <v>20</v>
      </c>
      <c r="AL28" s="121">
        <v>364.54896944081827</v>
      </c>
      <c r="AM28" s="131">
        <v>0.15758625234278975</v>
      </c>
      <c r="AN28" s="121">
        <v>1267.4949388273319</v>
      </c>
      <c r="AO28" s="131">
        <v>0.54790931813532118</v>
      </c>
      <c r="AP28" s="121">
        <v>681.28586524427851</v>
      </c>
      <c r="AQ28" s="131">
        <v>0.29450442952188899</v>
      </c>
      <c r="AR28" s="898">
        <v>2313.3297735124288</v>
      </c>
      <c r="AT28" s="130" t="s">
        <v>20</v>
      </c>
      <c r="AU28" s="121">
        <v>1886.2455430983021</v>
      </c>
      <c r="AV28" s="131">
        <v>0.81019630860933167</v>
      </c>
      <c r="AW28" s="121">
        <v>431.63360987679386</v>
      </c>
      <c r="AX28" s="131">
        <v>0.18539895756067726</v>
      </c>
      <c r="AY28" s="121">
        <v>10.254810429358887</v>
      </c>
      <c r="AZ28" s="131">
        <v>4.4047338299911098E-3</v>
      </c>
      <c r="BA28" s="344">
        <v>2328.1339634044548</v>
      </c>
    </row>
    <row r="29" spans="1:53" x14ac:dyDescent="0.2">
      <c r="A29" s="133"/>
      <c r="B29" s="139" t="s">
        <v>37</v>
      </c>
      <c r="C29" s="348">
        <v>12062.995336763821</v>
      </c>
      <c r="D29" s="140">
        <v>9495.3397831865586</v>
      </c>
      <c r="E29" s="141">
        <v>0.78714610410633756</v>
      </c>
      <c r="F29" s="140">
        <v>630.54784993221551</v>
      </c>
      <c r="G29" s="141">
        <v>5.2271250409135502E-2</v>
      </c>
      <c r="H29" s="140">
        <v>1937.107703645047</v>
      </c>
      <c r="I29" s="902">
        <v>0.160582645484527</v>
      </c>
      <c r="J29" s="348">
        <v>11427.615067608724</v>
      </c>
      <c r="K29" s="140">
        <v>9083.2684728293225</v>
      </c>
      <c r="L29" s="141">
        <v>0.79485250588949308</v>
      </c>
      <c r="M29" s="140">
        <v>513.7907667339806</v>
      </c>
      <c r="N29" s="141">
        <v>4.4960454451279788E-2</v>
      </c>
      <c r="O29" s="140">
        <v>1830.5558280454215</v>
      </c>
      <c r="P29" s="902">
        <v>0.16018703965922726</v>
      </c>
      <c r="R29" s="339">
        <v>1.0880714959066617E-2</v>
      </c>
      <c r="S29" s="339">
        <v>8.9128928435184829E-3</v>
      </c>
      <c r="T29" s="339">
        <v>4.18047920728295E-2</v>
      </c>
      <c r="U29" s="339">
        <v>1.1379526635040049E-2</v>
      </c>
      <c r="W29" s="139" t="s">
        <v>37</v>
      </c>
      <c r="X29" s="140">
        <v>342.14870356183405</v>
      </c>
      <c r="Y29" s="141">
        <v>2.8363494638772149E-2</v>
      </c>
      <c r="Z29" s="140">
        <v>1354.9956975010914</v>
      </c>
      <c r="AA29" s="141">
        <v>0.11232663693166946</v>
      </c>
      <c r="AB29" s="140">
        <v>3370.5337025636923</v>
      </c>
      <c r="AC29" s="141">
        <v>0.2794110093279632</v>
      </c>
      <c r="AD29" s="140">
        <v>4065.2148530230434</v>
      </c>
      <c r="AE29" s="141">
        <v>0.33699879172079922</v>
      </c>
      <c r="AF29" s="140">
        <v>2079.5983727048956</v>
      </c>
      <c r="AG29" s="141">
        <v>0.17239485837874793</v>
      </c>
      <c r="AH29" s="140">
        <v>850.50400740926443</v>
      </c>
      <c r="AI29" s="141">
        <v>7.0505209002048069E-2</v>
      </c>
      <c r="AK29" s="139" t="s">
        <v>37</v>
      </c>
      <c r="AL29" s="140">
        <v>1139.932859918405</v>
      </c>
      <c r="AM29" s="141">
        <v>0.10100612497276078</v>
      </c>
      <c r="AN29" s="140">
        <v>6504.1709113407114</v>
      </c>
      <c r="AO29" s="141">
        <v>0.57631560858952668</v>
      </c>
      <c r="AP29" s="140">
        <v>3641.6757814741559</v>
      </c>
      <c r="AQ29" s="141">
        <v>0.32267826643771264</v>
      </c>
      <c r="AR29" s="898">
        <v>11285.779552733271</v>
      </c>
      <c r="AT29" s="139" t="s">
        <v>37</v>
      </c>
      <c r="AU29" s="140">
        <v>9838.8237420130554</v>
      </c>
      <c r="AV29" s="141">
        <v>0.81562028893667371</v>
      </c>
      <c r="AW29" s="140">
        <v>2143.3321067140973</v>
      </c>
      <c r="AX29" s="141">
        <v>0.17767826703720638</v>
      </c>
      <c r="AY29" s="140">
        <v>80.839488036668826</v>
      </c>
      <c r="AZ29" s="141">
        <v>6.7014440261199586E-3</v>
      </c>
      <c r="BA29" s="348">
        <v>12062.995336763821</v>
      </c>
    </row>
    <row r="30" spans="1:53" ht="13.5" thickBot="1" x14ac:dyDescent="0.25">
      <c r="A30" s="133"/>
      <c r="B30" s="134" t="s">
        <v>317</v>
      </c>
      <c r="C30" s="347">
        <v>52410.874018817311</v>
      </c>
      <c r="D30" s="135">
        <v>43181.121579067592</v>
      </c>
      <c r="E30" s="136">
        <v>0.8238962312203395</v>
      </c>
      <c r="F30" s="135">
        <v>1818.766148670024</v>
      </c>
      <c r="G30" s="136">
        <v>3.4702076290828963E-2</v>
      </c>
      <c r="H30" s="135">
        <v>7410.9862910796965</v>
      </c>
      <c r="I30" s="901">
        <v>0.14140169248883155</v>
      </c>
      <c r="J30" s="347">
        <v>48872.12101999201</v>
      </c>
      <c r="K30" s="135">
        <v>41041.378965911077</v>
      </c>
      <c r="L30" s="136">
        <v>0.83977077543089185</v>
      </c>
      <c r="M30" s="135">
        <v>1652.402335632989</v>
      </c>
      <c r="N30" s="136">
        <v>3.3810735060118315E-2</v>
      </c>
      <c r="O30" s="135">
        <v>6178.3397184479363</v>
      </c>
      <c r="P30" s="901">
        <v>0.12641848950898973</v>
      </c>
      <c r="R30" s="338">
        <v>1.4079592346013525E-2</v>
      </c>
      <c r="S30" s="338">
        <v>1.0216353888819585E-2</v>
      </c>
      <c r="T30" s="338">
        <v>1.9370855006988652E-2</v>
      </c>
      <c r="U30" s="338">
        <v>3.7052744306287133E-2</v>
      </c>
      <c r="W30" s="134" t="s">
        <v>317</v>
      </c>
      <c r="X30" s="135">
        <v>1055.9382880692738</v>
      </c>
      <c r="Y30" s="136">
        <v>2.0147313087932009E-2</v>
      </c>
      <c r="Z30" s="135">
        <v>4834.8802700891119</v>
      </c>
      <c r="AA30" s="136">
        <v>9.224956386633093E-2</v>
      </c>
      <c r="AB30" s="135">
        <v>14770.180718565338</v>
      </c>
      <c r="AC30" s="136">
        <v>0.2818151957027531</v>
      </c>
      <c r="AD30" s="135">
        <v>20231.989815723842</v>
      </c>
      <c r="AE30" s="136">
        <v>0.38602656785421779</v>
      </c>
      <c r="AF30" s="135">
        <v>8477.6338498616242</v>
      </c>
      <c r="AG30" s="136">
        <v>0.16175333856897448</v>
      </c>
      <c r="AH30" s="135">
        <v>3040.2510765081156</v>
      </c>
      <c r="AI30" s="136">
        <v>5.8008020919791584E-2</v>
      </c>
      <c r="AK30" s="134" t="s">
        <v>317</v>
      </c>
      <c r="AL30" s="135">
        <v>3054.3077105585253</v>
      </c>
      <c r="AM30" s="136">
        <v>6.1673670358140337E-2</v>
      </c>
      <c r="AN30" s="135">
        <v>27920.259772658228</v>
      </c>
      <c r="AO30" s="136">
        <v>0.56377584078379805</v>
      </c>
      <c r="AP30" s="135">
        <v>18549.122169468003</v>
      </c>
      <c r="AQ30" s="136">
        <v>0.37455048885806158</v>
      </c>
      <c r="AR30" s="898">
        <v>49523.689652684756</v>
      </c>
      <c r="AT30" s="134" t="s">
        <v>317</v>
      </c>
      <c r="AU30" s="135">
        <v>40144.256371601557</v>
      </c>
      <c r="AV30" s="136">
        <v>0.76595281271570448</v>
      </c>
      <c r="AW30" s="135">
        <v>11811.790487487631</v>
      </c>
      <c r="AX30" s="136">
        <v>0.22536908053177651</v>
      </c>
      <c r="AY30" s="135">
        <v>454.82715972811974</v>
      </c>
      <c r="AZ30" s="136">
        <v>8.6781067525189739E-3</v>
      </c>
      <c r="BA30" s="347">
        <v>52410.874018817311</v>
      </c>
    </row>
    <row r="31" spans="1:53" x14ac:dyDescent="0.2">
      <c r="A31" s="126">
        <v>97210</v>
      </c>
      <c r="B31" s="120" t="s">
        <v>33</v>
      </c>
      <c r="C31" s="345">
        <v>8758.4021216535675</v>
      </c>
      <c r="D31" s="700">
        <v>7368.6693596240702</v>
      </c>
      <c r="E31" s="122">
        <v>0.84132576436589568</v>
      </c>
      <c r="F31" s="700">
        <v>290.76289741379247</v>
      </c>
      <c r="G31" s="122">
        <v>3.3198167128560323E-2</v>
      </c>
      <c r="H31" s="700">
        <v>1098.9698646157044</v>
      </c>
      <c r="I31" s="896">
        <v>0.12547606850554394</v>
      </c>
      <c r="J31" s="345">
        <v>8052.7237795578412</v>
      </c>
      <c r="K31" s="700">
        <v>6952.6819547749619</v>
      </c>
      <c r="L31" s="122">
        <v>0.86339506297541468</v>
      </c>
      <c r="M31" s="700">
        <v>350.08685610562043</v>
      </c>
      <c r="N31" s="122">
        <v>4.3474340569625625E-2</v>
      </c>
      <c r="O31" s="700">
        <v>749.9549686772591</v>
      </c>
      <c r="P31" s="896">
        <v>9.3130596454959691E-2</v>
      </c>
      <c r="R31" s="333">
        <v>1.6942542112664771E-2</v>
      </c>
      <c r="S31" s="333">
        <v>1.1689729803869398E-2</v>
      </c>
      <c r="T31" s="333">
        <v>-3.6453592642237131E-2</v>
      </c>
      <c r="U31" s="333">
        <v>7.941915181723469E-2</v>
      </c>
      <c r="W31" s="120" t="s">
        <v>33</v>
      </c>
      <c r="X31" s="121">
        <v>175.38408996277113</v>
      </c>
      <c r="Y31" s="122">
        <v>2.0024667459509041E-2</v>
      </c>
      <c r="Z31" s="121">
        <v>836.99146877635803</v>
      </c>
      <c r="AA31" s="122">
        <v>9.5564402861458911E-2</v>
      </c>
      <c r="AB31" s="121">
        <v>2783.3247085042776</v>
      </c>
      <c r="AC31" s="122">
        <v>0.31778909781077647</v>
      </c>
      <c r="AD31" s="121">
        <v>3589.1987115957654</v>
      </c>
      <c r="AE31" s="122">
        <v>0.40980063049652854</v>
      </c>
      <c r="AF31" s="121">
        <v>1036.853915511379</v>
      </c>
      <c r="AG31" s="122">
        <v>0.11838391308249538</v>
      </c>
      <c r="AH31" s="121">
        <v>336.64922730301566</v>
      </c>
      <c r="AI31" s="122">
        <v>3.8437288289231576E-2</v>
      </c>
      <c r="AK31" s="120" t="s">
        <v>33</v>
      </c>
      <c r="AL31" s="121">
        <v>323.96040665958503</v>
      </c>
      <c r="AM31" s="122">
        <v>3.9895951031986739E-2</v>
      </c>
      <c r="AN31" s="121">
        <v>4308.7294082594281</v>
      </c>
      <c r="AO31" s="122">
        <v>0.53062304512610203</v>
      </c>
      <c r="AP31" s="121">
        <v>3487.4426366134367</v>
      </c>
      <c r="AQ31" s="122">
        <v>0.42948100384191129</v>
      </c>
      <c r="AR31" s="898">
        <v>8120.1324515324495</v>
      </c>
      <c r="AT31" s="120" t="s">
        <v>33</v>
      </c>
      <c r="AU31" s="121">
        <v>6945.1671755915495</v>
      </c>
      <c r="AV31" s="122">
        <v>0.79297194615224142</v>
      </c>
      <c r="AW31" s="121">
        <v>1688.0924317302845</v>
      </c>
      <c r="AX31" s="122">
        <v>0.19273977242455914</v>
      </c>
      <c r="AY31" s="121">
        <v>125.14251433173322</v>
      </c>
      <c r="AZ31" s="122">
        <v>1.4288281423199439E-2</v>
      </c>
      <c r="BA31" s="345">
        <v>8758.4021216535675</v>
      </c>
    </row>
    <row r="32" spans="1:53" x14ac:dyDescent="0.2">
      <c r="A32" s="126">
        <v>97217</v>
      </c>
      <c r="B32" s="127" t="s">
        <v>14</v>
      </c>
      <c r="C32" s="344">
        <v>4399</v>
      </c>
      <c r="D32" s="312">
        <v>3459</v>
      </c>
      <c r="E32" s="128">
        <v>0.7863150716071835</v>
      </c>
      <c r="F32" s="312">
        <v>169</v>
      </c>
      <c r="G32" s="128">
        <v>3.8417822232325531E-2</v>
      </c>
      <c r="H32" s="312">
        <v>771</v>
      </c>
      <c r="I32" s="899">
        <v>0.17526710616049102</v>
      </c>
      <c r="J32" s="344">
        <v>4166</v>
      </c>
      <c r="K32" s="312">
        <v>3210</v>
      </c>
      <c r="L32" s="128">
        <v>0.77052328372539602</v>
      </c>
      <c r="M32" s="312">
        <v>84</v>
      </c>
      <c r="N32" s="128">
        <v>2.0163226116178587E-2</v>
      </c>
      <c r="O32" s="312">
        <v>872</v>
      </c>
      <c r="P32" s="899">
        <v>0.20931349015842535</v>
      </c>
      <c r="R32" s="334">
        <v>1.0943628077433099E-2</v>
      </c>
      <c r="S32" s="335">
        <v>1.5053904091208326E-2</v>
      </c>
      <c r="T32" s="335">
        <v>0.15006260867113119</v>
      </c>
      <c r="U32" s="334">
        <v>-2.4319604739153844E-2</v>
      </c>
      <c r="W32" s="127" t="s">
        <v>14</v>
      </c>
      <c r="X32" s="121">
        <v>276</v>
      </c>
      <c r="Y32" s="128">
        <v>6.2741532166401451E-2</v>
      </c>
      <c r="Z32" s="121">
        <v>359</v>
      </c>
      <c r="AA32" s="128">
        <v>8.1609456694703347E-2</v>
      </c>
      <c r="AB32" s="121">
        <v>1126</v>
      </c>
      <c r="AC32" s="128">
        <v>0.25596726528756536</v>
      </c>
      <c r="AD32" s="121">
        <v>1759</v>
      </c>
      <c r="AE32" s="128">
        <v>0.39986360536485566</v>
      </c>
      <c r="AF32" s="121">
        <v>509</v>
      </c>
      <c r="AG32" s="128">
        <v>0.11570811548079109</v>
      </c>
      <c r="AH32" s="121">
        <v>370</v>
      </c>
      <c r="AI32" s="128">
        <v>8.4110025005683112E-2</v>
      </c>
      <c r="AK32" s="127" t="s">
        <v>14</v>
      </c>
      <c r="AL32" s="121">
        <v>208</v>
      </c>
      <c r="AM32" s="128">
        <v>4.8826291079812206E-2</v>
      </c>
      <c r="AN32" s="121">
        <v>1856</v>
      </c>
      <c r="AO32" s="128">
        <v>0.43568075117370891</v>
      </c>
      <c r="AP32" s="121">
        <v>2196</v>
      </c>
      <c r="AQ32" s="128">
        <v>0.51549295774647885</v>
      </c>
      <c r="AR32" s="898">
        <v>4260</v>
      </c>
      <c r="AT32" s="127" t="s">
        <v>14</v>
      </c>
      <c r="AU32" s="121">
        <v>2903</v>
      </c>
      <c r="AV32" s="128">
        <v>0.65992270970675149</v>
      </c>
      <c r="AW32" s="121">
        <v>1441</v>
      </c>
      <c r="AX32" s="128">
        <v>0.32757444873834962</v>
      </c>
      <c r="AY32" s="121">
        <v>55</v>
      </c>
      <c r="AZ32" s="128">
        <v>1.2502841554898841E-2</v>
      </c>
      <c r="BA32" s="344">
        <v>4399</v>
      </c>
    </row>
    <row r="33" spans="1:53" x14ac:dyDescent="0.2">
      <c r="A33" s="126">
        <v>97220</v>
      </c>
      <c r="B33" s="127" t="s">
        <v>28</v>
      </c>
      <c r="C33" s="344">
        <v>6535.088841159175</v>
      </c>
      <c r="D33" s="312">
        <v>5271.9868415110468</v>
      </c>
      <c r="E33" s="128">
        <v>0.80671999564980923</v>
      </c>
      <c r="F33" s="312">
        <v>266.01994579779495</v>
      </c>
      <c r="G33" s="128">
        <v>4.0706400825395526E-2</v>
      </c>
      <c r="H33" s="312">
        <v>997.08205385033318</v>
      </c>
      <c r="I33" s="899">
        <v>0.15257360352479518</v>
      </c>
      <c r="J33" s="344">
        <v>5970.1374611392921</v>
      </c>
      <c r="K33" s="312">
        <v>5020.2741654966539</v>
      </c>
      <c r="L33" s="128">
        <v>0.84089758371135159</v>
      </c>
      <c r="M33" s="312">
        <v>142.48210287024267</v>
      </c>
      <c r="N33" s="128">
        <v>2.386579937190467E-2</v>
      </c>
      <c r="O33" s="312">
        <v>807.38119277239537</v>
      </c>
      <c r="P33" s="899">
        <v>0.13523661691674371</v>
      </c>
      <c r="R33" s="334">
        <v>1.8247688873376022E-2</v>
      </c>
      <c r="S33" s="335">
        <v>9.8325761101467624E-3</v>
      </c>
      <c r="T33" s="335">
        <v>0.13300226192692866</v>
      </c>
      <c r="U33" s="334">
        <v>4.311082936403654E-2</v>
      </c>
      <c r="W33" s="127" t="s">
        <v>28</v>
      </c>
      <c r="X33" s="121">
        <v>49.972902614203122</v>
      </c>
      <c r="Y33" s="128">
        <v>7.6468589530818186E-3</v>
      </c>
      <c r="Z33" s="121">
        <v>664.97188683076047</v>
      </c>
      <c r="AA33" s="128">
        <v>0.10175406991296689</v>
      </c>
      <c r="AB33" s="121">
        <v>2416.4455211399818</v>
      </c>
      <c r="AC33" s="128">
        <v>0.36976475452342278</v>
      </c>
      <c r="AD33" s="121">
        <v>2657.3554373335451</v>
      </c>
      <c r="AE33" s="128">
        <v>0.40662881590790906</v>
      </c>
      <c r="AF33" s="121">
        <v>574.16579851430026</v>
      </c>
      <c r="AG33" s="128">
        <v>8.7858912475389767E-2</v>
      </c>
      <c r="AH33" s="121">
        <v>172.17729472638382</v>
      </c>
      <c r="AI33" s="128">
        <v>2.6346588227229597E-2</v>
      </c>
      <c r="AK33" s="127" t="s">
        <v>28</v>
      </c>
      <c r="AL33" s="121">
        <v>107.40688031065643</v>
      </c>
      <c r="AM33" s="128">
        <v>1.7137063554576486E-2</v>
      </c>
      <c r="AN33" s="121">
        <v>3065.7862512044085</v>
      </c>
      <c r="AO33" s="128">
        <v>0.4891546396252987</v>
      </c>
      <c r="AP33" s="121">
        <v>3094.326386551566</v>
      </c>
      <c r="AQ33" s="128">
        <v>0.49370829682012485</v>
      </c>
      <c r="AR33" s="898">
        <v>6267.5195180666306</v>
      </c>
      <c r="AT33" s="127" t="s">
        <v>28</v>
      </c>
      <c r="AU33" s="121">
        <v>4668.1316316582415</v>
      </c>
      <c r="AV33" s="128">
        <v>0.71431800624614328</v>
      </c>
      <c r="AW33" s="121">
        <v>1809.5243672838114</v>
      </c>
      <c r="AX33" s="128">
        <v>0.27689361403736373</v>
      </c>
      <c r="AY33" s="121">
        <v>57.432842217122605</v>
      </c>
      <c r="AZ33" s="128">
        <v>8.7883797164929334E-3</v>
      </c>
      <c r="BA33" s="344">
        <v>6535.0888411591759</v>
      </c>
    </row>
    <row r="34" spans="1:53" x14ac:dyDescent="0.2">
      <c r="A34" s="126">
        <v>97226</v>
      </c>
      <c r="B34" s="127" t="s">
        <v>21</v>
      </c>
      <c r="C34" s="344">
        <v>4328.7589425769102</v>
      </c>
      <c r="D34" s="312">
        <v>1863.2251754199444</v>
      </c>
      <c r="E34" s="128">
        <v>0.43042941409686503</v>
      </c>
      <c r="F34" s="312">
        <v>1826.0840011427631</v>
      </c>
      <c r="G34" s="128">
        <v>0.4218493164823115</v>
      </c>
      <c r="H34" s="312">
        <v>639.44976601420274</v>
      </c>
      <c r="I34" s="899">
        <v>0.14772126942082348</v>
      </c>
      <c r="J34" s="344">
        <v>3037.3823786141602</v>
      </c>
      <c r="K34" s="312">
        <v>1936.4844824550905</v>
      </c>
      <c r="L34" s="128">
        <v>0.63755044346396494</v>
      </c>
      <c r="M34" s="312">
        <v>402.0670577276602</v>
      </c>
      <c r="N34" s="128">
        <v>0.13237288151750845</v>
      </c>
      <c r="O34" s="312">
        <v>698.83083843140946</v>
      </c>
      <c r="P34" s="899">
        <v>0.23007667501852661</v>
      </c>
      <c r="R34" s="334">
        <v>7.3427671311808496E-2</v>
      </c>
      <c r="S34" s="335">
        <v>-7.6833818161579082E-3</v>
      </c>
      <c r="T34" s="335">
        <v>0.35345696684909367</v>
      </c>
      <c r="U34" s="335">
        <v>-1.7603346821313592E-2</v>
      </c>
      <c r="W34" s="127" t="s">
        <v>21</v>
      </c>
      <c r="X34" s="121">
        <v>425.94312327447977</v>
      </c>
      <c r="Y34" s="128">
        <v>9.8398439119577269E-2</v>
      </c>
      <c r="Z34" s="121">
        <v>1016.9907023112329</v>
      </c>
      <c r="AA34" s="128">
        <v>0.23493816953129257</v>
      </c>
      <c r="AB34" s="121">
        <v>1095.0048672899859</v>
      </c>
      <c r="AC34" s="128">
        <v>0.25296046322185117</v>
      </c>
      <c r="AD34" s="121">
        <v>969.76104672654219</v>
      </c>
      <c r="AE34" s="128">
        <v>0.22402750062798449</v>
      </c>
      <c r="AF34" s="121">
        <v>470.26480600466527</v>
      </c>
      <c r="AG34" s="128">
        <v>0.10863732821415013</v>
      </c>
      <c r="AH34" s="121">
        <v>350.7943969700043</v>
      </c>
      <c r="AI34" s="128">
        <v>8.1038099285144397E-2</v>
      </c>
      <c r="AK34" s="127" t="s">
        <v>21</v>
      </c>
      <c r="AL34" s="121">
        <v>396.46948676480719</v>
      </c>
      <c r="AM34" s="128">
        <v>9.9577378564863969E-2</v>
      </c>
      <c r="AN34" s="121">
        <v>1739.5926529640051</v>
      </c>
      <c r="AO34" s="128">
        <v>0.43691653944509579</v>
      </c>
      <c r="AP34" s="121">
        <v>1845.4594917785873</v>
      </c>
      <c r="AQ34" s="128">
        <v>0.46350608199004018</v>
      </c>
      <c r="AR34" s="898">
        <v>3981.5216315073999</v>
      </c>
      <c r="AT34" s="127" t="s">
        <v>21</v>
      </c>
      <c r="AU34" s="121">
        <v>2435.4440076790688</v>
      </c>
      <c r="AV34" s="128">
        <v>0.56261945744413489</v>
      </c>
      <c r="AW34" s="121">
        <v>1754.9990756824557</v>
      </c>
      <c r="AX34" s="128">
        <v>0.40542776785757084</v>
      </c>
      <c r="AY34" s="121">
        <v>138.31585921538621</v>
      </c>
      <c r="AZ34" s="128">
        <v>3.1952774698294183E-2</v>
      </c>
      <c r="BA34" s="344">
        <v>4328.7589425769111</v>
      </c>
    </row>
    <row r="35" spans="1:53" x14ac:dyDescent="0.2">
      <c r="A35" s="126">
        <v>97232</v>
      </c>
      <c r="B35" s="127" t="s">
        <v>26</v>
      </c>
      <c r="C35" s="344">
        <v>5300.479088479784</v>
      </c>
      <c r="D35" s="312">
        <v>3967.8676784955537</v>
      </c>
      <c r="E35" s="128">
        <v>0.74858661118377645</v>
      </c>
      <c r="F35" s="312">
        <v>340.79397296615048</v>
      </c>
      <c r="G35" s="128">
        <v>6.4294937736258981E-2</v>
      </c>
      <c r="H35" s="312">
        <v>991.8174370180792</v>
      </c>
      <c r="I35" s="899">
        <v>0.1871184510799645</v>
      </c>
      <c r="J35" s="344">
        <v>4721.2111856823249</v>
      </c>
      <c r="K35" s="312">
        <v>3446.2111856823258</v>
      </c>
      <c r="L35" s="128">
        <v>0.72994218011966949</v>
      </c>
      <c r="M35" s="312">
        <v>473.72384937238462</v>
      </c>
      <c r="N35" s="128">
        <v>0.1003394744994701</v>
      </c>
      <c r="O35" s="312">
        <v>801.27615062761458</v>
      </c>
      <c r="P35" s="899">
        <v>0.16971834538086047</v>
      </c>
      <c r="R35" s="337">
        <v>2.3416323312226872E-2</v>
      </c>
      <c r="S35" s="337">
        <v>2.8591801966501906E-2</v>
      </c>
      <c r="T35" s="337">
        <v>-6.3746765262889249E-2</v>
      </c>
      <c r="U35" s="337">
        <v>4.3589989563605602E-2</v>
      </c>
      <c r="W35" s="130" t="s">
        <v>26</v>
      </c>
      <c r="X35" s="121">
        <v>74.439748090740309</v>
      </c>
      <c r="Y35" s="131">
        <v>1.4043965997815147E-2</v>
      </c>
      <c r="Z35" s="121">
        <v>638.67528945944719</v>
      </c>
      <c r="AA35" s="131">
        <v>0.12049387966600278</v>
      </c>
      <c r="AB35" s="121">
        <v>1740.6105524163333</v>
      </c>
      <c r="AC35" s="131">
        <v>0.32838740109350251</v>
      </c>
      <c r="AD35" s="121">
        <v>1889.301488904063</v>
      </c>
      <c r="AE35" s="131">
        <v>0.35643975900411079</v>
      </c>
      <c r="AF35" s="121">
        <v>599.2813262731604</v>
      </c>
      <c r="AG35" s="131">
        <v>0.11306172824559499</v>
      </c>
      <c r="AH35" s="121">
        <v>358.17068333603896</v>
      </c>
      <c r="AI35" s="131">
        <v>6.7573265992973655E-2</v>
      </c>
      <c r="AK35" s="130" t="s">
        <v>26</v>
      </c>
      <c r="AL35" s="121">
        <v>280.44815567502002</v>
      </c>
      <c r="AM35" s="131">
        <v>6.0268852582373675E-2</v>
      </c>
      <c r="AN35" s="121">
        <v>2564.0316312544915</v>
      </c>
      <c r="AO35" s="131">
        <v>0.55101537048326676</v>
      </c>
      <c r="AP35" s="121">
        <v>1808.8053455808817</v>
      </c>
      <c r="AQ35" s="131">
        <v>0.3887157769343596</v>
      </c>
      <c r="AR35" s="898">
        <v>4653.2851325103929</v>
      </c>
      <c r="AT35" s="130" t="s">
        <v>26</v>
      </c>
      <c r="AU35" s="121">
        <v>4398.8166885505752</v>
      </c>
      <c r="AV35" s="131">
        <v>0.82989039577782542</v>
      </c>
      <c r="AW35" s="121">
        <v>828.99614736159515</v>
      </c>
      <c r="AX35" s="131">
        <v>0.15640022977608942</v>
      </c>
      <c r="AY35" s="121">
        <v>72.666252567613867</v>
      </c>
      <c r="AZ35" s="131">
        <v>1.3709374446085228E-2</v>
      </c>
      <c r="BA35" s="344">
        <v>5300.479088479784</v>
      </c>
    </row>
    <row r="36" spans="1:53" x14ac:dyDescent="0.2">
      <c r="A36" s="133"/>
      <c r="B36" s="139" t="s">
        <v>38</v>
      </c>
      <c r="C36" s="348">
        <v>29321.728993869438</v>
      </c>
      <c r="D36" s="140">
        <v>21930.749055050615</v>
      </c>
      <c r="E36" s="141">
        <v>0.74793505729610554</v>
      </c>
      <c r="F36" s="140">
        <v>2892.6608173205013</v>
      </c>
      <c r="G36" s="141">
        <v>9.8652464113739555E-2</v>
      </c>
      <c r="H36" s="140">
        <v>4498.3191214983199</v>
      </c>
      <c r="I36" s="902">
        <v>0.15341247859015492</v>
      </c>
      <c r="J36" s="348">
        <v>25947.45480499362</v>
      </c>
      <c r="K36" s="140">
        <v>20565.651788409032</v>
      </c>
      <c r="L36" s="141">
        <v>0.79258840387116303</v>
      </c>
      <c r="M36" s="140">
        <v>1452.359866075908</v>
      </c>
      <c r="N36" s="141">
        <v>5.5973114781045871E-2</v>
      </c>
      <c r="O36" s="140">
        <v>3929.4431505086786</v>
      </c>
      <c r="P36" s="902">
        <v>0.15143848134779109</v>
      </c>
      <c r="R36" s="339">
        <v>2.4752442797098873E-2</v>
      </c>
      <c r="S36" s="339">
        <v>1.2936445747194325E-2</v>
      </c>
      <c r="T36" s="339">
        <v>0.14774300528749551</v>
      </c>
      <c r="U36" s="339">
        <v>2.7410146514140088E-2</v>
      </c>
      <c r="W36" s="139" t="s">
        <v>38</v>
      </c>
      <c r="X36" s="140">
        <v>1001.7398639421942</v>
      </c>
      <c r="Y36" s="141">
        <v>3.4163737893888768E-2</v>
      </c>
      <c r="Z36" s="140">
        <v>3516.6293473777987</v>
      </c>
      <c r="AA36" s="141">
        <v>0.119932536997155</v>
      </c>
      <c r="AB36" s="140">
        <v>9161.3856493505791</v>
      </c>
      <c r="AC36" s="141">
        <v>0.31244356876997376</v>
      </c>
      <c r="AD36" s="140">
        <v>10864.616684559915</v>
      </c>
      <c r="AE36" s="141">
        <v>0.37053124278010618</v>
      </c>
      <c r="AF36" s="140">
        <v>3189.5658463035052</v>
      </c>
      <c r="AG36" s="141">
        <v>0.10877823224443472</v>
      </c>
      <c r="AH36" s="140">
        <v>1587.7916023354428</v>
      </c>
      <c r="AI36" s="141">
        <v>5.4150681314441486E-2</v>
      </c>
      <c r="AK36" s="139" t="s">
        <v>38</v>
      </c>
      <c r="AL36" s="140">
        <v>1316.2849294100686</v>
      </c>
      <c r="AM36" s="141">
        <v>4.8246565394348788E-2</v>
      </c>
      <c r="AN36" s="140">
        <v>13534.139943682332</v>
      </c>
      <c r="AO36" s="141">
        <v>0.4960747884136209</v>
      </c>
      <c r="AP36" s="140">
        <v>12432.033860524472</v>
      </c>
      <c r="AQ36" s="141">
        <v>0.45567864619203041</v>
      </c>
      <c r="AR36" s="898">
        <v>27282.45873361687</v>
      </c>
      <c r="AT36" s="139" t="s">
        <v>38</v>
      </c>
      <c r="AU36" s="140">
        <v>21350.559503479435</v>
      </c>
      <c r="AV36" s="141">
        <v>0.72814804024494573</v>
      </c>
      <c r="AW36" s="140">
        <v>7522.6120220581461</v>
      </c>
      <c r="AX36" s="141">
        <v>0.25655417603890163</v>
      </c>
      <c r="AY36" s="140">
        <v>448.55746833185589</v>
      </c>
      <c r="AZ36" s="141">
        <v>1.5297783716152615E-2</v>
      </c>
      <c r="BA36" s="348">
        <v>29321.728993869438</v>
      </c>
    </row>
    <row r="37" spans="1:53" x14ac:dyDescent="0.2">
      <c r="A37" s="126">
        <v>97202</v>
      </c>
      <c r="B37" s="127" t="s">
        <v>0</v>
      </c>
      <c r="C37" s="344">
        <v>2266</v>
      </c>
      <c r="D37" s="312">
        <v>1486</v>
      </c>
      <c r="E37" s="128">
        <v>0.65578111209179168</v>
      </c>
      <c r="F37" s="312">
        <v>505</v>
      </c>
      <c r="G37" s="128">
        <v>0.22285966460723741</v>
      </c>
      <c r="H37" s="312">
        <v>275</v>
      </c>
      <c r="I37" s="899">
        <v>0.12135922330097088</v>
      </c>
      <c r="J37" s="344">
        <v>2064</v>
      </c>
      <c r="K37" s="312">
        <v>1365</v>
      </c>
      <c r="L37" s="128">
        <v>0.66133720930232553</v>
      </c>
      <c r="M37" s="312">
        <v>527</v>
      </c>
      <c r="N37" s="128">
        <v>0.25532945736434109</v>
      </c>
      <c r="O37" s="312">
        <v>172</v>
      </c>
      <c r="P37" s="899">
        <v>8.3333333333333329E-2</v>
      </c>
      <c r="R37" s="341">
        <v>1.8849513736114654E-2</v>
      </c>
      <c r="S37" s="340">
        <v>1.7131797974648588E-2</v>
      </c>
      <c r="T37" s="341">
        <v>-8.4921600108552875E-3</v>
      </c>
      <c r="U37" s="340">
        <v>9.8400822371288887E-2</v>
      </c>
      <c r="W37" s="144" t="s">
        <v>0</v>
      </c>
      <c r="X37" s="121">
        <v>84</v>
      </c>
      <c r="Y37" s="145">
        <v>3.7069726390114736E-2</v>
      </c>
      <c r="Z37" s="121">
        <v>313</v>
      </c>
      <c r="AA37" s="145">
        <v>0.1381288614298323</v>
      </c>
      <c r="AB37" s="121">
        <v>629</v>
      </c>
      <c r="AC37" s="145">
        <v>0.27758164165931154</v>
      </c>
      <c r="AD37" s="121">
        <v>808</v>
      </c>
      <c r="AE37" s="145">
        <v>0.35657546337157986</v>
      </c>
      <c r="AF37" s="121">
        <v>261</v>
      </c>
      <c r="AG37" s="145">
        <v>0.11518093556928509</v>
      </c>
      <c r="AH37" s="121">
        <v>171</v>
      </c>
      <c r="AI37" s="145">
        <v>7.546337157987644E-2</v>
      </c>
      <c r="AK37" s="144" t="s">
        <v>0</v>
      </c>
      <c r="AL37" s="121">
        <v>106</v>
      </c>
      <c r="AM37" s="145">
        <v>4.8915551453622523E-2</v>
      </c>
      <c r="AN37" s="121">
        <v>1090</v>
      </c>
      <c r="AO37" s="145">
        <v>0.50299953853253343</v>
      </c>
      <c r="AP37" s="121">
        <v>971</v>
      </c>
      <c r="AQ37" s="145">
        <v>0.44808491001384404</v>
      </c>
      <c r="AR37" s="898">
        <v>2167</v>
      </c>
      <c r="AT37" s="144" t="s">
        <v>0</v>
      </c>
      <c r="AU37" s="121">
        <v>1667</v>
      </c>
      <c r="AV37" s="145">
        <v>0.73565754633715796</v>
      </c>
      <c r="AW37" s="121">
        <v>551</v>
      </c>
      <c r="AX37" s="145">
        <v>0.24315975286849073</v>
      </c>
      <c r="AY37" s="121">
        <v>48</v>
      </c>
      <c r="AZ37" s="145">
        <v>2.1182700794351281E-2</v>
      </c>
      <c r="BA37" s="344">
        <v>2266</v>
      </c>
    </row>
    <row r="38" spans="1:53" x14ac:dyDescent="0.2">
      <c r="A38" s="126">
        <v>97206</v>
      </c>
      <c r="B38" s="127" t="s">
        <v>5</v>
      </c>
      <c r="C38" s="344">
        <v>3462.0424338202602</v>
      </c>
      <c r="D38" s="312">
        <v>2474.1125737148382</v>
      </c>
      <c r="E38" s="128">
        <v>0.71463958660516158</v>
      </c>
      <c r="F38" s="312">
        <v>646.193116043798</v>
      </c>
      <c r="G38" s="128">
        <v>0.18665083643435973</v>
      </c>
      <c r="H38" s="312">
        <v>341.73674406162388</v>
      </c>
      <c r="I38" s="899">
        <v>9.8709576960478676E-2</v>
      </c>
      <c r="J38" s="344">
        <v>3013.0659281758085</v>
      </c>
      <c r="K38" s="312">
        <v>2157.0659281758089</v>
      </c>
      <c r="L38" s="128">
        <v>0.71590399267557847</v>
      </c>
      <c r="M38" s="312">
        <v>497.45283018867906</v>
      </c>
      <c r="N38" s="128">
        <v>0.16509855477667906</v>
      </c>
      <c r="O38" s="312">
        <v>358.5471698113206</v>
      </c>
      <c r="P38" s="899">
        <v>0.11899745254774254</v>
      </c>
      <c r="R38" s="334">
        <v>2.8169579992953109E-2</v>
      </c>
      <c r="S38" s="335">
        <v>2.7806139288649057E-2</v>
      </c>
      <c r="T38" s="334">
        <v>5.3712383960972554E-2</v>
      </c>
      <c r="U38" s="334">
        <v>-9.5579378421728478E-3</v>
      </c>
      <c r="W38" s="127" t="s">
        <v>5</v>
      </c>
      <c r="X38" s="121">
        <v>141.2493940602661</v>
      </c>
      <c r="Y38" s="128">
        <v>4.0799440434472554E-2</v>
      </c>
      <c r="Z38" s="121">
        <v>453.79077588206479</v>
      </c>
      <c r="AA38" s="128">
        <v>0.13107602941230281</v>
      </c>
      <c r="AB38" s="121">
        <v>1100.0224830775262</v>
      </c>
      <c r="AC38" s="128">
        <v>0.31773801277868347</v>
      </c>
      <c r="AD38" s="121">
        <v>1186.7150679326955</v>
      </c>
      <c r="AE38" s="128">
        <v>0.34277889154096558</v>
      </c>
      <c r="AF38" s="121">
        <v>399.5885325235738</v>
      </c>
      <c r="AG38" s="128">
        <v>0.11541988296273996</v>
      </c>
      <c r="AH38" s="121">
        <v>180.67618034413323</v>
      </c>
      <c r="AI38" s="128">
        <v>5.2187742870835489E-2</v>
      </c>
      <c r="AK38" s="127" t="s">
        <v>5</v>
      </c>
      <c r="AL38" s="121">
        <v>78.566045073873823</v>
      </c>
      <c r="AM38" s="128">
        <v>2.4960840974598039E-2</v>
      </c>
      <c r="AN38" s="121">
        <v>1427.2071979956486</v>
      </c>
      <c r="AO38" s="128">
        <v>0.4534311466674229</v>
      </c>
      <c r="AP38" s="121">
        <v>1641.7987940196258</v>
      </c>
      <c r="AQ38" s="128">
        <v>0.52160801235797905</v>
      </c>
      <c r="AR38" s="898">
        <v>3147.5720370891481</v>
      </c>
      <c r="AT38" s="127" t="s">
        <v>5</v>
      </c>
      <c r="AU38" s="121">
        <v>2452.6418835801946</v>
      </c>
      <c r="AV38" s="128">
        <v>0.70843784571230051</v>
      </c>
      <c r="AW38" s="121">
        <v>986.99678102663518</v>
      </c>
      <c r="AX38" s="128">
        <v>0.28509089645603042</v>
      </c>
      <c r="AY38" s="121">
        <v>22.403769213429719</v>
      </c>
      <c r="AZ38" s="128">
        <v>6.4712578316689874E-3</v>
      </c>
      <c r="BA38" s="344">
        <v>3462.0424338202597</v>
      </c>
    </row>
    <row r="39" spans="1:53" x14ac:dyDescent="0.2">
      <c r="A39" s="126">
        <v>97207</v>
      </c>
      <c r="B39" s="127" t="s">
        <v>6</v>
      </c>
      <c r="C39" s="344">
        <v>7639.9204826550758</v>
      </c>
      <c r="D39" s="312">
        <v>6606.6666461207051</v>
      </c>
      <c r="E39" s="128">
        <v>0.86475594361483621</v>
      </c>
      <c r="F39" s="312">
        <v>80.315192966286872</v>
      </c>
      <c r="G39" s="128">
        <v>1.0512569227471227E-2</v>
      </c>
      <c r="H39" s="312">
        <v>952.93864356808353</v>
      </c>
      <c r="I39" s="899">
        <v>0.12473148715769251</v>
      </c>
      <c r="J39" s="344">
        <v>6468.8420709302882</v>
      </c>
      <c r="K39" s="312">
        <v>5801.4545573012329</v>
      </c>
      <c r="L39" s="128">
        <v>0.89683045183184107</v>
      </c>
      <c r="M39" s="312">
        <v>87.490623040523246</v>
      </c>
      <c r="N39" s="128">
        <v>1.3524927967199726E-2</v>
      </c>
      <c r="O39" s="312">
        <v>579.89689058853264</v>
      </c>
      <c r="P39" s="899">
        <v>8.9644620200959285E-2</v>
      </c>
      <c r="R39" s="334">
        <v>3.3837921026186546E-2</v>
      </c>
      <c r="S39" s="335">
        <v>2.6334906477766706E-2</v>
      </c>
      <c r="T39" s="335">
        <v>-1.6968941146570993E-2</v>
      </c>
      <c r="U39" s="335">
        <v>0.10444179148946597</v>
      </c>
      <c r="W39" s="127" t="s">
        <v>6</v>
      </c>
      <c r="X39" s="121">
        <v>177.20850775364735</v>
      </c>
      <c r="Y39" s="128">
        <v>2.319507227280233E-2</v>
      </c>
      <c r="Z39" s="121">
        <v>790.08067967944419</v>
      </c>
      <c r="AA39" s="128">
        <v>0.10341477787277573</v>
      </c>
      <c r="AB39" s="121">
        <v>2135.7781212387454</v>
      </c>
      <c r="AC39" s="128">
        <v>0.27955501972665892</v>
      </c>
      <c r="AD39" s="121">
        <v>3273.4781689980232</v>
      </c>
      <c r="AE39" s="128">
        <v>0.42847018845677859</v>
      </c>
      <c r="AF39" s="121">
        <v>998.53619115577794</v>
      </c>
      <c r="AG39" s="128">
        <v>0.13069981466728042</v>
      </c>
      <c r="AH39" s="121">
        <v>264.83881382943775</v>
      </c>
      <c r="AI39" s="128">
        <v>3.4665127003703999E-2</v>
      </c>
      <c r="AK39" s="127" t="s">
        <v>6</v>
      </c>
      <c r="AL39" s="121">
        <v>201.7505133380742</v>
      </c>
      <c r="AM39" s="128">
        <v>2.9503410234677622E-2</v>
      </c>
      <c r="AN39" s="121">
        <v>3441.5245668371008</v>
      </c>
      <c r="AO39" s="128">
        <v>0.50327857633735329</v>
      </c>
      <c r="AP39" s="121">
        <v>3194.9348668546545</v>
      </c>
      <c r="AQ39" s="128">
        <v>0.46721801342796904</v>
      </c>
      <c r="AR39" s="898">
        <v>6838.2099470298299</v>
      </c>
      <c r="AT39" s="127" t="s">
        <v>6</v>
      </c>
      <c r="AU39" s="121">
        <v>4692.1747895895105</v>
      </c>
      <c r="AV39" s="128">
        <v>0.61416539612449672</v>
      </c>
      <c r="AW39" s="121">
        <v>2900.2039909632808</v>
      </c>
      <c r="AX39" s="128">
        <v>0.37961180323114863</v>
      </c>
      <c r="AY39" s="121">
        <v>47.541702102284475</v>
      </c>
      <c r="AZ39" s="128">
        <v>6.2228006443546735E-3</v>
      </c>
      <c r="BA39" s="344">
        <v>7639.9204826550758</v>
      </c>
    </row>
    <row r="40" spans="1:53" x14ac:dyDescent="0.2">
      <c r="A40" s="126">
        <v>97221</v>
      </c>
      <c r="B40" s="127" t="s">
        <v>27</v>
      </c>
      <c r="C40" s="344">
        <v>6067.3584923985964</v>
      </c>
      <c r="D40" s="312">
        <v>5208.261825284304</v>
      </c>
      <c r="E40" s="128">
        <v>0.85840680615945153</v>
      </c>
      <c r="F40" s="312">
        <v>112.7641654394552</v>
      </c>
      <c r="G40" s="128">
        <v>1.8585380372814656E-2</v>
      </c>
      <c r="H40" s="312">
        <v>746.33250167483641</v>
      </c>
      <c r="I40" s="899">
        <v>0.12300781346773368</v>
      </c>
      <c r="J40" s="344">
        <v>5556.0929735853397</v>
      </c>
      <c r="K40" s="312">
        <v>4900.9918301505559</v>
      </c>
      <c r="L40" s="128">
        <v>0.88209319992497393</v>
      </c>
      <c r="M40" s="312">
        <v>199.39484860784734</v>
      </c>
      <c r="N40" s="128">
        <v>3.5887601153509516E-2</v>
      </c>
      <c r="O40" s="312">
        <v>455.70629482693681</v>
      </c>
      <c r="P40" s="899">
        <v>8.2019198921516628E-2</v>
      </c>
      <c r="R40" s="335">
        <v>1.7761528212758115E-2</v>
      </c>
      <c r="S40" s="335">
        <v>1.223597005188215E-2</v>
      </c>
      <c r="T40" s="334">
        <v>-0.10773997700547722</v>
      </c>
      <c r="U40" s="335">
        <v>0.10369599201197865</v>
      </c>
      <c r="W40" s="127" t="s">
        <v>27</v>
      </c>
      <c r="X40" s="121">
        <v>110.419332652501</v>
      </c>
      <c r="Y40" s="128">
        <v>1.8198913545464355E-2</v>
      </c>
      <c r="Z40" s="121">
        <v>565.21266735042229</v>
      </c>
      <c r="AA40" s="128">
        <v>9.3156299905229098E-2</v>
      </c>
      <c r="AB40" s="121">
        <v>2010.4463042838952</v>
      </c>
      <c r="AC40" s="128">
        <v>0.33135446122108231</v>
      </c>
      <c r="AD40" s="121">
        <v>2573.5344363632121</v>
      </c>
      <c r="AE40" s="128">
        <v>0.42416060293576324</v>
      </c>
      <c r="AF40" s="121">
        <v>648.79045230700387</v>
      </c>
      <c r="AG40" s="128">
        <v>0.10693128700402849</v>
      </c>
      <c r="AH40" s="121">
        <v>158.95529944156075</v>
      </c>
      <c r="AI40" s="128">
        <v>2.619843538843232E-2</v>
      </c>
      <c r="AK40" s="127" t="s">
        <v>27</v>
      </c>
      <c r="AL40" s="121">
        <v>167.03474049378556</v>
      </c>
      <c r="AM40" s="128">
        <v>2.8946351406909057E-2</v>
      </c>
      <c r="AN40" s="121">
        <v>2991.9384731868772</v>
      </c>
      <c r="AO40" s="128">
        <v>0.5184891608577703</v>
      </c>
      <c r="AP40" s="121">
        <v>2611.5205575625373</v>
      </c>
      <c r="AQ40" s="128">
        <v>0.4525644877353206</v>
      </c>
      <c r="AR40" s="898">
        <v>5770.4937712432002</v>
      </c>
      <c r="AT40" s="127" t="s">
        <v>27</v>
      </c>
      <c r="AU40" s="121">
        <v>4113.8703411748284</v>
      </c>
      <c r="AV40" s="128">
        <v>0.67803317478748515</v>
      </c>
      <c r="AW40" s="121">
        <v>1921.0282665177642</v>
      </c>
      <c r="AX40" s="128">
        <v>0.31661690485645405</v>
      </c>
      <c r="AY40" s="121">
        <v>32.45988470600242</v>
      </c>
      <c r="AZ40" s="128">
        <v>5.3499203560609335E-3</v>
      </c>
      <c r="BA40" s="344">
        <v>6067.3584923985945</v>
      </c>
    </row>
    <row r="41" spans="1:53" x14ac:dyDescent="0.2">
      <c r="A41" s="126">
        <v>97227</v>
      </c>
      <c r="B41" s="127" t="s">
        <v>22</v>
      </c>
      <c r="C41" s="344">
        <v>5777.5557914547308</v>
      </c>
      <c r="D41" s="312">
        <v>4207.8873227765198</v>
      </c>
      <c r="E41" s="128">
        <v>0.72831617290484285</v>
      </c>
      <c r="F41" s="312">
        <v>542.08449639283572</v>
      </c>
      <c r="G41" s="128">
        <v>9.382592154187476E-2</v>
      </c>
      <c r="H41" s="312">
        <v>1027.5839722853755</v>
      </c>
      <c r="I41" s="899">
        <v>0.17785790555328243</v>
      </c>
      <c r="J41" s="344">
        <v>4519.327896621242</v>
      </c>
      <c r="K41" s="312">
        <v>3424.1717134958817</v>
      </c>
      <c r="L41" s="128">
        <v>0.75767277609041705</v>
      </c>
      <c r="M41" s="312">
        <v>544.85366273225168</v>
      </c>
      <c r="N41" s="128">
        <v>0.12056077257408061</v>
      </c>
      <c r="O41" s="312">
        <v>550.30252039310847</v>
      </c>
      <c r="P41" s="899">
        <v>0.1217664513355023</v>
      </c>
      <c r="R41" s="334">
        <v>5.0350046771980406E-2</v>
      </c>
      <c r="S41" s="335">
        <v>4.2081565642757335E-2</v>
      </c>
      <c r="T41" s="334">
        <v>-1.0185535553227654E-3</v>
      </c>
      <c r="U41" s="334">
        <v>0.13303457822918419</v>
      </c>
      <c r="W41" s="127" t="s">
        <v>22</v>
      </c>
      <c r="X41" s="121">
        <v>261.26801974671503</v>
      </c>
      <c r="Y41" s="128">
        <v>4.5221202386854037E-2</v>
      </c>
      <c r="Z41" s="121">
        <v>953.92456791766506</v>
      </c>
      <c r="AA41" s="128">
        <v>0.16510867265506343</v>
      </c>
      <c r="AB41" s="121">
        <v>1723.4954319342232</v>
      </c>
      <c r="AC41" s="128">
        <v>0.29830874753011505</v>
      </c>
      <c r="AD41" s="121">
        <v>2135.80089638146</v>
      </c>
      <c r="AE41" s="128">
        <v>0.36967205051319579</v>
      </c>
      <c r="AF41" s="121">
        <v>530.55319183904965</v>
      </c>
      <c r="AG41" s="128">
        <v>9.1830042147539634E-2</v>
      </c>
      <c r="AH41" s="121">
        <v>172.51368363561781</v>
      </c>
      <c r="AI41" s="128">
        <v>2.9859284767232094E-2</v>
      </c>
      <c r="AK41" s="127" t="s">
        <v>22</v>
      </c>
      <c r="AL41" s="121">
        <v>74.776855891332701</v>
      </c>
      <c r="AM41" s="128">
        <v>1.3450207445752349E-2</v>
      </c>
      <c r="AN41" s="121">
        <v>2649.8332518328912</v>
      </c>
      <c r="AO41" s="128">
        <v>0.47662885138683664</v>
      </c>
      <c r="AP41" s="121">
        <v>2834.9216833596111</v>
      </c>
      <c r="AQ41" s="128">
        <v>0.50992094116741093</v>
      </c>
      <c r="AR41" s="898">
        <v>5559.5317910838357</v>
      </c>
      <c r="AT41" s="127" t="s">
        <v>22</v>
      </c>
      <c r="AU41" s="121">
        <v>3711.4358223388572</v>
      </c>
      <c r="AV41" s="128">
        <v>0.64238857335280786</v>
      </c>
      <c r="AW41" s="121">
        <v>1991.8007820417581</v>
      </c>
      <c r="AX41" s="128">
        <v>0.34474799620069835</v>
      </c>
      <c r="AY41" s="121">
        <v>74.319187074115291</v>
      </c>
      <c r="AZ41" s="128">
        <v>1.2863430446493787E-2</v>
      </c>
      <c r="BA41" s="344">
        <v>5777.5557914547308</v>
      </c>
    </row>
    <row r="42" spans="1:53" x14ac:dyDescent="0.2">
      <c r="A42" s="126">
        <v>97223</v>
      </c>
      <c r="B42" s="127" t="s">
        <v>18</v>
      </c>
      <c r="C42" s="344">
        <v>4258.6366481638579</v>
      </c>
      <c r="D42" s="312">
        <v>3571.8519353051356</v>
      </c>
      <c r="E42" s="128">
        <v>0.83873131952808544</v>
      </c>
      <c r="F42" s="312">
        <v>75.08257310995684</v>
      </c>
      <c r="G42" s="128">
        <v>1.7630659601431186E-2</v>
      </c>
      <c r="H42" s="312">
        <v>611.70213974876606</v>
      </c>
      <c r="I42" s="899">
        <v>0.1436380208704835</v>
      </c>
      <c r="J42" s="344">
        <v>3686.4527763149422</v>
      </c>
      <c r="K42" s="312">
        <v>3309.896658394955</v>
      </c>
      <c r="L42" s="128">
        <v>0.89785407795284422</v>
      </c>
      <c r="M42" s="312">
        <v>75.509933936461749</v>
      </c>
      <c r="N42" s="128">
        <v>2.0483087270669751E-2</v>
      </c>
      <c r="O42" s="312">
        <v>301.04618398352511</v>
      </c>
      <c r="P42" s="899">
        <v>8.1662834776485962E-2</v>
      </c>
      <c r="R42" s="335">
        <v>2.9277270671169475E-2</v>
      </c>
      <c r="S42" s="335">
        <v>1.5350068961959895E-2</v>
      </c>
      <c r="T42" s="334">
        <v>-1.1345040051008448E-3</v>
      </c>
      <c r="U42" s="335">
        <v>0.15234195622560209</v>
      </c>
      <c r="W42" s="127" t="s">
        <v>18</v>
      </c>
      <c r="X42" s="121">
        <v>49.387906799690242</v>
      </c>
      <c r="Y42" s="128">
        <v>1.1597116842777417E-2</v>
      </c>
      <c r="Z42" s="121">
        <v>234.63393432912446</v>
      </c>
      <c r="AA42" s="128">
        <v>5.5096021030648056E-2</v>
      </c>
      <c r="AB42" s="121">
        <v>1114.6043510436878</v>
      </c>
      <c r="AC42" s="128">
        <v>0.26172797614096932</v>
      </c>
      <c r="AD42" s="121">
        <v>1678.0357638188518</v>
      </c>
      <c r="AE42" s="128">
        <v>0.39403121290996945</v>
      </c>
      <c r="AF42" s="121">
        <v>864.63445494556493</v>
      </c>
      <c r="AG42" s="128">
        <v>0.20303081159045544</v>
      </c>
      <c r="AH42" s="121">
        <v>317.34023722693939</v>
      </c>
      <c r="AI42" s="128">
        <v>7.4516861485180455E-2</v>
      </c>
      <c r="AK42" s="127" t="s">
        <v>18</v>
      </c>
      <c r="AL42" s="121">
        <v>176.62158483115476</v>
      </c>
      <c r="AM42" s="128">
        <v>4.4517447379492869E-2</v>
      </c>
      <c r="AN42" s="121">
        <v>2061.6535536288666</v>
      </c>
      <c r="AO42" s="128">
        <v>0.5196395088185638</v>
      </c>
      <c r="AP42" s="121">
        <v>1729.1936906830474</v>
      </c>
      <c r="AQ42" s="128">
        <v>0.43584304380194333</v>
      </c>
      <c r="AR42" s="898">
        <v>3967.4688291430689</v>
      </c>
      <c r="AT42" s="127" t="s">
        <v>18</v>
      </c>
      <c r="AU42" s="121">
        <v>3406.452612494706</v>
      </c>
      <c r="AV42" s="128">
        <v>0.79989275768887724</v>
      </c>
      <c r="AW42" s="121">
        <v>793.40046297306878</v>
      </c>
      <c r="AX42" s="128">
        <v>0.18630386401130253</v>
      </c>
      <c r="AY42" s="121">
        <v>58.783572696083816</v>
      </c>
      <c r="AZ42" s="128">
        <v>1.3803378299820148E-2</v>
      </c>
      <c r="BA42" s="344">
        <v>4258.6366481638588</v>
      </c>
    </row>
    <row r="43" spans="1:53" x14ac:dyDescent="0.2">
      <c r="A43" s="126">
        <v>97231</v>
      </c>
      <c r="B43" s="127" t="s">
        <v>29</v>
      </c>
      <c r="C43" s="344">
        <v>5140.3768633648251</v>
      </c>
      <c r="D43" s="312">
        <v>3425.1336403590722</v>
      </c>
      <c r="E43" s="128">
        <v>0.66631955815726385</v>
      </c>
      <c r="F43" s="312">
        <v>1287.5180142309011</v>
      </c>
      <c r="G43" s="128">
        <v>0.2504715215351172</v>
      </c>
      <c r="H43" s="312">
        <v>427.72520877485249</v>
      </c>
      <c r="I43" s="899">
        <v>8.3208920307619047E-2</v>
      </c>
      <c r="J43" s="344">
        <v>4353.454910970705</v>
      </c>
      <c r="K43" s="312">
        <v>2849.4549109707059</v>
      </c>
      <c r="L43" s="128">
        <v>0.65452725920970956</v>
      </c>
      <c r="M43" s="312">
        <v>883.61600496277867</v>
      </c>
      <c r="N43" s="128">
        <v>0.2029689115961823</v>
      </c>
      <c r="O43" s="312">
        <v>620.38399503722053</v>
      </c>
      <c r="P43" s="899">
        <v>0.14250382919410812</v>
      </c>
      <c r="R43" s="336">
        <v>3.3789654883204623E-2</v>
      </c>
      <c r="S43" s="337">
        <v>3.7488153424241499E-2</v>
      </c>
      <c r="T43" s="336">
        <v>7.8196575460881546E-2</v>
      </c>
      <c r="U43" s="336">
        <v>-7.1673276914348105E-2</v>
      </c>
      <c r="W43" s="130" t="s">
        <v>29</v>
      </c>
      <c r="X43" s="121">
        <v>478.23893166877718</v>
      </c>
      <c r="Y43" s="131">
        <v>9.3035772353027069E-2</v>
      </c>
      <c r="Z43" s="121">
        <v>1255.2841278153383</v>
      </c>
      <c r="AA43" s="131">
        <v>0.24420079717533497</v>
      </c>
      <c r="AB43" s="121">
        <v>1563.5936636845183</v>
      </c>
      <c r="AC43" s="131">
        <v>0.30417879957949423</v>
      </c>
      <c r="AD43" s="121">
        <v>1231.9855409971162</v>
      </c>
      <c r="AE43" s="131">
        <v>0.23966833050265388</v>
      </c>
      <c r="AF43" s="121">
        <v>403.09050424051401</v>
      </c>
      <c r="AG43" s="131">
        <v>7.8416527611684897E-2</v>
      </c>
      <c r="AH43" s="121">
        <v>208.18409495856238</v>
      </c>
      <c r="AI43" s="131">
        <v>4.0499772777805192E-2</v>
      </c>
      <c r="AK43" s="130" t="s">
        <v>29</v>
      </c>
      <c r="AL43" s="121">
        <v>128.84579296168732</v>
      </c>
      <c r="AM43" s="131">
        <v>2.7319586203162435E-2</v>
      </c>
      <c r="AN43" s="121">
        <v>1999.1685721872586</v>
      </c>
      <c r="AO43" s="131">
        <v>0.42389011613878103</v>
      </c>
      <c r="AP43" s="121">
        <v>2588.2281139107304</v>
      </c>
      <c r="AQ43" s="131">
        <v>0.54879029765805665</v>
      </c>
      <c r="AR43" s="898">
        <v>4716.242479059676</v>
      </c>
      <c r="AT43" s="130" t="s">
        <v>29</v>
      </c>
      <c r="AU43" s="121">
        <v>2270.9018399770343</v>
      </c>
      <c r="AV43" s="131">
        <v>0.44177730550489835</v>
      </c>
      <c r="AW43" s="121">
        <v>2841.0072680843095</v>
      </c>
      <c r="AX43" s="131">
        <v>0.55268462675023045</v>
      </c>
      <c r="AY43" s="121">
        <v>28.467755303482587</v>
      </c>
      <c r="AZ43" s="131">
        <v>5.5380677448711316E-3</v>
      </c>
      <c r="BA43" s="344">
        <v>5140.3768633648269</v>
      </c>
    </row>
    <row r="44" spans="1:53" x14ac:dyDescent="0.2">
      <c r="A44" s="133"/>
      <c r="B44" s="139" t="s">
        <v>40</v>
      </c>
      <c r="C44" s="348">
        <v>34611.890711857348</v>
      </c>
      <c r="D44" s="140">
        <v>26979.913943560576</v>
      </c>
      <c r="E44" s="141">
        <v>0.77949841481262372</v>
      </c>
      <c r="F44" s="140">
        <v>3248.9575581832337</v>
      </c>
      <c r="G44" s="141">
        <v>9.3868248493868184E-2</v>
      </c>
      <c r="H44" s="140">
        <v>4383.0192101135381</v>
      </c>
      <c r="I44" s="902">
        <v>0.12663333669350813</v>
      </c>
      <c r="J44" s="348">
        <v>29661.236556598324</v>
      </c>
      <c r="K44" s="140">
        <v>23808.035598489143</v>
      </c>
      <c r="L44" s="141">
        <v>0.80266497160560557</v>
      </c>
      <c r="M44" s="140">
        <v>2815.3179034685413</v>
      </c>
      <c r="N44" s="141">
        <v>9.4915729426737497E-2</v>
      </c>
      <c r="O44" s="140">
        <v>3037.8830546406443</v>
      </c>
      <c r="P44" s="902">
        <v>0.10241929896765713</v>
      </c>
      <c r="R44" s="339">
        <v>3.1352710394007222E-2</v>
      </c>
      <c r="S44" s="339">
        <v>2.5329373991303861E-2</v>
      </c>
      <c r="T44" s="339">
        <v>2.9066212543796821E-2</v>
      </c>
      <c r="U44" s="339">
        <v>7.6069853251662822E-2</v>
      </c>
      <c r="W44" s="139" t="s">
        <v>40</v>
      </c>
      <c r="X44" s="140">
        <v>1301.7720926815969</v>
      </c>
      <c r="Y44" s="141">
        <v>3.7610545564205067E-2</v>
      </c>
      <c r="Z44" s="140">
        <v>4565.9267529740591</v>
      </c>
      <c r="AA44" s="141">
        <v>0.13191786577003906</v>
      </c>
      <c r="AB44" s="140">
        <v>10276.940355262595</v>
      </c>
      <c r="AC44" s="141">
        <v>0.29691935759354282</v>
      </c>
      <c r="AD44" s="140">
        <v>12887.54987449136</v>
      </c>
      <c r="AE44" s="141">
        <v>0.37234457897084311</v>
      </c>
      <c r="AF44" s="140">
        <v>4106.1933270114841</v>
      </c>
      <c r="AG44" s="141">
        <v>0.11863533723700288</v>
      </c>
      <c r="AH44" s="140">
        <v>1473.5083094362515</v>
      </c>
      <c r="AI44" s="141">
        <v>4.2572314864367022E-2</v>
      </c>
      <c r="AK44" s="139" t="s">
        <v>40</v>
      </c>
      <c r="AL44" s="140">
        <v>933.59553258990832</v>
      </c>
      <c r="AM44" s="141">
        <v>2.9023828683749021E-2</v>
      </c>
      <c r="AN44" s="140">
        <v>15661.325615668644</v>
      </c>
      <c r="AO44" s="141">
        <v>0.48688282640834302</v>
      </c>
      <c r="AP44" s="140">
        <v>15571.597706390206</v>
      </c>
      <c r="AQ44" s="141">
        <v>0.48409334490790795</v>
      </c>
      <c r="AR44" s="898">
        <v>32166.518854648759</v>
      </c>
      <c r="AT44" s="139" t="s">
        <v>40</v>
      </c>
      <c r="AU44" s="140">
        <v>22314.477289155133</v>
      </c>
      <c r="AV44" s="141">
        <v>0.64470552836660366</v>
      </c>
      <c r="AW44" s="140">
        <v>11985.437551606816</v>
      </c>
      <c r="AX44" s="141">
        <v>0.34628092557511869</v>
      </c>
      <c r="AY44" s="140">
        <v>311.9758710953983</v>
      </c>
      <c r="AZ44" s="141">
        <v>9.0135460582776421E-3</v>
      </c>
      <c r="BA44" s="348">
        <v>34611.890711857348</v>
      </c>
    </row>
    <row r="45" spans="1:53" ht="13.5" thickBot="1" x14ac:dyDescent="0.25">
      <c r="A45" s="133"/>
      <c r="B45" s="134" t="s">
        <v>41</v>
      </c>
      <c r="C45" s="347">
        <v>63933.619705726785</v>
      </c>
      <c r="D45" s="135">
        <v>48910.662998611195</v>
      </c>
      <c r="E45" s="136">
        <v>0.76502258473299101</v>
      </c>
      <c r="F45" s="135">
        <v>6141.6183755037346</v>
      </c>
      <c r="G45" s="136">
        <v>9.606242230257464E-2</v>
      </c>
      <c r="H45" s="135">
        <v>8881.3383316118579</v>
      </c>
      <c r="I45" s="901">
        <v>0.13891499296443435</v>
      </c>
      <c r="J45" s="347">
        <v>55608.691361591947</v>
      </c>
      <c r="K45" s="135">
        <v>44373.687386898178</v>
      </c>
      <c r="L45" s="136">
        <v>0.79796316547643831</v>
      </c>
      <c r="M45" s="135">
        <v>4267.6777695444489</v>
      </c>
      <c r="N45" s="136">
        <v>7.6744797711461116E-2</v>
      </c>
      <c r="O45" s="135">
        <v>6967.326205149323</v>
      </c>
      <c r="P45" s="726">
        <v>0.12529203681210066</v>
      </c>
      <c r="R45" s="338">
        <v>2.8294051969615985E-2</v>
      </c>
      <c r="S45" s="338">
        <v>1.9660524232197218E-2</v>
      </c>
      <c r="T45" s="338">
        <v>7.5519382072566366E-2</v>
      </c>
      <c r="U45" s="338">
        <v>4.9741711068003625E-2</v>
      </c>
      <c r="W45" s="134" t="s">
        <v>41</v>
      </c>
      <c r="X45" s="135">
        <v>2303.5119566237909</v>
      </c>
      <c r="Y45" s="136">
        <v>3.6029744088108565E-2</v>
      </c>
      <c r="Z45" s="135">
        <v>8082.5561003518578</v>
      </c>
      <c r="AA45" s="136">
        <v>0.12642106199452166</v>
      </c>
      <c r="AB45" s="135">
        <v>19438.326004613176</v>
      </c>
      <c r="AC45" s="136">
        <v>0.30403919086833758</v>
      </c>
      <c r="AD45" s="135">
        <v>23752.166559051275</v>
      </c>
      <c r="AE45" s="136">
        <v>0.37151293276335018</v>
      </c>
      <c r="AF45" s="135">
        <v>7295.7591733149893</v>
      </c>
      <c r="AG45" s="136">
        <v>0.11411459584012071</v>
      </c>
      <c r="AH45" s="135">
        <v>3061.2999117716945</v>
      </c>
      <c r="AI45" s="136">
        <v>4.7882474445561256E-2</v>
      </c>
      <c r="AK45" s="134" t="s">
        <v>41</v>
      </c>
      <c r="AL45" s="135">
        <v>2249.8804619999769</v>
      </c>
      <c r="AM45" s="136">
        <v>3.7845570323888474E-2</v>
      </c>
      <c r="AN45" s="135">
        <v>29195.465559350974</v>
      </c>
      <c r="AO45" s="136">
        <v>0.49110122232133624</v>
      </c>
      <c r="AP45" s="135">
        <v>28003.631566914679</v>
      </c>
      <c r="AQ45" s="136">
        <v>0.47105320735477529</v>
      </c>
      <c r="AR45" s="898">
        <v>59448.977588265632</v>
      </c>
      <c r="AT45" s="134" t="s">
        <v>41</v>
      </c>
      <c r="AU45" s="135">
        <v>43665.036792634564</v>
      </c>
      <c r="AV45" s="136">
        <v>0.68297457571799769</v>
      </c>
      <c r="AW45" s="135">
        <v>19508.049573664961</v>
      </c>
      <c r="AX45" s="136">
        <v>0.30512975275694498</v>
      </c>
      <c r="AY45" s="135">
        <v>760.53333942725419</v>
      </c>
      <c r="AZ45" s="136">
        <v>1.1895671525057265E-2</v>
      </c>
      <c r="BA45" s="347">
        <v>63933.619705726785</v>
      </c>
    </row>
    <row r="46" spans="1:53" ht="13.5" thickBot="1" x14ac:dyDescent="0.25">
      <c r="A46" s="133"/>
      <c r="B46" s="147" t="s">
        <v>42</v>
      </c>
      <c r="C46" s="903">
        <v>198588.42134387611</v>
      </c>
      <c r="D46" s="148">
        <v>162852.13967835734</v>
      </c>
      <c r="E46" s="149">
        <v>0.82004851328347217</v>
      </c>
      <c r="F46" s="148">
        <v>9085.596397502999</v>
      </c>
      <c r="G46" s="149">
        <v>4.5750886864498318E-2</v>
      </c>
      <c r="H46" s="148">
        <v>26650.685268015724</v>
      </c>
      <c r="I46" s="904">
        <v>0.13420059985202937</v>
      </c>
      <c r="J46" s="903">
        <v>181049.71916362486</v>
      </c>
      <c r="K46" s="148">
        <v>152998.05945415574</v>
      </c>
      <c r="L46" s="149">
        <v>0.84506101506781539</v>
      </c>
      <c r="M46" s="148">
        <v>7052.1326011806505</v>
      </c>
      <c r="N46" s="149">
        <v>3.8951358962381152E-2</v>
      </c>
      <c r="O46" s="148">
        <v>20999.527108288428</v>
      </c>
      <c r="P46" s="904">
        <v>0.11598762596980318</v>
      </c>
      <c r="R46" s="342">
        <v>1.8664598833200152E-2</v>
      </c>
      <c r="S46" s="343">
        <v>1.256173048109277E-2</v>
      </c>
      <c r="T46" s="343">
        <v>5.197784654581894E-2</v>
      </c>
      <c r="U46" s="343">
        <v>4.8817132864600765E-2</v>
      </c>
      <c r="W46" s="147" t="s">
        <v>42</v>
      </c>
      <c r="X46" s="148">
        <v>8227.358927832367</v>
      </c>
      <c r="Y46" s="149">
        <v>4.1429197493774605E-2</v>
      </c>
      <c r="Z46" s="148">
        <v>25538.233401684862</v>
      </c>
      <c r="AA46" s="149">
        <v>0.12859880364053453</v>
      </c>
      <c r="AB46" s="148">
        <v>60379.543760871122</v>
      </c>
      <c r="AC46" s="149">
        <v>0.30404362627123049</v>
      </c>
      <c r="AD46" s="148">
        <v>71784.330801676755</v>
      </c>
      <c r="AE46" s="149">
        <v>0.36147289109758751</v>
      </c>
      <c r="AF46" s="148">
        <v>23712.261993219057</v>
      </c>
      <c r="AG46" s="149">
        <v>0.11940405101543587</v>
      </c>
      <c r="AH46" s="148">
        <v>8946.6924585919351</v>
      </c>
      <c r="AI46" s="149">
        <v>4.5051430481436901E-2</v>
      </c>
      <c r="AK46" s="147" t="s">
        <v>42</v>
      </c>
      <c r="AL46" s="148">
        <v>10191.543894653354</v>
      </c>
      <c r="AM46" s="149">
        <v>5.4164079846447791E-2</v>
      </c>
      <c r="AN46" s="148">
        <v>107361.17912622303</v>
      </c>
      <c r="AO46" s="149">
        <v>0.57058278301212362</v>
      </c>
      <c r="AP46" s="148">
        <v>70607.842496821409</v>
      </c>
      <c r="AQ46" s="149">
        <v>0.37525313714142855</v>
      </c>
      <c r="AR46" s="898">
        <v>188160.5655176978</v>
      </c>
      <c r="AT46" s="147" t="s">
        <v>42</v>
      </c>
      <c r="AU46" s="148">
        <v>126816.1920517625</v>
      </c>
      <c r="AV46" s="149">
        <v>0.63858804654158219</v>
      </c>
      <c r="AW46" s="148">
        <v>70191.362120729638</v>
      </c>
      <c r="AX46" s="149">
        <v>0.35345143309833826</v>
      </c>
      <c r="AY46" s="148">
        <v>1580.8671713839408</v>
      </c>
      <c r="AZ46" s="149">
        <v>7.9605203600793418E-3</v>
      </c>
      <c r="BA46" s="903">
        <v>198588.42134387611</v>
      </c>
    </row>
    <row r="47" spans="1:53" x14ac:dyDescent="0.2">
      <c r="B47" s="152" t="s">
        <v>268</v>
      </c>
      <c r="C47" s="121"/>
      <c r="D47" s="312"/>
      <c r="E47" s="121"/>
      <c r="F47" s="312"/>
      <c r="G47" s="121"/>
      <c r="H47" s="121"/>
      <c r="I47" s="328"/>
      <c r="J47" s="121"/>
      <c r="K47" s="312"/>
      <c r="L47" s="121"/>
      <c r="M47" s="312"/>
      <c r="N47" s="121"/>
      <c r="O47" s="121"/>
      <c r="P47" s="328"/>
      <c r="R47" s="121"/>
      <c r="S47" s="312"/>
      <c r="T47" s="312"/>
      <c r="U47" s="121"/>
      <c r="W47" s="152" t="s">
        <v>268</v>
      </c>
      <c r="AK47" s="152" t="s">
        <v>268</v>
      </c>
      <c r="AT47" s="152" t="s">
        <v>268</v>
      </c>
      <c r="BA47" s="121"/>
    </row>
    <row r="50" spans="19:21" x14ac:dyDescent="0.2">
      <c r="S50" s="905"/>
      <c r="T50" s="905"/>
      <c r="U50" s="905"/>
    </row>
    <row r="51" spans="19:21" x14ac:dyDescent="0.2">
      <c r="S51" s="905"/>
      <c r="T51" s="905"/>
      <c r="U51" s="905"/>
    </row>
    <row r="52" spans="19:21" x14ac:dyDescent="0.2">
      <c r="S52" s="905"/>
      <c r="T52" s="905"/>
      <c r="U52" s="905"/>
    </row>
    <row r="53" spans="19:21" x14ac:dyDescent="0.2">
      <c r="S53" s="905"/>
      <c r="T53" s="905"/>
      <c r="U53" s="905"/>
    </row>
  </sheetData>
  <phoneticPr fontId="2" type="noConversion"/>
  <printOptions horizontalCentered="1" verticalCentered="1"/>
  <pageMargins left="0.25" right="0.25" top="0.75" bottom="0.75" header="0.3" footer="0.3"/>
  <pageSetup paperSize="9" orientation="portrait" r:id="rId1"/>
  <headerFooter alignWithMargins="0">
    <oddHeader>&amp;C&amp;"-,Normal"&amp;K002060Observatoire de l'habitat de la Martinique&amp;"Arial,Normal"&amp;K000000
&amp;"-,Gras"&amp;11Les logements</oddHeader>
  </headerFooter>
  <rowBreaks count="1" manualBreakCount="1">
    <brk id="47" max="16383" man="1"/>
  </rowBreaks>
  <colBreaks count="2" manualBreakCount="2">
    <brk id="22" max="46" man="1"/>
    <brk id="36" max="4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47"/>
  <sheetViews>
    <sheetView zoomScale="90" zoomScaleNormal="90" workbookViewId="0">
      <pane xSplit="2" ySplit="3" topLeftCell="C4" activePane="bottomRight" state="frozen"/>
      <selection activeCell="L42" sqref="L42"/>
      <selection pane="topRight" activeCell="L42" sqref="L42"/>
      <selection pane="bottomLeft" activeCell="L42" sqref="L42"/>
      <selection pane="bottomRight" activeCell="B3" sqref="B3"/>
    </sheetView>
  </sheetViews>
  <sheetFormatPr baseColWidth="10" defaultRowHeight="12.75" x14ac:dyDescent="0.2"/>
  <cols>
    <col min="1" max="1" width="8.5703125" style="303" customWidth="1"/>
    <col min="2" max="2" width="22.28515625" customWidth="1"/>
    <col min="3" max="3" width="12" style="56" customWidth="1"/>
    <col min="4" max="4" width="8.7109375" customWidth="1"/>
    <col min="5" max="5" width="10.42578125" style="56" customWidth="1"/>
    <col min="6" max="6" width="8.7109375" customWidth="1"/>
    <col min="7" max="7" width="10.42578125" style="56" customWidth="1"/>
    <col min="8" max="8" width="8.7109375" customWidth="1"/>
    <col min="9" max="9" width="10.42578125" style="56" customWidth="1"/>
    <col min="10" max="10" width="8.7109375" customWidth="1"/>
    <col min="11" max="11" width="10.42578125" style="56" customWidth="1"/>
    <col min="12" max="12" width="8.7109375" customWidth="1"/>
    <col min="13" max="14" width="9.7109375" customWidth="1"/>
    <col min="15" max="15" width="11.42578125" style="56"/>
    <col min="17" max="17" width="12.7109375" style="56" customWidth="1"/>
    <col min="19" max="19" width="11.42578125" style="56"/>
    <col min="21" max="21" width="11.42578125" style="56"/>
    <col min="22" max="22" width="9.7109375" style="307" customWidth="1"/>
    <col min="23" max="23" width="8.5703125" customWidth="1"/>
    <col min="24" max="24" width="21" customWidth="1"/>
    <col min="25" max="25" width="9.7109375" style="56" customWidth="1"/>
    <col min="26" max="26" width="8.7109375" customWidth="1"/>
    <col min="27" max="27" width="9.7109375" style="56" customWidth="1"/>
    <col min="28" max="28" width="8.7109375" customWidth="1"/>
    <col min="29" max="29" width="9.7109375" style="56" customWidth="1"/>
    <col min="30" max="30" width="8.7109375" customWidth="1"/>
    <col min="31" max="31" width="9.7109375" customWidth="1"/>
    <col min="32" max="32" width="8.28515625" customWidth="1"/>
    <col min="33" max="33" width="11.28515625" customWidth="1"/>
    <col min="34" max="34" width="6.5703125" style="56" customWidth="1"/>
    <col min="35" max="35" width="8.7109375" customWidth="1"/>
    <col min="36" max="36" width="12.140625" style="56" customWidth="1"/>
    <col min="37" max="37" width="8.7109375" customWidth="1"/>
    <col min="38" max="38" width="19.42578125" style="56" customWidth="1"/>
    <col min="39" max="39" width="11" customWidth="1"/>
    <col min="40" max="40" width="11.42578125" style="56"/>
    <col min="41" max="41" width="11.28515625" customWidth="1"/>
    <col min="45" max="45" width="11.85546875" customWidth="1"/>
    <col min="46" max="46" width="13.85546875" customWidth="1"/>
    <col min="47" max="47" width="9.7109375" style="56" customWidth="1"/>
    <col min="48" max="48" width="9.7109375" style="39" customWidth="1"/>
    <col min="49" max="50" width="9.7109375" style="56" customWidth="1"/>
    <col min="51" max="51" width="17" style="56" bestFit="1" customWidth="1"/>
    <col min="52" max="60" width="9.7109375" style="56" customWidth="1"/>
    <col min="62" max="62" width="9.7109375" customWidth="1"/>
    <col min="63" max="63" width="9.7109375" style="56" customWidth="1"/>
    <col min="64" max="64" width="9.7109375" customWidth="1"/>
    <col min="65" max="65" width="9.7109375" style="56" customWidth="1"/>
    <col min="66" max="66" width="9.7109375" customWidth="1"/>
    <col min="67" max="67" width="9.7109375" style="56" customWidth="1"/>
    <col min="68" max="68" width="9.7109375" customWidth="1"/>
    <col min="69" max="69" width="9.7109375" style="56" customWidth="1"/>
    <col min="70" max="70" width="9.7109375" customWidth="1"/>
    <col min="71" max="71" width="9.7109375" style="56" customWidth="1"/>
    <col min="72" max="72" width="9.7109375" customWidth="1"/>
    <col min="73" max="73" width="9.7109375" style="56" customWidth="1"/>
    <col min="74" max="74" width="9.7109375" customWidth="1"/>
    <col min="75" max="75" width="9.7109375" style="56" customWidth="1"/>
    <col min="77" max="90" width="9.7109375" style="56" customWidth="1"/>
    <col min="92" max="92" width="9.7109375" customWidth="1"/>
    <col min="93" max="93" width="9.7109375" style="56" customWidth="1"/>
    <col min="94" max="94" width="9.7109375" customWidth="1"/>
    <col min="95" max="95" width="9.7109375" style="56" customWidth="1"/>
    <col min="96" max="96" width="9.7109375" customWidth="1"/>
    <col min="97" max="97" width="9.7109375" style="56" customWidth="1"/>
    <col min="98" max="98" width="9.7109375" customWidth="1"/>
    <col min="99" max="99" width="9.7109375" style="56" customWidth="1"/>
    <col min="100" max="100" width="9.7109375" customWidth="1"/>
    <col min="101" max="101" width="9.7109375" style="56" customWidth="1"/>
    <col min="102" max="102" width="9.7109375" customWidth="1"/>
    <col min="103" max="103" width="9.7109375" style="56" customWidth="1"/>
    <col min="104" max="104" width="9.7109375" customWidth="1"/>
    <col min="105" max="105" width="9.7109375" style="56" customWidth="1"/>
    <col min="107" max="107" width="9.7109375" customWidth="1"/>
    <col min="108" max="108" width="9.7109375" style="56" customWidth="1"/>
    <col min="109" max="109" width="9.7109375" customWidth="1"/>
    <col min="110" max="110" width="9.7109375" style="56" customWidth="1"/>
    <col min="111" max="111" width="9.7109375" customWidth="1"/>
    <col min="112" max="112" width="9.7109375" style="56" customWidth="1"/>
    <col min="113" max="113" width="9.7109375" customWidth="1"/>
    <col min="114" max="114" width="9.7109375" style="56" customWidth="1"/>
    <col min="115" max="115" width="9.7109375" customWidth="1"/>
    <col min="116" max="116" width="9.7109375" style="56" customWidth="1"/>
    <col min="117" max="117" width="9.7109375" customWidth="1"/>
    <col min="118" max="118" width="9.7109375" style="56" customWidth="1"/>
    <col min="119" max="119" width="9.7109375" customWidth="1"/>
    <col min="120" max="120" width="9.7109375" style="56" customWidth="1"/>
  </cols>
  <sheetData>
    <row r="1" spans="1:125" ht="13.5" thickBot="1" x14ac:dyDescent="0.25">
      <c r="CN1" s="56"/>
      <c r="DR1" s="56"/>
      <c r="DT1" s="56"/>
    </row>
    <row r="2" spans="1:125" ht="15" x14ac:dyDescent="0.2">
      <c r="C2" s="57" t="s">
        <v>66</v>
      </c>
      <c r="D2" s="52"/>
      <c r="E2" s="59"/>
      <c r="F2" s="52"/>
      <c r="G2" s="59"/>
      <c r="H2" s="52"/>
      <c r="I2" s="59"/>
      <c r="J2" s="52"/>
      <c r="K2" s="59"/>
      <c r="L2" s="52"/>
      <c r="M2" s="54"/>
      <c r="O2" s="213" t="s">
        <v>224</v>
      </c>
      <c r="P2" s="92"/>
      <c r="Q2" s="214"/>
      <c r="R2" s="92"/>
      <c r="S2" s="214"/>
      <c r="T2" s="92"/>
      <c r="U2" s="218"/>
      <c r="Y2" s="57" t="s">
        <v>270</v>
      </c>
      <c r="Z2" s="52"/>
      <c r="AA2" s="59"/>
      <c r="AB2" s="52"/>
      <c r="AC2" s="59"/>
      <c r="AD2" s="52"/>
      <c r="AE2" s="350"/>
      <c r="AI2" s="52"/>
      <c r="AL2" s="59"/>
      <c r="AM2" s="57" t="s">
        <v>287</v>
      </c>
      <c r="AN2" s="352"/>
      <c r="AO2" s="52"/>
      <c r="AP2" s="54"/>
      <c r="AQ2" s="104"/>
      <c r="AR2" s="104"/>
      <c r="AS2" s="104"/>
      <c r="AT2" s="104"/>
      <c r="AU2" s="353"/>
      <c r="AZ2" s="57" t="s">
        <v>124</v>
      </c>
      <c r="BA2" s="59"/>
      <c r="BB2" s="59"/>
      <c r="BC2" s="59"/>
      <c r="BD2" s="59"/>
      <c r="BE2" s="59"/>
      <c r="BF2" s="59"/>
      <c r="BG2" s="59"/>
      <c r="BH2" s="331"/>
      <c r="BK2" s="331"/>
      <c r="BL2" s="59"/>
      <c r="BM2" s="331"/>
      <c r="BN2" s="59"/>
      <c r="BO2" s="57" t="s">
        <v>70</v>
      </c>
      <c r="BP2" s="59"/>
      <c r="BQ2" s="331"/>
      <c r="BR2" s="59"/>
      <c r="BS2" s="331"/>
      <c r="BT2" s="59"/>
      <c r="BU2" s="331"/>
      <c r="BV2" s="59"/>
      <c r="BW2" s="331"/>
      <c r="BZ2" s="331"/>
      <c r="CA2" s="59"/>
      <c r="CB2" s="331"/>
      <c r="CC2" s="59"/>
      <c r="CD2" s="57" t="s">
        <v>68</v>
      </c>
      <c r="CE2" s="59"/>
      <c r="CF2" s="331"/>
      <c r="CG2" s="59"/>
      <c r="CH2" s="331"/>
      <c r="CI2" s="59"/>
      <c r="CJ2" s="331"/>
      <c r="CK2" s="59"/>
      <c r="CL2" s="331"/>
      <c r="CO2" s="331"/>
      <c r="CP2" s="59"/>
      <c r="CQ2" s="331"/>
      <c r="CR2" s="59"/>
      <c r="CS2" s="57" t="s">
        <v>167</v>
      </c>
      <c r="CT2" s="59"/>
      <c r="CU2" s="331"/>
      <c r="CV2" s="59"/>
      <c r="CW2" s="331"/>
      <c r="CX2" s="59"/>
      <c r="CY2" s="331"/>
      <c r="CZ2" s="59"/>
      <c r="DA2" s="331"/>
      <c r="DD2" s="331"/>
      <c r="DE2" s="59"/>
      <c r="DF2" s="331"/>
      <c r="DG2" s="59"/>
      <c r="DH2" s="57" t="s">
        <v>69</v>
      </c>
      <c r="DI2" s="59"/>
      <c r="DJ2" s="331"/>
      <c r="DK2" s="59"/>
      <c r="DL2" s="331"/>
      <c r="DM2" s="59"/>
      <c r="DN2" s="331"/>
      <c r="DO2" s="59"/>
      <c r="DP2" s="331"/>
    </row>
    <row r="3" spans="1:125" ht="64.5" thickBot="1" x14ac:dyDescent="0.25">
      <c r="C3" s="58" t="s">
        <v>67</v>
      </c>
      <c r="D3" s="41" t="s">
        <v>55</v>
      </c>
      <c r="E3" s="58" t="s">
        <v>70</v>
      </c>
      <c r="F3" s="41" t="s">
        <v>55</v>
      </c>
      <c r="G3" s="58" t="s">
        <v>68</v>
      </c>
      <c r="H3" s="41" t="s">
        <v>55</v>
      </c>
      <c r="I3" s="99" t="s">
        <v>167</v>
      </c>
      <c r="J3" s="41" t="s">
        <v>55</v>
      </c>
      <c r="K3" s="58" t="s">
        <v>69</v>
      </c>
      <c r="L3" s="41" t="s">
        <v>55</v>
      </c>
      <c r="M3" s="55" t="s">
        <v>65</v>
      </c>
      <c r="O3" s="215" t="s">
        <v>127</v>
      </c>
      <c r="P3" s="41" t="s">
        <v>55</v>
      </c>
      <c r="Q3" s="216" t="s">
        <v>128</v>
      </c>
      <c r="R3" s="41" t="s">
        <v>55</v>
      </c>
      <c r="S3" s="216" t="s">
        <v>129</v>
      </c>
      <c r="T3" s="41" t="s">
        <v>55</v>
      </c>
      <c r="U3" s="217" t="s">
        <v>65</v>
      </c>
      <c r="V3" s="308" t="s">
        <v>55</v>
      </c>
      <c r="Y3" s="58" t="s">
        <v>60</v>
      </c>
      <c r="Z3" s="41" t="s">
        <v>55</v>
      </c>
      <c r="AA3" s="58" t="s">
        <v>61</v>
      </c>
      <c r="AB3" s="41" t="s">
        <v>55</v>
      </c>
      <c r="AC3" s="58" t="s">
        <v>62</v>
      </c>
      <c r="AD3" s="41" t="s">
        <v>55</v>
      </c>
      <c r="AE3" s="58" t="s">
        <v>63</v>
      </c>
      <c r="AF3" s="41" t="s">
        <v>55</v>
      </c>
      <c r="AG3" s="58" t="s">
        <v>64</v>
      </c>
      <c r="AH3" s="41" t="s">
        <v>55</v>
      </c>
      <c r="AI3" s="55" t="s">
        <v>65</v>
      </c>
      <c r="AL3"/>
      <c r="AM3" s="99" t="s">
        <v>71</v>
      </c>
      <c r="AN3" s="41" t="s">
        <v>55</v>
      </c>
      <c r="AO3" s="58" t="s">
        <v>72</v>
      </c>
      <c r="AP3" s="41" t="s">
        <v>55</v>
      </c>
      <c r="AQ3" s="58" t="s">
        <v>73</v>
      </c>
      <c r="AR3" s="41" t="s">
        <v>55</v>
      </c>
      <c r="AS3" s="58" t="s">
        <v>74</v>
      </c>
      <c r="AT3" s="41" t="s">
        <v>55</v>
      </c>
      <c r="AU3" s="55" t="s">
        <v>65</v>
      </c>
      <c r="AX3"/>
      <c r="AY3"/>
      <c r="AZ3" s="192" t="s">
        <v>221</v>
      </c>
      <c r="BA3" s="330"/>
      <c r="BB3" s="192" t="s">
        <v>248</v>
      </c>
      <c r="BC3" s="330"/>
      <c r="BD3" s="192" t="s">
        <v>48</v>
      </c>
      <c r="BE3" s="330"/>
      <c r="BF3" s="192" t="s">
        <v>49</v>
      </c>
      <c r="BG3" s="330"/>
      <c r="BH3" s="192" t="s">
        <v>50</v>
      </c>
      <c r="BI3" s="330"/>
      <c r="BJ3" s="192" t="s">
        <v>51</v>
      </c>
      <c r="BK3" s="330"/>
      <c r="BL3" s="192" t="s">
        <v>52</v>
      </c>
      <c r="BM3" s="332"/>
      <c r="BO3" s="192" t="s">
        <v>221</v>
      </c>
      <c r="BP3" s="330"/>
      <c r="BQ3" s="192" t="s">
        <v>248</v>
      </c>
      <c r="BR3" s="330"/>
      <c r="BS3" s="192" t="s">
        <v>48</v>
      </c>
      <c r="BT3" s="330"/>
      <c r="BU3" s="192" t="s">
        <v>49</v>
      </c>
      <c r="BV3" s="330"/>
      <c r="BW3" s="192" t="s">
        <v>50</v>
      </c>
      <c r="BX3" s="330"/>
      <c r="BY3" s="192" t="s">
        <v>51</v>
      </c>
      <c r="BZ3" s="330"/>
      <c r="CA3" s="192" t="s">
        <v>52</v>
      </c>
      <c r="CB3" s="332"/>
      <c r="CC3"/>
      <c r="CD3" s="192" t="s">
        <v>221</v>
      </c>
      <c r="CE3" s="330"/>
      <c r="CF3" s="192" t="s">
        <v>248</v>
      </c>
      <c r="CG3" s="330"/>
      <c r="CH3" s="192" t="s">
        <v>48</v>
      </c>
      <c r="CI3" s="330"/>
      <c r="CJ3" s="192" t="s">
        <v>49</v>
      </c>
      <c r="CK3" s="330"/>
      <c r="CL3" s="192" t="s">
        <v>50</v>
      </c>
      <c r="CM3" s="330"/>
      <c r="CN3" s="192" t="s">
        <v>51</v>
      </c>
      <c r="CO3" s="330"/>
      <c r="CP3" s="192" t="s">
        <v>52</v>
      </c>
      <c r="CQ3" s="332"/>
      <c r="CS3" s="192" t="s">
        <v>221</v>
      </c>
      <c r="CT3" s="330"/>
      <c r="CU3" s="192" t="s">
        <v>248</v>
      </c>
      <c r="CV3" s="330"/>
      <c r="CW3" s="192" t="s">
        <v>48</v>
      </c>
      <c r="CX3" s="330"/>
      <c r="CY3" s="192" t="s">
        <v>49</v>
      </c>
      <c r="CZ3" s="330"/>
      <c r="DA3" s="192" t="s">
        <v>50</v>
      </c>
      <c r="DB3" s="330"/>
      <c r="DC3" s="192" t="s">
        <v>51</v>
      </c>
      <c r="DD3" s="330"/>
      <c r="DE3" s="192" t="s">
        <v>52</v>
      </c>
      <c r="DF3" s="332"/>
      <c r="DH3" s="192" t="s">
        <v>221</v>
      </c>
      <c r="DI3" s="330"/>
      <c r="DJ3" s="192" t="s">
        <v>248</v>
      </c>
      <c r="DK3" s="330"/>
      <c r="DL3" s="192" t="s">
        <v>48</v>
      </c>
      <c r="DM3" s="330"/>
      <c r="DN3" s="192" t="s">
        <v>49</v>
      </c>
      <c r="DO3" s="330"/>
      <c r="DP3" s="192" t="s">
        <v>50</v>
      </c>
      <c r="DQ3" s="330"/>
      <c r="DR3" s="192" t="s">
        <v>51</v>
      </c>
      <c r="DS3" s="330"/>
      <c r="DT3" s="192" t="s">
        <v>52</v>
      </c>
      <c r="DU3" s="332"/>
    </row>
    <row r="4" spans="1:125" x14ac:dyDescent="0.2">
      <c r="A4" s="356">
        <v>97209</v>
      </c>
      <c r="B4" s="31" t="s">
        <v>8</v>
      </c>
      <c r="C4" s="42">
        <v>15749.733482936834</v>
      </c>
      <c r="D4" s="47">
        <v>0.40745222694257655</v>
      </c>
      <c r="E4" s="42">
        <v>11412.768199697959</v>
      </c>
      <c r="F4" s="47">
        <v>0.29525311165324203</v>
      </c>
      <c r="G4" s="42">
        <v>8824.3806670530921</v>
      </c>
      <c r="H4" s="47">
        <v>0.22829043793503928</v>
      </c>
      <c r="I4" s="42">
        <v>600.26748649743467</v>
      </c>
      <c r="J4" s="47">
        <v>1.5529172249141842E-2</v>
      </c>
      <c r="K4" s="42">
        <v>2067.0344865242291</v>
      </c>
      <c r="L4" s="47">
        <v>5.3475051220000396E-2</v>
      </c>
      <c r="M4" s="42">
        <v>38654.184322709545</v>
      </c>
      <c r="O4" s="42">
        <v>17954.242695114102</v>
      </c>
      <c r="P4" s="211">
        <v>0.46448380711440562</v>
      </c>
      <c r="Q4" s="42">
        <v>20588.4205160663</v>
      </c>
      <c r="R4" s="211">
        <v>0.53263109484295834</v>
      </c>
      <c r="S4" s="20">
        <v>111.52111152914129</v>
      </c>
      <c r="T4" s="21">
        <v>2.8850980426360215E-3</v>
      </c>
      <c r="U4" s="28">
        <v>38654.184322709545</v>
      </c>
      <c r="V4" s="309">
        <v>0.46849345191225333</v>
      </c>
      <c r="W4" s="56"/>
      <c r="X4" s="31" t="s">
        <v>8</v>
      </c>
      <c r="Y4" s="42">
        <v>1964.8539035093036</v>
      </c>
      <c r="Z4" s="47">
        <v>5.0831596577112122E-2</v>
      </c>
      <c r="AA4" s="42">
        <v>5814.2212330676648</v>
      </c>
      <c r="AB4" s="47">
        <v>0.15041634780149216</v>
      </c>
      <c r="AC4" s="42">
        <v>12515.296993642156</v>
      </c>
      <c r="AD4" s="47">
        <v>0.32377599509425814</v>
      </c>
      <c r="AE4" s="42">
        <v>13046.807655847548</v>
      </c>
      <c r="AF4" s="47">
        <v>0.33752639939119028</v>
      </c>
      <c r="AG4" s="42">
        <v>5313.0045366428758</v>
      </c>
      <c r="AH4" s="47">
        <v>0.13744966113594737</v>
      </c>
      <c r="AI4" s="42">
        <v>38654.184322709545</v>
      </c>
      <c r="AJ4" s="351">
        <v>18359.812192490423</v>
      </c>
      <c r="AK4" s="93">
        <v>0.47497606052713764</v>
      </c>
      <c r="AL4" s="31" t="s">
        <v>8</v>
      </c>
      <c r="AM4" s="42">
        <v>132.15216043381801</v>
      </c>
      <c r="AN4" s="47">
        <v>3.4188319518147973E-3</v>
      </c>
      <c r="AO4" s="42">
        <v>62.429585860405503</v>
      </c>
      <c r="AP4" s="47">
        <v>1.6150796337908438E-3</v>
      </c>
      <c r="AQ4" s="42">
        <v>647.6652138049177</v>
      </c>
      <c r="AR4" s="47">
        <v>1.6755371382249317E-2</v>
      </c>
      <c r="AS4" s="42">
        <v>37811.937362610406</v>
      </c>
      <c r="AT4" s="47">
        <v>0.97821071703214513</v>
      </c>
      <c r="AU4" s="42">
        <v>38654.184322709545</v>
      </c>
      <c r="AV4"/>
      <c r="AW4"/>
      <c r="AX4" s="2">
        <v>97209</v>
      </c>
      <c r="AY4" s="31" t="s">
        <v>8</v>
      </c>
      <c r="AZ4" s="63">
        <v>39.784476860286958</v>
      </c>
      <c r="BA4" s="47">
        <v>2.5260412757707436E-3</v>
      </c>
      <c r="BB4" s="63">
        <v>109.68037226769651</v>
      </c>
      <c r="BC4" s="47">
        <v>6.9639510018708294E-3</v>
      </c>
      <c r="BD4" s="63">
        <v>1260.9638026829195</v>
      </c>
      <c r="BE4" s="47">
        <v>8.0062548617031534E-2</v>
      </c>
      <c r="BF4" s="63">
        <v>3916.1679010270745</v>
      </c>
      <c r="BG4" s="47">
        <v>0.24864978859926914</v>
      </c>
      <c r="BH4" s="63">
        <v>3215.4033948303759</v>
      </c>
      <c r="BI4" s="47">
        <v>0.20415605116835306</v>
      </c>
      <c r="BJ4" s="63">
        <v>4625.041141805008</v>
      </c>
      <c r="BK4" s="47">
        <v>0.29365837503318704</v>
      </c>
      <c r="BL4" s="63">
        <v>2582.6923934634733</v>
      </c>
      <c r="BM4" s="47">
        <v>0.16398324430451772</v>
      </c>
      <c r="BO4" s="42">
        <v>142.4934004784435</v>
      </c>
      <c r="BP4" s="47">
        <v>1.248543718623976E-2</v>
      </c>
      <c r="BQ4" s="42">
        <v>715.47236528329347</v>
      </c>
      <c r="BR4" s="47">
        <v>6.2690519316972421E-2</v>
      </c>
      <c r="BS4" s="42">
        <v>3980.7108425906076</v>
      </c>
      <c r="BT4" s="47">
        <v>0.34879450567443909</v>
      </c>
      <c r="BU4" s="42">
        <v>3822.3709299762963</v>
      </c>
      <c r="BV4" s="47">
        <v>0.33492057869688935</v>
      </c>
      <c r="BW4" s="42">
        <v>1535.2702013957612</v>
      </c>
      <c r="BX4" s="47">
        <v>0.13452215751095273</v>
      </c>
      <c r="BY4" s="42">
        <v>851.67784018770328</v>
      </c>
      <c r="BZ4" s="47">
        <v>7.4625001164068422E-2</v>
      </c>
      <c r="CA4" s="42">
        <v>364.77261978585273</v>
      </c>
      <c r="CB4" s="47">
        <v>3.1961800450438178E-2</v>
      </c>
      <c r="CC4"/>
      <c r="CD4" s="42">
        <v>47.23473555682245</v>
      </c>
      <c r="CE4" s="47">
        <v>5.3527536196595789E-3</v>
      </c>
      <c r="CF4" s="42">
        <v>243.6906683590133</v>
      </c>
      <c r="CG4" s="47">
        <v>2.7615611514682534E-2</v>
      </c>
      <c r="CH4" s="42">
        <v>1746.5417944315557</v>
      </c>
      <c r="CI4" s="47">
        <v>0.19792230869555341</v>
      </c>
      <c r="CJ4" s="42">
        <v>3383.9256468668355</v>
      </c>
      <c r="CK4" s="47">
        <v>0.38347457737188706</v>
      </c>
      <c r="CL4" s="42">
        <v>1799.4846746307765</v>
      </c>
      <c r="CM4" s="47">
        <v>0.2039219229684156</v>
      </c>
      <c r="CN4" s="42">
        <v>1236.7547009400002</v>
      </c>
      <c r="CO4" s="47">
        <v>0.14015201152388809</v>
      </c>
      <c r="CP4" s="42">
        <v>366.74844626808948</v>
      </c>
      <c r="CQ4" s="47">
        <v>4.1560814305913817E-2</v>
      </c>
      <c r="CS4" s="42">
        <v>47.467597477927399</v>
      </c>
      <c r="CT4" s="47">
        <v>7.907740889799178E-2</v>
      </c>
      <c r="CU4" s="42">
        <v>82.654230382207757</v>
      </c>
      <c r="CV4" s="47">
        <v>0.13769566441870076</v>
      </c>
      <c r="CW4" s="42">
        <v>246.56539023515697</v>
      </c>
      <c r="CX4" s="47">
        <v>0.41075919616081136</v>
      </c>
      <c r="CY4" s="42">
        <v>138.51856072580969</v>
      </c>
      <c r="CZ4" s="47">
        <v>0.23076139194889023</v>
      </c>
      <c r="DA4" s="42">
        <v>42.512108721073261</v>
      </c>
      <c r="DB4" s="47">
        <v>7.0821941346734835E-2</v>
      </c>
      <c r="DC4" s="42">
        <v>30.089775289204201</v>
      </c>
      <c r="DD4" s="47">
        <v>5.0127278198554892E-2</v>
      </c>
      <c r="DE4" s="42">
        <v>12.459823666055438</v>
      </c>
      <c r="DF4" s="47">
        <v>2.0757119028316198E-2</v>
      </c>
      <c r="DH4" s="42">
        <v>7.4441949832201999</v>
      </c>
      <c r="DI4" s="47">
        <v>3.6013888649423565E-3</v>
      </c>
      <c r="DJ4" s="42">
        <v>55.080435078635254</v>
      </c>
      <c r="DK4" s="47">
        <v>2.6647080848299923E-2</v>
      </c>
      <c r="DL4" s="42">
        <v>453.21458128172401</v>
      </c>
      <c r="DM4" s="47">
        <v>0.21925835501845731</v>
      </c>
      <c r="DN4" s="42">
        <v>879.41868495779795</v>
      </c>
      <c r="DO4" s="47">
        <v>0.42544944977505567</v>
      </c>
      <c r="DP4" s="42">
        <v>329.19187794651998</v>
      </c>
      <c r="DQ4" s="47">
        <v>0.15925804822930867</v>
      </c>
      <c r="DR4" s="42">
        <v>242.75825152429815</v>
      </c>
      <c r="DS4" s="47">
        <v>0.11744276793973685</v>
      </c>
      <c r="DT4" s="42">
        <v>99.926460752033051</v>
      </c>
      <c r="DU4" s="47">
        <v>4.8342909324199004E-2</v>
      </c>
    </row>
    <row r="5" spans="1:125" x14ac:dyDescent="0.2">
      <c r="A5" s="356">
        <v>97213</v>
      </c>
      <c r="B5" s="32" t="s">
        <v>10</v>
      </c>
      <c r="C5" s="28">
        <v>8205.0429567480878</v>
      </c>
      <c r="D5" s="21">
        <v>0.50666449869054453</v>
      </c>
      <c r="E5" s="28">
        <v>3705.2986250366675</v>
      </c>
      <c r="F5" s="21">
        <v>0.22880358826262823</v>
      </c>
      <c r="G5" s="28">
        <v>3139.8153071864681</v>
      </c>
      <c r="H5" s="21">
        <v>0.19388478000449449</v>
      </c>
      <c r="I5" s="28">
        <v>225.203549070035</v>
      </c>
      <c r="J5" s="21">
        <v>1.3906404133942906E-2</v>
      </c>
      <c r="K5" s="28">
        <v>918.87258589018688</v>
      </c>
      <c r="L5" s="21">
        <v>5.6740728908389743E-2</v>
      </c>
      <c r="M5" s="28">
        <v>16194.233023931447</v>
      </c>
      <c r="O5" s="28">
        <v>9544.7278892040977</v>
      </c>
      <c r="P5" s="304">
        <v>0.58939054878975328</v>
      </c>
      <c r="Q5" s="28">
        <v>6564.6326310598324</v>
      </c>
      <c r="R5" s="304">
        <v>0.40536854208277595</v>
      </c>
      <c r="S5" s="20">
        <v>84.872503667511708</v>
      </c>
      <c r="T5" s="21">
        <v>5.2409091274708223E-3</v>
      </c>
      <c r="U5" s="28">
        <v>16194.233023931441</v>
      </c>
      <c r="V5" s="309">
        <v>0.62108658506715486</v>
      </c>
      <c r="W5" s="56"/>
      <c r="X5" s="32" t="s">
        <v>10</v>
      </c>
      <c r="Y5" s="28">
        <v>313.38337337789181</v>
      </c>
      <c r="Z5" s="21">
        <v>1.9351541558947645E-2</v>
      </c>
      <c r="AA5" s="28">
        <v>2016.3542193086155</v>
      </c>
      <c r="AB5" s="21">
        <v>0.12451063389843135</v>
      </c>
      <c r="AC5" s="28">
        <v>5405.6009285096015</v>
      </c>
      <c r="AD5" s="21">
        <v>0.33379789709838892</v>
      </c>
      <c r="AE5" s="28">
        <v>6061.5427361229576</v>
      </c>
      <c r="AF5" s="21">
        <v>0.37430255123322947</v>
      </c>
      <c r="AG5" s="28">
        <v>2397.3517666123803</v>
      </c>
      <c r="AH5" s="21">
        <v>0.14803737621100249</v>
      </c>
      <c r="AI5" s="28">
        <v>16194.233023931449</v>
      </c>
      <c r="AJ5" s="351">
        <v>8458.8945027353384</v>
      </c>
      <c r="AK5" s="93">
        <v>0.52233992744423197</v>
      </c>
      <c r="AL5" s="32" t="s">
        <v>10</v>
      </c>
      <c r="AM5" s="28">
        <v>129.94631230466345</v>
      </c>
      <c r="AN5" s="21">
        <v>8.0242338190781824E-3</v>
      </c>
      <c r="AO5" s="28">
        <v>82.547202742393793</v>
      </c>
      <c r="AP5" s="21">
        <v>5.0973209179099458E-3</v>
      </c>
      <c r="AQ5" s="28">
        <v>587.18358437756069</v>
      </c>
      <c r="AR5" s="21">
        <v>3.6258807904630923E-2</v>
      </c>
      <c r="AS5" s="28">
        <v>15394.555924506829</v>
      </c>
      <c r="AT5" s="21">
        <v>0.95061963735838095</v>
      </c>
      <c r="AU5" s="28">
        <v>16194.233023931447</v>
      </c>
      <c r="AV5"/>
      <c r="AW5"/>
      <c r="AX5" s="1">
        <v>97213</v>
      </c>
      <c r="AY5" s="32" t="s">
        <v>10</v>
      </c>
      <c r="AZ5" s="20">
        <v>17.598298030435878</v>
      </c>
      <c r="BA5" s="21">
        <v>2.1448148563271664E-3</v>
      </c>
      <c r="BB5" s="20">
        <v>45.054787327651226</v>
      </c>
      <c r="BC5" s="21">
        <v>5.491109256240607E-3</v>
      </c>
      <c r="BD5" s="20">
        <v>813.50093537457838</v>
      </c>
      <c r="BE5" s="21">
        <v>9.9146456595395324E-2</v>
      </c>
      <c r="BF5" s="20">
        <v>2592.1695627417585</v>
      </c>
      <c r="BG5" s="21">
        <v>0.31592394779723559</v>
      </c>
      <c r="BH5" s="20">
        <v>1797.9343475714525</v>
      </c>
      <c r="BI5" s="21">
        <v>0.21912552524697926</v>
      </c>
      <c r="BJ5" s="20">
        <v>2245.4283304982569</v>
      </c>
      <c r="BK5" s="21">
        <v>0.27366442105602207</v>
      </c>
      <c r="BL5" s="20">
        <v>693.35669520395459</v>
      </c>
      <c r="BM5" s="21">
        <v>8.4503725191800008E-2</v>
      </c>
      <c r="BO5" s="28">
        <v>25.06005487850549</v>
      </c>
      <c r="BP5" s="21">
        <v>6.7633023446949563E-3</v>
      </c>
      <c r="BQ5" s="28">
        <v>182.84624479909206</v>
      </c>
      <c r="BR5" s="21">
        <v>4.9347235756816397E-2</v>
      </c>
      <c r="BS5" s="28">
        <v>1651.5732621804245</v>
      </c>
      <c r="BT5" s="21">
        <v>0.44573283541055497</v>
      </c>
      <c r="BU5" s="28">
        <v>1268.9409826221467</v>
      </c>
      <c r="BV5" s="21">
        <v>0.34246658934530261</v>
      </c>
      <c r="BW5" s="28">
        <v>358.9536849838243</v>
      </c>
      <c r="BX5" s="21">
        <v>9.6875777449725017E-2</v>
      </c>
      <c r="BY5" s="28">
        <v>190.34245630379533</v>
      </c>
      <c r="BZ5" s="21">
        <v>5.1370341655501979E-2</v>
      </c>
      <c r="CA5" s="28">
        <v>27.581939268878408</v>
      </c>
      <c r="CB5" s="21">
        <v>7.4439180374039236E-3</v>
      </c>
      <c r="CC5"/>
      <c r="CD5" s="28">
        <v>27.627418419056859</v>
      </c>
      <c r="CE5" s="21">
        <v>8.7990584528404286E-3</v>
      </c>
      <c r="CF5" s="28">
        <v>52.385226028566585</v>
      </c>
      <c r="CG5" s="21">
        <v>1.6684174355308831E-2</v>
      </c>
      <c r="CH5" s="28">
        <v>810.83317271282044</v>
      </c>
      <c r="CI5" s="21">
        <v>0.25824231471735626</v>
      </c>
      <c r="CJ5" s="28">
        <v>1471.2027533904125</v>
      </c>
      <c r="CK5" s="21">
        <v>0.46856346932989851</v>
      </c>
      <c r="CL5" s="28">
        <v>475.0562296043729</v>
      </c>
      <c r="CM5" s="21">
        <v>0.15130069227863668</v>
      </c>
      <c r="CN5" s="28">
        <v>262.61191897435242</v>
      </c>
      <c r="CO5" s="21">
        <v>8.3639288710161186E-2</v>
      </c>
      <c r="CP5" s="28">
        <v>40.098588056886939</v>
      </c>
      <c r="CQ5" s="21">
        <v>1.2771002155798317E-2</v>
      </c>
      <c r="CS5" s="28">
        <v>0</v>
      </c>
      <c r="CT5" s="21">
        <v>0</v>
      </c>
      <c r="CU5" s="28">
        <v>19.996066458862821</v>
      </c>
      <c r="CV5" s="21">
        <v>8.8791080519980345E-2</v>
      </c>
      <c r="CW5" s="28">
        <v>98.034878560089282</v>
      </c>
      <c r="CX5" s="21">
        <v>0.43531675661826214</v>
      </c>
      <c r="CY5" s="28">
        <v>76.054198172169691</v>
      </c>
      <c r="CZ5" s="21">
        <v>0.33771314211623704</v>
      </c>
      <c r="DA5" s="28">
        <v>15.03936315264464</v>
      </c>
      <c r="DB5" s="21">
        <v>6.6781199562568255E-2</v>
      </c>
      <c r="DC5" s="28">
        <v>13.562918979221593</v>
      </c>
      <c r="DD5" s="21">
        <v>6.0225156465024111E-2</v>
      </c>
      <c r="DE5" s="28">
        <v>2.5161237470469699</v>
      </c>
      <c r="DF5" s="21">
        <v>1.1172664717928101E-2</v>
      </c>
      <c r="DH5" s="28">
        <v>2.5121481948944702</v>
      </c>
      <c r="DI5" s="21">
        <v>2.7339461786867296E-3</v>
      </c>
      <c r="DJ5" s="28">
        <v>25.476913917974265</v>
      </c>
      <c r="DK5" s="21">
        <v>2.77262749038189E-2</v>
      </c>
      <c r="DL5" s="28">
        <v>251.4270537719047</v>
      </c>
      <c r="DM5" s="21">
        <v>0.27362559035138345</v>
      </c>
      <c r="DN5" s="28">
        <v>404.1528122708101</v>
      </c>
      <c r="DO5" s="21">
        <v>0.4398355315816439</v>
      </c>
      <c r="DP5" s="28">
        <v>99.338887255548158</v>
      </c>
      <c r="DQ5" s="21">
        <v>0.10810953420632358</v>
      </c>
      <c r="DR5" s="28">
        <v>75.076160780302089</v>
      </c>
      <c r="DS5" s="21">
        <v>8.1704647557386517E-2</v>
      </c>
      <c r="DT5" s="28">
        <v>60.888609698753129</v>
      </c>
      <c r="DU5" s="21">
        <v>6.626447522075693E-2</v>
      </c>
    </row>
    <row r="6" spans="1:125" x14ac:dyDescent="0.2">
      <c r="A6" s="356">
        <v>97224</v>
      </c>
      <c r="B6" s="32" t="s">
        <v>19</v>
      </c>
      <c r="C6" s="28">
        <v>4171.973616760557</v>
      </c>
      <c r="D6" s="21">
        <v>0.62003581444042311</v>
      </c>
      <c r="E6" s="28">
        <v>1379.7099306614509</v>
      </c>
      <c r="F6" s="21">
        <v>0.20505152935589877</v>
      </c>
      <c r="G6" s="28">
        <v>451.99364014891734</v>
      </c>
      <c r="H6" s="21">
        <v>6.7174980125889447E-2</v>
      </c>
      <c r="I6" s="28">
        <v>69.908334213513839</v>
      </c>
      <c r="J6" s="21">
        <v>1.0389727961392595E-2</v>
      </c>
      <c r="K6" s="28">
        <v>655.01550350589207</v>
      </c>
      <c r="L6" s="21">
        <v>9.7347948116395994E-2</v>
      </c>
      <c r="M6" s="28">
        <v>6728.6010252903316</v>
      </c>
      <c r="O6" s="28">
        <v>5086.8991217386483</v>
      </c>
      <c r="P6" s="304">
        <v>0.75601140602910888</v>
      </c>
      <c r="Q6" s="28">
        <v>1614.2370940030194</v>
      </c>
      <c r="R6" s="304">
        <v>0.23990679309646931</v>
      </c>
      <c r="S6" s="20">
        <v>27.464809548665976</v>
      </c>
      <c r="T6" s="21">
        <v>4.08180087442187E-3</v>
      </c>
      <c r="U6" s="28">
        <v>6728.6010252903334</v>
      </c>
      <c r="V6" s="309">
        <v>0.74630722173721586</v>
      </c>
      <c r="W6" s="56"/>
      <c r="X6" s="32" t="s">
        <v>19</v>
      </c>
      <c r="Y6" s="28">
        <v>85.041945051091062</v>
      </c>
      <c r="Z6" s="21">
        <v>1.2638874668218511E-2</v>
      </c>
      <c r="AA6" s="28">
        <v>556.74025497881166</v>
      </c>
      <c r="AB6" s="21">
        <v>8.2742349098457513E-2</v>
      </c>
      <c r="AC6" s="28">
        <v>2155.5983566913105</v>
      </c>
      <c r="AD6" s="21">
        <v>0.32036352706739646</v>
      </c>
      <c r="AE6" s="28">
        <v>2921.5962615973913</v>
      </c>
      <c r="AF6" s="21">
        <v>0.4342056024151511</v>
      </c>
      <c r="AG6" s="28">
        <v>1009.6242069717271</v>
      </c>
      <c r="AH6" s="21">
        <v>0.15004964675077656</v>
      </c>
      <c r="AI6" s="28">
        <v>6728.6010252903307</v>
      </c>
      <c r="AJ6" s="351">
        <v>3931.2204685691186</v>
      </c>
      <c r="AK6" s="93">
        <v>0.58425524916592764</v>
      </c>
      <c r="AL6" s="32" t="s">
        <v>19</v>
      </c>
      <c r="AM6" s="28">
        <v>34.999791345087701</v>
      </c>
      <c r="AN6" s="21">
        <v>5.2016446232339211E-3</v>
      </c>
      <c r="AO6" s="28">
        <v>59.848399203696381</v>
      </c>
      <c r="AP6" s="21">
        <v>8.894627423850561E-3</v>
      </c>
      <c r="AQ6" s="28">
        <v>249.87918787744775</v>
      </c>
      <c r="AR6" s="21">
        <v>3.7136870939180965E-2</v>
      </c>
      <c r="AS6" s="28">
        <v>6383.8736468641</v>
      </c>
      <c r="AT6" s="21">
        <v>0.94876685701373464</v>
      </c>
      <c r="AU6" s="28">
        <v>6728.6010252903316</v>
      </c>
      <c r="AV6"/>
      <c r="AW6"/>
      <c r="AX6" s="1">
        <v>97224</v>
      </c>
      <c r="AY6" s="32" t="s">
        <v>19</v>
      </c>
      <c r="AZ6" s="20">
        <v>7.4768547259848104</v>
      </c>
      <c r="BA6" s="21">
        <v>1.7921625141508969E-3</v>
      </c>
      <c r="BB6" s="20">
        <v>27.466098157614908</v>
      </c>
      <c r="BC6" s="21">
        <v>6.5834783919227445E-3</v>
      </c>
      <c r="BD6" s="20">
        <v>247.11577642198284</v>
      </c>
      <c r="BE6" s="21">
        <v>5.9232343998824863E-2</v>
      </c>
      <c r="BF6" s="20">
        <v>1267.1250832565436</v>
      </c>
      <c r="BG6" s="21">
        <v>0.30372317748270844</v>
      </c>
      <c r="BH6" s="20">
        <v>1082.2682439109235</v>
      </c>
      <c r="BI6" s="21">
        <v>0.25941397125883081</v>
      </c>
      <c r="BJ6" s="20">
        <v>1117.8158972969825</v>
      </c>
      <c r="BK6" s="21">
        <v>0.26793455567558006</v>
      </c>
      <c r="BL6" s="20">
        <v>422.70566299052541</v>
      </c>
      <c r="BM6" s="21">
        <v>0.10132031067798238</v>
      </c>
      <c r="BO6" s="28">
        <v>12.51469868482592</v>
      </c>
      <c r="BP6" s="21">
        <v>9.0705288167536851E-3</v>
      </c>
      <c r="BQ6" s="28">
        <v>92.559629044675461</v>
      </c>
      <c r="BR6" s="21">
        <v>6.7086296175531024E-2</v>
      </c>
      <c r="BS6" s="28">
        <v>502.00705941523859</v>
      </c>
      <c r="BT6" s="21">
        <v>0.3638497109131989</v>
      </c>
      <c r="BU6" s="28">
        <v>547.49035768951364</v>
      </c>
      <c r="BV6" s="21">
        <v>0.39681555196681062</v>
      </c>
      <c r="BW6" s="28">
        <v>140.24523888288508</v>
      </c>
      <c r="BX6" s="21">
        <v>0.10164835069038727</v>
      </c>
      <c r="BY6" s="28">
        <v>72.411165725392323</v>
      </c>
      <c r="BZ6" s="21">
        <v>5.2482890871617824E-2</v>
      </c>
      <c r="CA6" s="28">
        <v>12.481781218919981</v>
      </c>
      <c r="CB6" s="21">
        <v>9.0466705657007568E-3</v>
      </c>
      <c r="CC6"/>
      <c r="CD6" s="28">
        <v>7.4976987712467604</v>
      </c>
      <c r="CE6" s="21">
        <v>1.6588062541712998E-2</v>
      </c>
      <c r="CF6" s="28">
        <v>27.009854254285042</v>
      </c>
      <c r="CG6" s="21">
        <v>5.9757155532954326E-2</v>
      </c>
      <c r="CH6" s="28">
        <v>138.20113948186773</v>
      </c>
      <c r="CI6" s="21">
        <v>0.30575903553938261</v>
      </c>
      <c r="CJ6" s="28">
        <v>211.88624277043459</v>
      </c>
      <c r="CK6" s="21">
        <v>0.46878146936011067</v>
      </c>
      <c r="CL6" s="28">
        <v>42.374275597601077</v>
      </c>
      <c r="CM6" s="21">
        <v>9.3749716442116576E-2</v>
      </c>
      <c r="CN6" s="28">
        <v>22.525196349733221</v>
      </c>
      <c r="CO6" s="21">
        <v>4.983520640315181E-2</v>
      </c>
      <c r="CP6" s="28">
        <v>2.4992329237489201</v>
      </c>
      <c r="CQ6" s="21">
        <v>5.5293541805709993E-3</v>
      </c>
      <c r="CS6" s="28">
        <v>2.4717133400373199</v>
      </c>
      <c r="CT6" s="21">
        <v>3.5356490293249158E-2</v>
      </c>
      <c r="CU6" s="28">
        <v>14.917715035743591</v>
      </c>
      <c r="CV6" s="21">
        <v>0.21338965094178824</v>
      </c>
      <c r="CW6" s="28">
        <v>37.481563918691911</v>
      </c>
      <c r="CX6" s="21">
        <v>0.53615301151670736</v>
      </c>
      <c r="CY6" s="28">
        <v>10.03220053309354</v>
      </c>
      <c r="CZ6" s="21">
        <v>0.14350507197687221</v>
      </c>
      <c r="DA6" s="28">
        <v>2.49743362968414</v>
      </c>
      <c r="DB6" s="21">
        <v>3.5724404790657506E-2</v>
      </c>
      <c r="DC6" s="28">
        <v>2.5077077562633501</v>
      </c>
      <c r="DD6" s="21">
        <v>3.5871370480725744E-2</v>
      </c>
      <c r="DE6" s="28">
        <v>0</v>
      </c>
      <c r="DF6" s="21">
        <v>0</v>
      </c>
      <c r="DH6" s="28">
        <v>0</v>
      </c>
      <c r="DI6" s="21">
        <v>0</v>
      </c>
      <c r="DJ6" s="28">
        <v>17.488936791944568</v>
      </c>
      <c r="DK6" s="21">
        <v>2.670003488213199E-2</v>
      </c>
      <c r="DL6" s="28">
        <v>162.26174924960287</v>
      </c>
      <c r="DM6" s="21">
        <v>0.24772199800022485</v>
      </c>
      <c r="DN6" s="28">
        <v>265.23558494832048</v>
      </c>
      <c r="DO6" s="21">
        <v>0.40493023986253573</v>
      </c>
      <c r="DP6" s="28">
        <v>117.50128467401048</v>
      </c>
      <c r="DQ6" s="21">
        <v>0.17938702831474815</v>
      </c>
      <c r="DR6" s="28">
        <v>59.996486141845921</v>
      </c>
      <c r="DS6" s="21">
        <v>9.1595520748321085E-2</v>
      </c>
      <c r="DT6" s="28">
        <v>32.531461700167618</v>
      </c>
      <c r="DU6" s="21">
        <v>4.9665178192037994E-2</v>
      </c>
    </row>
    <row r="7" spans="1:125" x14ac:dyDescent="0.2">
      <c r="A7" s="356">
        <v>97229</v>
      </c>
      <c r="B7" s="33" t="s">
        <v>24</v>
      </c>
      <c r="C7" s="29">
        <v>4341.9229651089809</v>
      </c>
      <c r="D7" s="23">
        <v>0.4728045037831563</v>
      </c>
      <c r="E7" s="29">
        <v>2662.6576374836927</v>
      </c>
      <c r="F7" s="23">
        <v>0.28994446312183941</v>
      </c>
      <c r="G7" s="29">
        <v>1353.8817618105522</v>
      </c>
      <c r="H7" s="23">
        <v>0.14742808652245093</v>
      </c>
      <c r="I7" s="29">
        <v>410.39249662855059</v>
      </c>
      <c r="J7" s="23">
        <v>4.4688821585281688E-2</v>
      </c>
      <c r="K7" s="29">
        <v>414.48186771548222</v>
      </c>
      <c r="L7" s="23">
        <v>4.5134124987271776E-2</v>
      </c>
      <c r="M7" s="29">
        <v>9183.3367287472574</v>
      </c>
      <c r="O7" s="29">
        <v>4417.3982529187024</v>
      </c>
      <c r="P7" s="305">
        <v>0.4810232253697726</v>
      </c>
      <c r="Q7" s="29">
        <v>4726.5476077440626</v>
      </c>
      <c r="R7" s="305">
        <v>0.51468738949190562</v>
      </c>
      <c r="S7" s="22">
        <v>39.390868084491224</v>
      </c>
      <c r="T7" s="23">
        <v>4.2893851383215822E-3</v>
      </c>
      <c r="U7" s="28">
        <v>9183.3367287472574</v>
      </c>
      <c r="V7" s="309">
        <v>0.48140103361382469</v>
      </c>
      <c r="W7" s="56"/>
      <c r="X7" s="33" t="s">
        <v>24</v>
      </c>
      <c r="Y7" s="29">
        <v>751.16919392531565</v>
      </c>
      <c r="Z7" s="23">
        <v>8.1796978169588044E-2</v>
      </c>
      <c r="AA7" s="29">
        <v>1190.6812957024761</v>
      </c>
      <c r="AB7" s="23">
        <v>0.12965671747342128</v>
      </c>
      <c r="AC7" s="29">
        <v>2491.112838714791</v>
      </c>
      <c r="AD7" s="23">
        <v>0.27126445564352242</v>
      </c>
      <c r="AE7" s="29">
        <v>3130.6676396941962</v>
      </c>
      <c r="AF7" s="23">
        <v>0.34090742092621323</v>
      </c>
      <c r="AG7" s="29">
        <v>1619.7057607104803</v>
      </c>
      <c r="AH7" s="23">
        <v>0.17637442778725501</v>
      </c>
      <c r="AI7" s="29">
        <v>9183.3367287472593</v>
      </c>
      <c r="AJ7" s="351">
        <v>4750.3734004046764</v>
      </c>
      <c r="AK7" s="93">
        <v>0.51728184871346827</v>
      </c>
      <c r="AL7" s="33" t="s">
        <v>24</v>
      </c>
      <c r="AM7" s="29">
        <v>31.909429965241323</v>
      </c>
      <c r="AN7" s="23">
        <v>3.4747097822682396E-3</v>
      </c>
      <c r="AO7" s="29">
        <v>9.8354458773421207</v>
      </c>
      <c r="AP7" s="23">
        <v>1.071010044372381E-3</v>
      </c>
      <c r="AQ7" s="29">
        <v>72.35494399552374</v>
      </c>
      <c r="AR7" s="23">
        <v>7.8789383567985528E-3</v>
      </c>
      <c r="AS7" s="29">
        <v>9069.2369089091535</v>
      </c>
      <c r="AT7" s="23">
        <v>0.98757534181656081</v>
      </c>
      <c r="AU7" s="29">
        <v>9183.3367287472611</v>
      </c>
      <c r="AV7"/>
      <c r="AW7"/>
      <c r="AX7" s="1">
        <v>97229</v>
      </c>
      <c r="AY7" s="33" t="s">
        <v>24</v>
      </c>
      <c r="AZ7" s="22">
        <v>7.3316790470581497</v>
      </c>
      <c r="BA7" s="23">
        <v>1.6885787946894462E-3</v>
      </c>
      <c r="BB7" s="22">
        <v>12.148347092181631</v>
      </c>
      <c r="BC7" s="23">
        <v>2.7979186157386631E-3</v>
      </c>
      <c r="BD7" s="22">
        <v>348.06534301657314</v>
      </c>
      <c r="BE7" s="23">
        <v>8.0163868823461909E-2</v>
      </c>
      <c r="BF7" s="22">
        <v>1264.7593568667871</v>
      </c>
      <c r="BG7" s="23">
        <v>0.29129014195557984</v>
      </c>
      <c r="BH7" s="22">
        <v>1058.4720021906251</v>
      </c>
      <c r="BI7" s="23">
        <v>0.24377954438536606</v>
      </c>
      <c r="BJ7" s="22">
        <v>1207.5019402367122</v>
      </c>
      <c r="BK7" s="23">
        <v>0.27810303175344436</v>
      </c>
      <c r="BL7" s="22">
        <v>443.6442966590435</v>
      </c>
      <c r="BM7" s="23">
        <v>0.1021769156717197</v>
      </c>
      <c r="BO7" s="29">
        <v>64.571839982090609</v>
      </c>
      <c r="BP7" s="23">
        <v>2.4250898453138468E-2</v>
      </c>
      <c r="BQ7" s="29">
        <v>192.29502809120689</v>
      </c>
      <c r="BR7" s="23">
        <v>7.2219208877688318E-2</v>
      </c>
      <c r="BS7" s="29">
        <v>1111.0903131182044</v>
      </c>
      <c r="BT7" s="23">
        <v>0.41728620964136598</v>
      </c>
      <c r="BU7" s="29">
        <v>778.94263292427968</v>
      </c>
      <c r="BV7" s="23">
        <v>0.29254329282093078</v>
      </c>
      <c r="BW7" s="29">
        <v>322.45588963212157</v>
      </c>
      <c r="BX7" s="23">
        <v>0.12110302319484603</v>
      </c>
      <c r="BY7" s="29">
        <v>176.29561104354957</v>
      </c>
      <c r="BZ7" s="23">
        <v>6.6210393916866936E-2</v>
      </c>
      <c r="CA7" s="29">
        <v>17.006322692239731</v>
      </c>
      <c r="CB7" s="23">
        <v>6.3869730951634169E-3</v>
      </c>
      <c r="CC7"/>
      <c r="CD7" s="29">
        <v>14.574180720667909</v>
      </c>
      <c r="CE7" s="23">
        <v>1.0764736723521403E-2</v>
      </c>
      <c r="CF7" s="29">
        <v>22.082733890861469</v>
      </c>
      <c r="CG7" s="23">
        <v>1.6310681267565144E-2</v>
      </c>
      <c r="CH7" s="29">
        <v>232.47656764480618</v>
      </c>
      <c r="CI7" s="23">
        <v>0.17171113032345914</v>
      </c>
      <c r="CJ7" s="29">
        <v>462.3093586967496</v>
      </c>
      <c r="CK7" s="23">
        <v>0.3414695224777245</v>
      </c>
      <c r="CL7" s="29">
        <v>306.7978751234831</v>
      </c>
      <c r="CM7" s="23">
        <v>0.22660610680891433</v>
      </c>
      <c r="CN7" s="29">
        <v>229.96139562481881</v>
      </c>
      <c r="CO7" s="23">
        <v>0.16985338166996974</v>
      </c>
      <c r="CP7" s="29">
        <v>85.679650109164982</v>
      </c>
      <c r="CQ7" s="23">
        <v>6.328444072884562E-2</v>
      </c>
      <c r="CS7" s="29">
        <v>32.0133596239559</v>
      </c>
      <c r="CT7" s="23">
        <v>7.8006688443262251E-2</v>
      </c>
      <c r="CU7" s="29">
        <v>111.02793456221605</v>
      </c>
      <c r="CV7" s="23">
        <v>0.27054084924634547</v>
      </c>
      <c r="CW7" s="29">
        <v>174.26025941743816</v>
      </c>
      <c r="CX7" s="23">
        <v>0.42461853189085585</v>
      </c>
      <c r="CY7" s="29">
        <v>63.796531636710242</v>
      </c>
      <c r="CZ7" s="23">
        <v>0.15545248063941328</v>
      </c>
      <c r="DA7" s="29">
        <v>24.442184349982377</v>
      </c>
      <c r="DB7" s="23">
        <v>5.9558068314551051E-2</v>
      </c>
      <c r="DC7" s="29">
        <v>4.8522270382477899</v>
      </c>
      <c r="DD7" s="23">
        <v>1.1823381465571915E-2</v>
      </c>
      <c r="DE7" s="29">
        <v>0</v>
      </c>
      <c r="DF7" s="23">
        <v>0</v>
      </c>
      <c r="DH7" s="29">
        <v>2.4438930156860499</v>
      </c>
      <c r="DI7" s="23">
        <v>5.8962603820431553E-3</v>
      </c>
      <c r="DJ7" s="29">
        <v>4.9506610871219801</v>
      </c>
      <c r="DK7" s="23">
        <v>1.1944216316165421E-2</v>
      </c>
      <c r="DL7" s="29">
        <v>111.48028736455383</v>
      </c>
      <c r="DM7" s="23">
        <v>0.26896300187751176</v>
      </c>
      <c r="DN7" s="29">
        <v>189.11493709065076</v>
      </c>
      <c r="DO7" s="23">
        <v>0.4562682998245588</v>
      </c>
      <c r="DP7" s="29">
        <v>54.824524651508753</v>
      </c>
      <c r="DQ7" s="23">
        <v>0.13227243197317046</v>
      </c>
      <c r="DR7" s="29">
        <v>46.716903418838776</v>
      </c>
      <c r="DS7" s="23">
        <v>0.11271157331038477</v>
      </c>
      <c r="DT7" s="29">
        <v>4.9506610871219801</v>
      </c>
      <c r="DU7" s="23">
        <v>1.1944216316165421E-2</v>
      </c>
    </row>
    <row r="8" spans="1:125" ht="13.5" thickBot="1" x14ac:dyDescent="0.25">
      <c r="A8" s="356"/>
      <c r="B8" s="34" t="s">
        <v>34</v>
      </c>
      <c r="C8" s="43">
        <v>32468.673021554463</v>
      </c>
      <c r="D8" s="48">
        <v>0.45885401472841242</v>
      </c>
      <c r="E8" s="43">
        <v>19160.434392879768</v>
      </c>
      <c r="F8" s="48">
        <v>0.27077922892865786</v>
      </c>
      <c r="G8" s="43">
        <v>13770.07137619903</v>
      </c>
      <c r="H8" s="48">
        <v>0.19460150188063396</v>
      </c>
      <c r="I8" s="43">
        <v>1305.7718664095341</v>
      </c>
      <c r="J8" s="48">
        <v>1.8453438575197482E-2</v>
      </c>
      <c r="K8" s="43">
        <v>4055.4044436357899</v>
      </c>
      <c r="L8" s="48">
        <v>5.7311815887098327E-2</v>
      </c>
      <c r="M8" s="43">
        <v>70760.355100678586</v>
      </c>
      <c r="O8" s="43">
        <v>37003.267958975557</v>
      </c>
      <c r="P8" s="209">
        <v>0.52293784996311721</v>
      </c>
      <c r="Q8" s="43">
        <v>33493.83784887322</v>
      </c>
      <c r="R8" s="209">
        <v>0.47334185648471988</v>
      </c>
      <c r="S8" s="62">
        <v>263.2492928298102</v>
      </c>
      <c r="T8" s="48">
        <v>3.7202935521628787E-3</v>
      </c>
      <c r="U8" s="43">
        <v>70760.355100678586</v>
      </c>
      <c r="V8" s="309">
        <v>0.52959001005910755</v>
      </c>
      <c r="W8" s="56"/>
      <c r="X8" s="34" t="s">
        <v>34</v>
      </c>
      <c r="Y8" s="43">
        <v>3114.4484158636023</v>
      </c>
      <c r="Z8" s="48">
        <v>4.401403033425047E-2</v>
      </c>
      <c r="AA8" s="43">
        <v>9577.9970030575678</v>
      </c>
      <c r="AB8" s="48">
        <v>0.13535823823142057</v>
      </c>
      <c r="AC8" s="43">
        <v>22567.609117557859</v>
      </c>
      <c r="AD8" s="48">
        <v>0.31893012811267585</v>
      </c>
      <c r="AE8" s="43">
        <v>25160.61429326209</v>
      </c>
      <c r="AF8" s="48">
        <v>0.35557501453268997</v>
      </c>
      <c r="AG8" s="43">
        <v>10339.686270937462</v>
      </c>
      <c r="AH8" s="48">
        <v>0.14612258878896306</v>
      </c>
      <c r="AI8" s="43">
        <v>70760.355100678586</v>
      </c>
      <c r="AJ8" s="351">
        <v>35500.300564199555</v>
      </c>
      <c r="AK8" s="93">
        <v>0.50169760332165303</v>
      </c>
      <c r="AL8" s="34" t="s">
        <v>34</v>
      </c>
      <c r="AM8" s="43">
        <v>329.00769404881049</v>
      </c>
      <c r="AN8" s="48">
        <v>4.649604903490024E-3</v>
      </c>
      <c r="AO8" s="43">
        <v>214.6606336838378</v>
      </c>
      <c r="AP8" s="48">
        <v>3.0336285534239668E-3</v>
      </c>
      <c r="AQ8" s="43">
        <v>1557.0829300554497</v>
      </c>
      <c r="AR8" s="48">
        <v>2.2005018598903518E-2</v>
      </c>
      <c r="AS8" s="43">
        <v>68659.603842890487</v>
      </c>
      <c r="AT8" s="48">
        <v>0.97031174794418251</v>
      </c>
      <c r="AU8" s="43">
        <v>70760.355100678586</v>
      </c>
      <c r="AV8"/>
      <c r="AW8"/>
      <c r="AX8" s="3"/>
      <c r="AY8" s="34" t="s">
        <v>34</v>
      </c>
      <c r="AZ8" s="62">
        <v>72.191308663765795</v>
      </c>
      <c r="BA8" s="48">
        <v>2.2234142003845154E-3</v>
      </c>
      <c r="BB8" s="62">
        <v>194.34960484514428</v>
      </c>
      <c r="BC8" s="48">
        <v>5.9857575551709331E-3</v>
      </c>
      <c r="BD8" s="62">
        <v>2669.6458574960538</v>
      </c>
      <c r="BE8" s="48">
        <v>8.2222204021821232E-2</v>
      </c>
      <c r="BF8" s="62">
        <v>9040.2219038921648</v>
      </c>
      <c r="BG8" s="48">
        <v>0.27842905368786636</v>
      </c>
      <c r="BH8" s="62">
        <v>7154.0779885033771</v>
      </c>
      <c r="BI8" s="48">
        <v>0.22033786178308282</v>
      </c>
      <c r="BJ8" s="62">
        <v>9195.7873098369582</v>
      </c>
      <c r="BK8" s="48">
        <v>0.28322029987897246</v>
      </c>
      <c r="BL8" s="62">
        <v>4142.3990483169973</v>
      </c>
      <c r="BM8" s="48">
        <v>0.12758140887270164</v>
      </c>
      <c r="BO8" s="43">
        <v>244.63999402386554</v>
      </c>
      <c r="BP8" s="48">
        <v>1.2767977437650187E-2</v>
      </c>
      <c r="BQ8" s="43">
        <v>1183.1732672182679</v>
      </c>
      <c r="BR8" s="48">
        <v>6.1750858198598484E-2</v>
      </c>
      <c r="BS8" s="43">
        <v>7245.3814773044742</v>
      </c>
      <c r="BT8" s="48">
        <v>0.37814286089447635</v>
      </c>
      <c r="BU8" s="43">
        <v>6417.7449032122367</v>
      </c>
      <c r="BV8" s="48">
        <v>0.33494777684148658</v>
      </c>
      <c r="BW8" s="43">
        <v>2356.9250148945921</v>
      </c>
      <c r="BX8" s="48">
        <v>0.12300999896800105</v>
      </c>
      <c r="BY8" s="43">
        <v>1290.7270732604404</v>
      </c>
      <c r="BZ8" s="48">
        <v>6.7364186364171838E-2</v>
      </c>
      <c r="CA8" s="43">
        <v>421.84266296589084</v>
      </c>
      <c r="CB8" s="48">
        <v>2.2016341295615527E-2</v>
      </c>
      <c r="CC8"/>
      <c r="CD8" s="43">
        <v>96.934033467793981</v>
      </c>
      <c r="CE8" s="48">
        <v>7.0394721145265989E-3</v>
      </c>
      <c r="CF8" s="43">
        <v>345.16848253272633</v>
      </c>
      <c r="CG8" s="48">
        <v>2.506657177749529E-2</v>
      </c>
      <c r="CH8" s="43">
        <v>2928.0526742710499</v>
      </c>
      <c r="CI8" s="48">
        <v>0.21263888866488098</v>
      </c>
      <c r="CJ8" s="43">
        <v>5529.3240017244325</v>
      </c>
      <c r="CK8" s="48">
        <v>0.40154650260430957</v>
      </c>
      <c r="CL8" s="43">
        <v>2623.7130549562335</v>
      </c>
      <c r="CM8" s="48">
        <v>0.19053736057542936</v>
      </c>
      <c r="CN8" s="43">
        <v>1751.8532118889048</v>
      </c>
      <c r="CO8" s="48">
        <v>0.12722179602619249</v>
      </c>
      <c r="CP8" s="43">
        <v>495.02591735789036</v>
      </c>
      <c r="CQ8" s="48">
        <v>3.5949408237165796E-2</v>
      </c>
      <c r="CS8" s="43">
        <v>81.952670441920617</v>
      </c>
      <c r="CT8" s="48">
        <v>6.2761859517822913E-2</v>
      </c>
      <c r="CU8" s="43">
        <v>228.5959464390302</v>
      </c>
      <c r="CV8" s="48">
        <v>0.17506576173033797</v>
      </c>
      <c r="CW8" s="43">
        <v>556.34209213137638</v>
      </c>
      <c r="CX8" s="48">
        <v>0.42606377610289908</v>
      </c>
      <c r="CY8" s="43">
        <v>288.40149106778318</v>
      </c>
      <c r="CZ8" s="48">
        <v>0.22086667547892377</v>
      </c>
      <c r="DA8" s="43">
        <v>84.491089853384409</v>
      </c>
      <c r="DB8" s="48">
        <v>6.4705858677832129E-2</v>
      </c>
      <c r="DC8" s="43">
        <v>51.012629062936931</v>
      </c>
      <c r="DD8" s="48">
        <v>3.9067030294660715E-2</v>
      </c>
      <c r="DE8" s="43">
        <v>14.975947413102409</v>
      </c>
      <c r="DF8" s="48">
        <v>1.1469038197523431E-2</v>
      </c>
      <c r="DH8" s="43">
        <v>12.400236193800719</v>
      </c>
      <c r="DI8" s="48">
        <v>3.0577064177311846E-3</v>
      </c>
      <c r="DJ8" s="43">
        <v>102.99694687567607</v>
      </c>
      <c r="DK8" s="48">
        <v>2.5397453769946621E-2</v>
      </c>
      <c r="DL8" s="43">
        <v>978.38367166778551</v>
      </c>
      <c r="DM8" s="48">
        <v>0.24125427815299122</v>
      </c>
      <c r="DN8" s="43">
        <v>1737.9220192675791</v>
      </c>
      <c r="DO8" s="48">
        <v>0.4285446848574937</v>
      </c>
      <c r="DP8" s="43">
        <v>600.85657452758744</v>
      </c>
      <c r="DQ8" s="48">
        <v>0.14816193622081791</v>
      </c>
      <c r="DR8" s="43">
        <v>424.54780186528495</v>
      </c>
      <c r="DS8" s="48">
        <v>0.10468692032222199</v>
      </c>
      <c r="DT8" s="43">
        <v>198.29719323807578</v>
      </c>
      <c r="DU8" s="48">
        <v>4.8897020258797289E-2</v>
      </c>
    </row>
    <row r="9" spans="1:125" x14ac:dyDescent="0.2">
      <c r="A9" s="356">
        <v>97212</v>
      </c>
      <c r="B9" s="31" t="s">
        <v>9</v>
      </c>
      <c r="C9" s="42">
        <v>3004.8679093001269</v>
      </c>
      <c r="D9" s="47">
        <v>0.70170674244304798</v>
      </c>
      <c r="E9" s="42">
        <v>471.13876695598231</v>
      </c>
      <c r="F9" s="47">
        <v>0.11002189093773444</v>
      </c>
      <c r="G9" s="42">
        <v>281.24691258000666</v>
      </c>
      <c r="H9" s="47">
        <v>6.5677713898128459E-2</v>
      </c>
      <c r="I9" s="42">
        <v>40.036757605299258</v>
      </c>
      <c r="J9" s="47">
        <v>9.3495167192690146E-3</v>
      </c>
      <c r="K9" s="42">
        <v>484.93715338057541</v>
      </c>
      <c r="L9" s="47">
        <v>0.11324413600182005</v>
      </c>
      <c r="M9" s="42">
        <v>4282.2274998219909</v>
      </c>
      <c r="O9" s="42">
        <v>3624.811514701044</v>
      </c>
      <c r="P9" s="211">
        <v>0.84647803388580489</v>
      </c>
      <c r="Q9" s="42">
        <v>622.27887427570761</v>
      </c>
      <c r="R9" s="211">
        <v>0.14531663119289562</v>
      </c>
      <c r="S9" s="63">
        <v>35.137110845238809</v>
      </c>
      <c r="T9" s="47">
        <v>8.2053349212995903E-3</v>
      </c>
      <c r="U9" s="28">
        <v>4282.22749982199</v>
      </c>
      <c r="V9" s="309">
        <v>0.83848554014889431</v>
      </c>
      <c r="W9" s="56"/>
      <c r="X9" s="31" t="s">
        <v>9</v>
      </c>
      <c r="Y9" s="42">
        <v>40.111418468113882</v>
      </c>
      <c r="Z9" s="47">
        <v>9.3669517721282416E-3</v>
      </c>
      <c r="AA9" s="42">
        <v>305.91169141890282</v>
      </c>
      <c r="AB9" s="47">
        <v>7.1437515038988333E-2</v>
      </c>
      <c r="AC9" s="42">
        <v>1360.1996719397039</v>
      </c>
      <c r="AD9" s="47">
        <v>0.31763834873234703</v>
      </c>
      <c r="AE9" s="42">
        <v>1926.6131056978625</v>
      </c>
      <c r="AF9" s="47">
        <v>0.4499090965573293</v>
      </c>
      <c r="AG9" s="42">
        <v>649.39161229740694</v>
      </c>
      <c r="AH9" s="47">
        <v>0.15164808789920708</v>
      </c>
      <c r="AI9" s="42">
        <v>4282.22749982199</v>
      </c>
      <c r="AJ9" s="351">
        <v>2576.0047179952694</v>
      </c>
      <c r="AK9" s="93">
        <v>0.60155718445653639</v>
      </c>
      <c r="AL9" s="31" t="s">
        <v>9</v>
      </c>
      <c r="AM9" s="42">
        <v>37.655734078750221</v>
      </c>
      <c r="AN9" s="47">
        <v>8.7934921907618299E-3</v>
      </c>
      <c r="AO9" s="42">
        <v>75.256729499371815</v>
      </c>
      <c r="AP9" s="47">
        <v>1.7574201628124661E-2</v>
      </c>
      <c r="AQ9" s="42">
        <v>323.2866230086297</v>
      </c>
      <c r="AR9" s="47">
        <v>7.5494966818570139E-2</v>
      </c>
      <c r="AS9" s="42">
        <v>3846.0284132352381</v>
      </c>
      <c r="AT9" s="47">
        <v>0.89813733936254336</v>
      </c>
      <c r="AU9" s="42">
        <v>4282.22749982199</v>
      </c>
      <c r="AV9"/>
      <c r="AW9"/>
      <c r="AX9" s="1">
        <v>97212</v>
      </c>
      <c r="AY9" s="31" t="s">
        <v>9</v>
      </c>
      <c r="AZ9" s="63">
        <v>7.5316670283751099</v>
      </c>
      <c r="BA9" s="47">
        <v>2.5064885564734635E-3</v>
      </c>
      <c r="BB9" s="63">
        <v>27.55789108831938</v>
      </c>
      <c r="BC9" s="47">
        <v>9.1710823637295835E-3</v>
      </c>
      <c r="BD9" s="63">
        <v>215.59534473585435</v>
      </c>
      <c r="BE9" s="47">
        <v>7.1748692868855365E-2</v>
      </c>
      <c r="BF9" s="63">
        <v>872.15579998793237</v>
      </c>
      <c r="BG9" s="47">
        <v>0.29024763361097922</v>
      </c>
      <c r="BH9" s="63">
        <v>684.18039047470461</v>
      </c>
      <c r="BI9" s="47">
        <v>0.22769067097996304</v>
      </c>
      <c r="BJ9" s="63">
        <v>799.43381690561569</v>
      </c>
      <c r="BK9" s="47">
        <v>0.26604624264226451</v>
      </c>
      <c r="BL9" s="63">
        <v>398.41299907932529</v>
      </c>
      <c r="BM9" s="47">
        <v>0.13258918897773475</v>
      </c>
      <c r="BO9" s="42">
        <v>2.4945050110399798</v>
      </c>
      <c r="BP9" s="47">
        <v>5.2946290689618357E-3</v>
      </c>
      <c r="BQ9" s="42">
        <v>22.52355823137734</v>
      </c>
      <c r="BR9" s="47">
        <v>4.7806633228043571E-2</v>
      </c>
      <c r="BS9" s="42">
        <v>178.04875889798495</v>
      </c>
      <c r="BT9" s="47">
        <v>0.37791150163327514</v>
      </c>
      <c r="BU9" s="42">
        <v>155.27003258344715</v>
      </c>
      <c r="BV9" s="47">
        <v>0.32956326983373407</v>
      </c>
      <c r="BW9" s="42">
        <v>60.177949553721049</v>
      </c>
      <c r="BX9" s="47">
        <v>0.12772871555981163</v>
      </c>
      <c r="BY9" s="42">
        <v>40.106486533197646</v>
      </c>
      <c r="BZ9" s="47">
        <v>8.5126695882669162E-2</v>
      </c>
      <c r="CA9" s="42">
        <v>12.51747614521415</v>
      </c>
      <c r="CB9" s="47">
        <v>2.6568554793504472E-2</v>
      </c>
      <c r="CC9"/>
      <c r="CD9" s="42">
        <v>5.0375337621829601</v>
      </c>
      <c r="CE9" s="47">
        <v>1.791142777700689E-2</v>
      </c>
      <c r="CF9" s="42">
        <v>5.0142429036901399</v>
      </c>
      <c r="CG9" s="47">
        <v>1.7828614926621574E-2</v>
      </c>
      <c r="CH9" s="42">
        <v>85.306175868858759</v>
      </c>
      <c r="CI9" s="47">
        <v>0.30331417716307058</v>
      </c>
      <c r="CJ9" s="42">
        <v>138.10226188001513</v>
      </c>
      <c r="CK9" s="47">
        <v>0.49103565480289141</v>
      </c>
      <c r="CL9" s="42">
        <v>22.645611071330499</v>
      </c>
      <c r="CM9" s="47">
        <v>8.0518612146145682E-2</v>
      </c>
      <c r="CN9" s="42">
        <v>15.089310428056059</v>
      </c>
      <c r="CO9" s="47">
        <v>5.3651470480635351E-2</v>
      </c>
      <c r="CP9" s="42">
        <v>10.051776665873099</v>
      </c>
      <c r="CQ9" s="47">
        <v>3.5740042703628461E-2</v>
      </c>
      <c r="CS9" s="42">
        <v>0</v>
      </c>
      <c r="CT9" s="47">
        <v>0</v>
      </c>
      <c r="CU9" s="42">
        <v>2.4954760225986599</v>
      </c>
      <c r="CV9" s="47">
        <v>6.2329623372606953E-2</v>
      </c>
      <c r="CW9" s="42">
        <v>20.007704384961897</v>
      </c>
      <c r="CX9" s="47">
        <v>0.49973338456143318</v>
      </c>
      <c r="CY9" s="42">
        <v>7.4854570562372995</v>
      </c>
      <c r="CZ9" s="47">
        <v>0.18696461711591064</v>
      </c>
      <c r="DA9" s="42">
        <v>7.5293532604099198</v>
      </c>
      <c r="DB9" s="47">
        <v>0.1880610146964882</v>
      </c>
      <c r="DC9" s="42">
        <v>2.5187668810914801</v>
      </c>
      <c r="DD9" s="47">
        <v>6.2911360253561005E-2</v>
      </c>
      <c r="DE9" s="42">
        <v>0</v>
      </c>
      <c r="DF9" s="47">
        <v>0</v>
      </c>
      <c r="DH9" s="42">
        <v>0</v>
      </c>
      <c r="DI9" s="47">
        <v>0</v>
      </c>
      <c r="DJ9" s="42">
        <v>7.4854570562373004</v>
      </c>
      <c r="DK9" s="47">
        <v>1.5435932272986235E-2</v>
      </c>
      <c r="DL9" s="42">
        <v>109.74801009661141</v>
      </c>
      <c r="DM9" s="47">
        <v>0.22631388280221523</v>
      </c>
      <c r="DN9" s="42">
        <v>224.90511428237699</v>
      </c>
      <c r="DO9" s="47">
        <v>0.46378198229301881</v>
      </c>
      <c r="DP9" s="42">
        <v>90.147129963224543</v>
      </c>
      <c r="DQ9" s="47">
        <v>0.18589445938467347</v>
      </c>
      <c r="DR9" s="42">
        <v>30.050537950524951</v>
      </c>
      <c r="DS9" s="47">
        <v>6.1967901904479344E-2</v>
      </c>
      <c r="DT9" s="42">
        <v>22.600904031600237</v>
      </c>
      <c r="DU9" s="47">
        <v>4.6605841342626929E-2</v>
      </c>
    </row>
    <row r="10" spans="1:125" x14ac:dyDescent="0.2">
      <c r="A10" s="356">
        <v>97222</v>
      </c>
      <c r="B10" s="32" t="s">
        <v>17</v>
      </c>
      <c r="C10" s="28">
        <v>5835.4233738047942</v>
      </c>
      <c r="D10" s="21">
        <v>0.61752635342080409</v>
      </c>
      <c r="E10" s="28">
        <v>1731.2830460169673</v>
      </c>
      <c r="F10" s="21">
        <v>0.18321085509328527</v>
      </c>
      <c r="G10" s="28">
        <v>1094.6026390644881</v>
      </c>
      <c r="H10" s="21">
        <v>0.1158349502421028</v>
      </c>
      <c r="I10" s="28">
        <v>112.35166381869881</v>
      </c>
      <c r="J10" s="21">
        <v>1.1889473790396834E-2</v>
      </c>
      <c r="K10" s="28">
        <v>676.01432594570042</v>
      </c>
      <c r="L10" s="21">
        <v>7.1538367453411092E-2</v>
      </c>
      <c r="M10" s="28">
        <v>9449.675048650648</v>
      </c>
      <c r="O10" s="28">
        <v>5940.2973177452777</v>
      </c>
      <c r="P10" s="304">
        <v>0.62862450689174887</v>
      </c>
      <c r="Q10" s="28">
        <v>3464.4147802855182</v>
      </c>
      <c r="R10" s="304">
        <v>0.36661734530016599</v>
      </c>
      <c r="S10" s="20">
        <v>44.962950619853956</v>
      </c>
      <c r="T10" s="21">
        <v>4.758147808085143E-3</v>
      </c>
      <c r="U10" s="28">
        <v>9449.6750486506498</v>
      </c>
      <c r="V10" s="309">
        <v>0.64843828540505188</v>
      </c>
      <c r="W10" s="56"/>
      <c r="X10" s="32" t="s">
        <v>17</v>
      </c>
      <c r="Y10" s="28">
        <v>159.80987564857205</v>
      </c>
      <c r="Z10" s="21">
        <v>1.6911679483771435E-2</v>
      </c>
      <c r="AA10" s="28">
        <v>868.82466355517056</v>
      </c>
      <c r="AB10" s="21">
        <v>9.1942279399251189E-2</v>
      </c>
      <c r="AC10" s="28">
        <v>2895.6779456652753</v>
      </c>
      <c r="AD10" s="21">
        <v>0.30643148370258072</v>
      </c>
      <c r="AE10" s="28">
        <v>4301.6158999909194</v>
      </c>
      <c r="AF10" s="21">
        <v>0.45521310286803579</v>
      </c>
      <c r="AG10" s="28">
        <v>1223.7466637907107</v>
      </c>
      <c r="AH10" s="21">
        <v>0.12950145454636067</v>
      </c>
      <c r="AI10" s="28">
        <v>9449.6750486506498</v>
      </c>
      <c r="AJ10" s="351">
        <v>5525.3625637816303</v>
      </c>
      <c r="AK10" s="93">
        <v>0.58471455741439649</v>
      </c>
      <c r="AL10" s="32" t="s">
        <v>17</v>
      </c>
      <c r="AM10" s="28">
        <v>49.991120819710041</v>
      </c>
      <c r="AN10" s="21">
        <v>5.2902476077046085E-3</v>
      </c>
      <c r="AO10" s="28">
        <v>189.81307421100306</v>
      </c>
      <c r="AP10" s="21">
        <v>2.0086730309113333E-2</v>
      </c>
      <c r="AQ10" s="28">
        <v>366.94031507837315</v>
      </c>
      <c r="AR10" s="21">
        <v>3.883099822895706E-2</v>
      </c>
      <c r="AS10" s="28">
        <v>8842.9305385415646</v>
      </c>
      <c r="AT10" s="21">
        <v>0.93579202385422489</v>
      </c>
      <c r="AU10" s="28">
        <v>9449.6750486506517</v>
      </c>
      <c r="AV10"/>
      <c r="AW10"/>
      <c r="AX10" s="1">
        <v>97222</v>
      </c>
      <c r="AY10" s="32" t="s">
        <v>17</v>
      </c>
      <c r="AZ10" s="20">
        <v>5.0061215430969597</v>
      </c>
      <c r="BA10" s="21">
        <v>8.5788489067810077E-4</v>
      </c>
      <c r="BB10" s="20">
        <v>59.991664063962681</v>
      </c>
      <c r="BC10" s="21">
        <v>1.0280601804020795E-2</v>
      </c>
      <c r="BD10" s="20">
        <v>519.70028854706084</v>
      </c>
      <c r="BE10" s="21">
        <v>8.9059568647579981E-2</v>
      </c>
      <c r="BF10" s="20">
        <v>2036.3334378007301</v>
      </c>
      <c r="BG10" s="21">
        <v>0.34896070213891034</v>
      </c>
      <c r="BH10" s="20">
        <v>1406.0398769156618</v>
      </c>
      <c r="BI10" s="21">
        <v>0.24094907718733358</v>
      </c>
      <c r="BJ10" s="20">
        <v>1276.1823400970363</v>
      </c>
      <c r="BK10" s="21">
        <v>0.21869575836190683</v>
      </c>
      <c r="BL10" s="20">
        <v>532.16964483724587</v>
      </c>
      <c r="BM10" s="21">
        <v>9.1196406969570459E-2</v>
      </c>
      <c r="BO10" s="28">
        <v>17.459072475832809</v>
      </c>
      <c r="BP10" s="21">
        <v>1.0084470310039473E-2</v>
      </c>
      <c r="BQ10" s="28">
        <v>97.334850942062275</v>
      </c>
      <c r="BR10" s="21">
        <v>5.6221223425016058E-2</v>
      </c>
      <c r="BS10" s="28">
        <v>796.54757510966078</v>
      </c>
      <c r="BT10" s="21">
        <v>0.46009090018077509</v>
      </c>
      <c r="BU10" s="28">
        <v>562.79567741875292</v>
      </c>
      <c r="BV10" s="21">
        <v>0.32507433068990921</v>
      </c>
      <c r="BW10" s="28">
        <v>162.29925219252695</v>
      </c>
      <c r="BX10" s="21">
        <v>9.3745071070797256E-2</v>
      </c>
      <c r="BY10" s="28">
        <v>72.351631822346889</v>
      </c>
      <c r="BZ10" s="21">
        <v>4.1790758587280596E-2</v>
      </c>
      <c r="CA10" s="28">
        <v>22.494986055784821</v>
      </c>
      <c r="CB10" s="21">
        <v>1.299324573618239E-2</v>
      </c>
      <c r="CC10"/>
      <c r="CD10" s="28">
        <v>12.49810092902668</v>
      </c>
      <c r="CE10" s="21">
        <v>1.141793421922342E-2</v>
      </c>
      <c r="CF10" s="28">
        <v>39.97949365486047</v>
      </c>
      <c r="CG10" s="21">
        <v>3.6524207258470796E-2</v>
      </c>
      <c r="CH10" s="28">
        <v>287.33710106557527</v>
      </c>
      <c r="CI10" s="21">
        <v>0.26250357052962203</v>
      </c>
      <c r="CJ10" s="28">
        <v>569.86846457628667</v>
      </c>
      <c r="CK10" s="21">
        <v>0.5206167464234599</v>
      </c>
      <c r="CL10" s="28">
        <v>109.98620083824963</v>
      </c>
      <c r="CM10" s="21">
        <v>0.10048048206082374</v>
      </c>
      <c r="CN10" s="28">
        <v>54.949954180610661</v>
      </c>
      <c r="CO10" s="21">
        <v>5.0200823768864769E-2</v>
      </c>
      <c r="CP10" s="28">
        <v>19.983323819878478</v>
      </c>
      <c r="CQ10" s="21">
        <v>1.8256235739535037E-2</v>
      </c>
      <c r="CS10" s="28">
        <v>5.00182081091803</v>
      </c>
      <c r="CT10" s="21">
        <v>4.4519330118594748E-2</v>
      </c>
      <c r="CU10" s="28">
        <v>9.9944389801804494</v>
      </c>
      <c r="CV10" s="21">
        <v>8.8956750977078669E-2</v>
      </c>
      <c r="CW10" s="28">
        <v>39.93284808734856</v>
      </c>
      <c r="CX10" s="21">
        <v>0.3554272961349994</v>
      </c>
      <c r="CY10" s="28">
        <v>42.452095414501571</v>
      </c>
      <c r="CZ10" s="21">
        <v>0.37785017125341602</v>
      </c>
      <c r="DA10" s="28">
        <v>12.467399754201711</v>
      </c>
      <c r="DB10" s="21">
        <v>0.11096764685497028</v>
      </c>
      <c r="DC10" s="28">
        <v>2.5030607715484798</v>
      </c>
      <c r="DD10" s="21">
        <v>2.2278804660940791E-2</v>
      </c>
      <c r="DE10" s="28">
        <v>0</v>
      </c>
      <c r="DF10" s="21">
        <v>0</v>
      </c>
      <c r="DH10" s="28">
        <v>4.9824700799754904</v>
      </c>
      <c r="DI10" s="21">
        <v>7.370361675405823E-3</v>
      </c>
      <c r="DJ10" s="28">
        <v>17.46521304956639</v>
      </c>
      <c r="DK10" s="21">
        <v>2.5835566465449804E-2</v>
      </c>
      <c r="DL10" s="28">
        <v>206.65987524727996</v>
      </c>
      <c r="DM10" s="21">
        <v>0.3057033960902768</v>
      </c>
      <c r="DN10" s="28">
        <v>267.12336166393089</v>
      </c>
      <c r="DO10" s="21">
        <v>0.39514452787704246</v>
      </c>
      <c r="DP10" s="28">
        <v>107.38029240336685</v>
      </c>
      <c r="DQ10" s="21">
        <v>0.15884322015387581</v>
      </c>
      <c r="DR10" s="28">
        <v>52.418946341487064</v>
      </c>
      <c r="DS10" s="21">
        <v>7.7541176761537323E-2</v>
      </c>
      <c r="DT10" s="28">
        <v>19.984167160093818</v>
      </c>
      <c r="DU10" s="21">
        <v>2.9561750976412015E-2</v>
      </c>
    </row>
    <row r="11" spans="1:125" x14ac:dyDescent="0.2">
      <c r="A11" s="356">
        <v>97228</v>
      </c>
      <c r="B11" s="32" t="s">
        <v>23</v>
      </c>
      <c r="C11" s="28">
        <v>4601.5599421366287</v>
      </c>
      <c r="D11" s="21">
        <v>0.65651230865167931</v>
      </c>
      <c r="E11" s="28">
        <v>948.20590381974375</v>
      </c>
      <c r="F11" s="21">
        <v>0.13528213362897201</v>
      </c>
      <c r="G11" s="28">
        <v>420.52295982517313</v>
      </c>
      <c r="H11" s="21">
        <v>5.9996719083848571E-2</v>
      </c>
      <c r="I11" s="28">
        <v>95.221616320886483</v>
      </c>
      <c r="J11" s="21">
        <v>1.3585428409163044E-2</v>
      </c>
      <c r="K11" s="28">
        <v>943.58884610038592</v>
      </c>
      <c r="L11" s="21">
        <v>0.13462341022633692</v>
      </c>
      <c r="M11" s="28">
        <v>7009.0992682028191</v>
      </c>
      <c r="O11" s="28">
        <v>5950.6663031894541</v>
      </c>
      <c r="P11" s="304">
        <v>0.84899158586396306</v>
      </c>
      <c r="Q11" s="28">
        <v>998.37685948013961</v>
      </c>
      <c r="R11" s="304">
        <v>0.14244010839015128</v>
      </c>
      <c r="S11" s="20">
        <v>60.056105533225569</v>
      </c>
      <c r="T11" s="21">
        <v>8.5683057458857143E-3</v>
      </c>
      <c r="U11" s="28">
        <v>7009.0992682028191</v>
      </c>
      <c r="V11" s="309">
        <v>0.850383433110112</v>
      </c>
      <c r="W11" s="56"/>
      <c r="X11" s="32" t="s">
        <v>23</v>
      </c>
      <c r="Y11" s="28">
        <v>22.503354260758108</v>
      </c>
      <c r="Z11" s="21">
        <v>3.2105914611376485E-3</v>
      </c>
      <c r="AA11" s="28">
        <v>342.93703078339928</v>
      </c>
      <c r="AB11" s="21">
        <v>4.8927403887565529E-2</v>
      </c>
      <c r="AC11" s="28">
        <v>1839.3093217527285</v>
      </c>
      <c r="AD11" s="21">
        <v>0.2624173594026355</v>
      </c>
      <c r="AE11" s="28">
        <v>2625.0140849094842</v>
      </c>
      <c r="AF11" s="21">
        <v>0.37451518154665203</v>
      </c>
      <c r="AG11" s="28">
        <v>2179.3354764964479</v>
      </c>
      <c r="AH11" s="21">
        <v>0.31092946370200925</v>
      </c>
      <c r="AI11" s="28">
        <v>7009.0992682028182</v>
      </c>
      <c r="AJ11" s="351">
        <v>4804.349561405932</v>
      </c>
      <c r="AK11" s="93">
        <v>0.68544464524866133</v>
      </c>
      <c r="AL11" s="32" t="s">
        <v>23</v>
      </c>
      <c r="AM11" s="28">
        <v>67.568784889851599</v>
      </c>
      <c r="AN11" s="21">
        <v>9.6401523654232289E-3</v>
      </c>
      <c r="AO11" s="28">
        <v>5.00143321155522</v>
      </c>
      <c r="AP11" s="21">
        <v>7.1356290161911536E-4</v>
      </c>
      <c r="AQ11" s="28">
        <v>115.11604454103768</v>
      </c>
      <c r="AR11" s="21">
        <v>1.6423799997136331E-2</v>
      </c>
      <c r="AS11" s="28">
        <v>6821.4130055603719</v>
      </c>
      <c r="AT11" s="21">
        <v>0.97322248473582129</v>
      </c>
      <c r="AU11" s="28">
        <v>7009.0992682028163</v>
      </c>
      <c r="AV11"/>
      <c r="AW11"/>
      <c r="AX11" s="1">
        <v>97228</v>
      </c>
      <c r="AY11" s="32" t="s">
        <v>23</v>
      </c>
      <c r="AZ11" s="20">
        <v>7.5253283314101198</v>
      </c>
      <c r="BA11" s="21">
        <v>1.6353863528975146E-3</v>
      </c>
      <c r="BB11" s="20">
        <v>22.51457292541145</v>
      </c>
      <c r="BC11" s="21">
        <v>4.8928131347904004E-3</v>
      </c>
      <c r="BD11" s="20">
        <v>262.66479846354792</v>
      </c>
      <c r="BE11" s="21">
        <v>5.7081685725381547E-2</v>
      </c>
      <c r="BF11" s="20">
        <v>1423.8372775073594</v>
      </c>
      <c r="BG11" s="21">
        <v>0.30942491142389278</v>
      </c>
      <c r="BH11" s="20">
        <v>900.64888443261157</v>
      </c>
      <c r="BI11" s="21">
        <v>0.19572686127270483</v>
      </c>
      <c r="BJ11" s="20">
        <v>1351.3490772824646</v>
      </c>
      <c r="BK11" s="21">
        <v>0.29367194913796923</v>
      </c>
      <c r="BL11" s="20">
        <v>633.02000319382398</v>
      </c>
      <c r="BM11" s="21">
        <v>0.13756639295236381</v>
      </c>
      <c r="BO11" s="28">
        <v>15.007463836869871</v>
      </c>
      <c r="BP11" s="21">
        <v>1.5827220413218209E-2</v>
      </c>
      <c r="BQ11" s="28">
        <v>115.08250714668705</v>
      </c>
      <c r="BR11" s="21">
        <v>0.12136868868152978</v>
      </c>
      <c r="BS11" s="28">
        <v>402.77008553935269</v>
      </c>
      <c r="BT11" s="21">
        <v>0.42477070003133016</v>
      </c>
      <c r="BU11" s="28">
        <v>297.75852397880317</v>
      </c>
      <c r="BV11" s="21">
        <v>0.3140230647998663</v>
      </c>
      <c r="BW11" s="28">
        <v>62.550299634740846</v>
      </c>
      <c r="BX11" s="21">
        <v>6.5967000819931412E-2</v>
      </c>
      <c r="BY11" s="28">
        <v>42.531773223790005</v>
      </c>
      <c r="BZ11" s="21">
        <v>4.4854997266369476E-2</v>
      </c>
      <c r="CA11" s="28">
        <v>12.50525045950009</v>
      </c>
      <c r="CB11" s="21">
        <v>1.3188327987754617E-2</v>
      </c>
      <c r="CC11"/>
      <c r="CD11" s="28">
        <v>5.0022669268612399</v>
      </c>
      <c r="CE11" s="21">
        <v>1.189534794709156E-2</v>
      </c>
      <c r="CF11" s="28">
        <v>20.02394297156879</v>
      </c>
      <c r="CG11" s="21">
        <v>4.7616765039163331E-2</v>
      </c>
      <c r="CH11" s="28">
        <v>132.64044867520249</v>
      </c>
      <c r="CI11" s="21">
        <v>0.31541785192976385</v>
      </c>
      <c r="CJ11" s="28">
        <v>175.23443906454102</v>
      </c>
      <c r="CK11" s="21">
        <v>0.41670599659384217</v>
      </c>
      <c r="CL11" s="28">
        <v>40.047973189142667</v>
      </c>
      <c r="CM11" s="21">
        <v>9.523373754858018E-2</v>
      </c>
      <c r="CN11" s="28">
        <v>32.545577133807932</v>
      </c>
      <c r="CO11" s="21">
        <v>7.7393103927876669E-2</v>
      </c>
      <c r="CP11" s="28">
        <v>15.02831186404897</v>
      </c>
      <c r="CQ11" s="21">
        <v>3.5737197013682186E-2</v>
      </c>
      <c r="CS11" s="28">
        <v>0</v>
      </c>
      <c r="CT11" s="21">
        <v>0</v>
      </c>
      <c r="CU11" s="28">
        <v>7.5253283314101189</v>
      </c>
      <c r="CV11" s="21">
        <v>7.9029621867062014E-2</v>
      </c>
      <c r="CW11" s="28">
        <v>47.59827510363462</v>
      </c>
      <c r="CX11" s="21">
        <v>0.49986838012950352</v>
      </c>
      <c r="CY11" s="28">
        <v>25.060369956679381</v>
      </c>
      <c r="CZ11" s="21">
        <v>0.26317942212016926</v>
      </c>
      <c r="DA11" s="28">
        <v>12.52759525827136</v>
      </c>
      <c r="DB11" s="21">
        <v>0.13156251429354787</v>
      </c>
      <c r="DC11" s="28">
        <v>2.5100476708909998</v>
      </c>
      <c r="DD11" s="21">
        <v>2.6360061589717321E-2</v>
      </c>
      <c r="DE11" s="28">
        <v>0</v>
      </c>
      <c r="DF11" s="21">
        <v>0</v>
      </c>
      <c r="DH11" s="28">
        <v>2.5052329896281198</v>
      </c>
      <c r="DI11" s="21">
        <v>2.6550048784294285E-3</v>
      </c>
      <c r="DJ11" s="28">
        <v>7.51599726629673</v>
      </c>
      <c r="DK11" s="21">
        <v>7.9653307659988196E-3</v>
      </c>
      <c r="DL11" s="28">
        <v>135.12012690819989</v>
      </c>
      <c r="DM11" s="21">
        <v>0.14319809678401479</v>
      </c>
      <c r="DN11" s="28">
        <v>450.54919169376825</v>
      </c>
      <c r="DO11" s="21">
        <v>0.477484651875416</v>
      </c>
      <c r="DP11" s="28">
        <v>162.73119582341516</v>
      </c>
      <c r="DQ11" s="21">
        <v>0.17245985525999172</v>
      </c>
      <c r="DR11" s="28">
        <v>150.13878068435875</v>
      </c>
      <c r="DS11" s="21">
        <v>0.15911462000090862</v>
      </c>
      <c r="DT11" s="28">
        <v>35.028320734718911</v>
      </c>
      <c r="DU11" s="21">
        <v>3.7122440435240517E-2</v>
      </c>
    </row>
    <row r="12" spans="1:125" x14ac:dyDescent="0.2">
      <c r="A12" s="356">
        <v>97230</v>
      </c>
      <c r="B12" s="33" t="s">
        <v>25</v>
      </c>
      <c r="C12" s="28">
        <v>2898.1044404045347</v>
      </c>
      <c r="D12" s="23">
        <v>0.52187160762770091</v>
      </c>
      <c r="E12" s="28">
        <v>1053.5077573685935</v>
      </c>
      <c r="F12" s="23">
        <v>0.18970875559938688</v>
      </c>
      <c r="G12" s="28">
        <v>1071.3677004920746</v>
      </c>
      <c r="H12" s="23">
        <v>0.19292485682060076</v>
      </c>
      <c r="I12" s="28">
        <v>95.261218507748509</v>
      </c>
      <c r="J12" s="23">
        <v>1.7154014380611149E-2</v>
      </c>
      <c r="K12" s="28">
        <v>435.0489991208791</v>
      </c>
      <c r="L12" s="23">
        <v>7.8340765571700333E-2</v>
      </c>
      <c r="M12" s="29">
        <v>5553.2901158938303</v>
      </c>
      <c r="O12" s="29">
        <v>3493.8757379996923</v>
      </c>
      <c r="P12" s="305">
        <v>0.62915418879341867</v>
      </c>
      <c r="Q12" s="29">
        <v>2005.1949587448169</v>
      </c>
      <c r="R12" s="305">
        <v>0.36108233441754389</v>
      </c>
      <c r="S12" s="22">
        <v>54.219419149320345</v>
      </c>
      <c r="T12" s="23">
        <v>9.763476789037424E-3</v>
      </c>
      <c r="U12" s="28">
        <v>5553.2901158938294</v>
      </c>
      <c r="V12" s="309">
        <v>0.62468071636185152</v>
      </c>
      <c r="W12" s="56"/>
      <c r="X12" s="33" t="s">
        <v>25</v>
      </c>
      <c r="Y12" s="28">
        <v>147.42945081257875</v>
      </c>
      <c r="Z12" s="23">
        <v>2.6548126918604038E-2</v>
      </c>
      <c r="AA12" s="28">
        <v>476.66969981241039</v>
      </c>
      <c r="AB12" s="23">
        <v>8.5835547912066518E-2</v>
      </c>
      <c r="AC12" s="28">
        <v>1416.8592724142329</v>
      </c>
      <c r="AD12" s="23">
        <v>0.25513870927778498</v>
      </c>
      <c r="AE12" s="28">
        <v>2185.4601512892846</v>
      </c>
      <c r="AF12" s="23">
        <v>0.39354330598258747</v>
      </c>
      <c r="AG12" s="28">
        <v>1326.8715415653244</v>
      </c>
      <c r="AH12" s="23">
        <v>0.238934309908957</v>
      </c>
      <c r="AI12" s="29">
        <v>5553.2901158938312</v>
      </c>
      <c r="AJ12" s="351">
        <v>3512.3316928546092</v>
      </c>
      <c r="AK12" s="93">
        <v>0.6324776158915445</v>
      </c>
      <c r="AL12" s="33" t="s">
        <v>25</v>
      </c>
      <c r="AM12" s="28">
        <v>57.278476168503211</v>
      </c>
      <c r="AN12" s="23">
        <v>1.031433167962339E-2</v>
      </c>
      <c r="AO12" s="28">
        <v>17.49761575642216</v>
      </c>
      <c r="AP12" s="23">
        <v>3.1508556893764627E-3</v>
      </c>
      <c r="AQ12" s="28">
        <v>279.64789291474989</v>
      </c>
      <c r="AR12" s="23">
        <v>5.0357155322100257E-2</v>
      </c>
      <c r="AS12" s="28">
        <v>5198.8661310541574</v>
      </c>
      <c r="AT12" s="23">
        <v>0.93617765730889979</v>
      </c>
      <c r="AU12" s="29">
        <v>5553.290115893833</v>
      </c>
      <c r="AV12"/>
      <c r="AW12"/>
      <c r="AX12" s="1">
        <v>97230</v>
      </c>
      <c r="AY12" s="32" t="s">
        <v>25</v>
      </c>
      <c r="AZ12" s="20">
        <v>9.9774237083176391</v>
      </c>
      <c r="BA12" s="21">
        <v>3.44274125156267E-3</v>
      </c>
      <c r="BB12" s="20">
        <v>14.932063254616448</v>
      </c>
      <c r="BC12" s="21">
        <v>5.1523551209673255E-3</v>
      </c>
      <c r="BD12" s="20">
        <v>197.17089139301856</v>
      </c>
      <c r="BE12" s="21">
        <v>6.8034432660230931E-2</v>
      </c>
      <c r="BF12" s="20">
        <v>865.90460441074606</v>
      </c>
      <c r="BG12" s="21">
        <v>0.29878309157480809</v>
      </c>
      <c r="BH12" s="20">
        <v>683.62377859683454</v>
      </c>
      <c r="BI12" s="21">
        <v>0.23588652260627649</v>
      </c>
      <c r="BJ12" s="20">
        <v>799.12308356656467</v>
      </c>
      <c r="BK12" s="21">
        <v>0.27573991897097344</v>
      </c>
      <c r="BL12" s="20">
        <v>327.37259547443733</v>
      </c>
      <c r="BM12" s="21">
        <v>0.11296093781518127</v>
      </c>
      <c r="BO12" s="28">
        <v>9.9863666605378789</v>
      </c>
      <c r="BP12" s="21">
        <v>9.4791581653669039E-3</v>
      </c>
      <c r="BQ12" s="28">
        <v>62.362845132018109</v>
      </c>
      <c r="BR12" s="21">
        <v>5.9195430404599347E-2</v>
      </c>
      <c r="BS12" s="28">
        <v>380.50652388052498</v>
      </c>
      <c r="BT12" s="21">
        <v>0.36118056200263571</v>
      </c>
      <c r="BU12" s="28">
        <v>393.84453251584068</v>
      </c>
      <c r="BV12" s="21">
        <v>0.37384113193392016</v>
      </c>
      <c r="BW12" s="28">
        <v>104.34394449889635</v>
      </c>
      <c r="BX12" s="21">
        <v>9.9044305814626532E-2</v>
      </c>
      <c r="BY12" s="28">
        <v>77.427535871506805</v>
      </c>
      <c r="BZ12" s="21">
        <v>7.3494984094755966E-2</v>
      </c>
      <c r="CA12" s="28">
        <v>25.036008809268601</v>
      </c>
      <c r="CB12" s="21">
        <v>2.3764427584095318E-2</v>
      </c>
      <c r="CC12"/>
      <c r="CD12" s="28">
        <v>7.45025744033134</v>
      </c>
      <c r="CE12" s="21">
        <v>6.9539686859231139E-3</v>
      </c>
      <c r="CF12" s="28">
        <v>32.276462426280403</v>
      </c>
      <c r="CG12" s="21">
        <v>3.012640983245618E-2</v>
      </c>
      <c r="CH12" s="28">
        <v>202.03212801129607</v>
      </c>
      <c r="CI12" s="21">
        <v>0.18857403290999306</v>
      </c>
      <c r="CJ12" s="28">
        <v>507.70759981974396</v>
      </c>
      <c r="CK12" s="21">
        <v>0.47388734940072957</v>
      </c>
      <c r="CL12" s="28">
        <v>150.14226226898819</v>
      </c>
      <c r="CM12" s="21">
        <v>0.14014073991593035</v>
      </c>
      <c r="CN12" s="28">
        <v>129.56187261146252</v>
      </c>
      <c r="CO12" s="21">
        <v>0.1209312848912239</v>
      </c>
      <c r="CP12" s="28">
        <v>42.197117913972292</v>
      </c>
      <c r="CQ12" s="21">
        <v>3.9386214363743968E-2</v>
      </c>
      <c r="CS12" s="28">
        <v>0</v>
      </c>
      <c r="CT12" s="21">
        <v>0</v>
      </c>
      <c r="CU12" s="28">
        <v>11.969412692886401</v>
      </c>
      <c r="CV12" s="21">
        <v>0.12564832657387029</v>
      </c>
      <c r="CW12" s="28">
        <v>39.845954634542153</v>
      </c>
      <c r="CX12" s="21">
        <v>0.41828096741488879</v>
      </c>
      <c r="CY12" s="28">
        <v>23.499051719878342</v>
      </c>
      <c r="CZ12" s="21">
        <v>0.24668015051651832</v>
      </c>
      <c r="DA12" s="28">
        <v>17.485701372282389</v>
      </c>
      <c r="DB12" s="21">
        <v>0.18355529822306554</v>
      </c>
      <c r="DC12" s="28">
        <v>2.4610980881592299</v>
      </c>
      <c r="DD12" s="21">
        <v>2.5835257271657145E-2</v>
      </c>
      <c r="DE12" s="28">
        <v>0</v>
      </c>
      <c r="DF12" s="21">
        <v>0</v>
      </c>
      <c r="DH12" s="28">
        <v>0</v>
      </c>
      <c r="DI12" s="21">
        <v>0</v>
      </c>
      <c r="DJ12" s="28">
        <v>6.9942728172086603</v>
      </c>
      <c r="DK12" s="21">
        <v>1.607697714818852E-2</v>
      </c>
      <c r="DL12" s="28">
        <v>98.447934824071581</v>
      </c>
      <c r="DM12" s="21">
        <v>0.22629160168856671</v>
      </c>
      <c r="DN12" s="28">
        <v>172.75460154073684</v>
      </c>
      <c r="DO12" s="21">
        <v>0.39709228590303386</v>
      </c>
      <c r="DP12" s="28">
        <v>81.988815490768488</v>
      </c>
      <c r="DQ12" s="21">
        <v>0.18845880729859524</v>
      </c>
      <c r="DR12" s="28">
        <v>42.427408816452768</v>
      </c>
      <c r="DS12" s="21">
        <v>9.7523287956500365E-2</v>
      </c>
      <c r="DT12" s="28">
        <v>32.435965631640762</v>
      </c>
      <c r="DU12" s="21">
        <v>7.4557040005115316E-2</v>
      </c>
    </row>
    <row r="13" spans="1:125" x14ac:dyDescent="0.2">
      <c r="A13" s="356"/>
      <c r="B13" s="35" t="s">
        <v>35</v>
      </c>
      <c r="C13" s="30">
        <v>16339.955665646085</v>
      </c>
      <c r="D13" s="25">
        <v>0.62142596224113111</v>
      </c>
      <c r="E13" s="30">
        <v>4204.1354741612868</v>
      </c>
      <c r="F13" s="25">
        <v>0.15988776137964208</v>
      </c>
      <c r="G13" s="30">
        <v>2867.7402119617427</v>
      </c>
      <c r="H13" s="25">
        <v>0.10906322251673302</v>
      </c>
      <c r="I13" s="30">
        <v>342.87125625263309</v>
      </c>
      <c r="J13" s="25">
        <v>1.3039760003118293E-2</v>
      </c>
      <c r="K13" s="30">
        <v>2539.5893245475409</v>
      </c>
      <c r="L13" s="25">
        <v>9.658329385937528E-2</v>
      </c>
      <c r="M13" s="30">
        <v>26294.291932569293</v>
      </c>
      <c r="O13" s="30">
        <v>19009.65087363547</v>
      </c>
      <c r="P13" s="208">
        <v>0.72295732177862004</v>
      </c>
      <c r="Q13" s="30">
        <v>7090.2654727861827</v>
      </c>
      <c r="R13" s="208">
        <v>0.26965036712032014</v>
      </c>
      <c r="S13" s="24">
        <v>194.37558614763867</v>
      </c>
      <c r="T13" s="25">
        <v>7.3923111010597824E-3</v>
      </c>
      <c r="U13" s="30">
        <v>26294.291932569293</v>
      </c>
      <c r="V13" s="309">
        <v>0.72986471158727084</v>
      </c>
      <c r="W13" s="56"/>
      <c r="X13" s="35" t="s">
        <v>35</v>
      </c>
      <c r="Y13" s="30">
        <v>369.85409919002279</v>
      </c>
      <c r="Z13" s="25">
        <v>1.4065946333086268E-2</v>
      </c>
      <c r="AA13" s="30">
        <v>1994.343085569883</v>
      </c>
      <c r="AB13" s="25">
        <v>7.5846997161372526E-2</v>
      </c>
      <c r="AC13" s="30">
        <v>7512.0462117719408</v>
      </c>
      <c r="AD13" s="25">
        <v>0.2856911390136041</v>
      </c>
      <c r="AE13" s="30">
        <v>11038.70324188755</v>
      </c>
      <c r="AF13" s="25">
        <v>0.41981367173513878</v>
      </c>
      <c r="AG13" s="30">
        <v>5379.3452941498899</v>
      </c>
      <c r="AH13" s="25">
        <v>0.20458224575679834</v>
      </c>
      <c r="AI13" s="30">
        <v>26294.291932569286</v>
      </c>
      <c r="AJ13" s="351">
        <v>16418.04853603744</v>
      </c>
      <c r="AK13" s="93">
        <v>0.62439591749193712</v>
      </c>
      <c r="AL13" s="35" t="s">
        <v>35</v>
      </c>
      <c r="AM13" s="30">
        <v>212.49411595681508</v>
      </c>
      <c r="AN13" s="25">
        <v>8.0813781371922144E-3</v>
      </c>
      <c r="AO13" s="30">
        <v>287.56885267835219</v>
      </c>
      <c r="AP13" s="25">
        <v>1.0936550541684544E-2</v>
      </c>
      <c r="AQ13" s="30">
        <v>1084.9908755427905</v>
      </c>
      <c r="AR13" s="25">
        <v>4.126336158148728E-2</v>
      </c>
      <c r="AS13" s="30">
        <v>24709.238088391332</v>
      </c>
      <c r="AT13" s="25">
        <v>0.939718709739636</v>
      </c>
      <c r="AU13" s="30">
        <v>26294.291932569289</v>
      </c>
      <c r="AV13"/>
      <c r="AW13"/>
      <c r="AX13" s="3"/>
      <c r="AY13" s="35" t="s">
        <v>35</v>
      </c>
      <c r="AZ13" s="24">
        <v>30.04054061119983</v>
      </c>
      <c r="BA13" s="25">
        <v>1.8384713658898427E-3</v>
      </c>
      <c r="BB13" s="24">
        <v>124.99619133230996</v>
      </c>
      <c r="BC13" s="25">
        <v>7.6497264674412809E-3</v>
      </c>
      <c r="BD13" s="24">
        <v>1195.1313231394818</v>
      </c>
      <c r="BE13" s="25">
        <v>7.3141650295427907E-2</v>
      </c>
      <c r="BF13" s="24">
        <v>5198.2311197067684</v>
      </c>
      <c r="BG13" s="25">
        <v>0.31813006265590926</v>
      </c>
      <c r="BH13" s="24">
        <v>3674.4929304198126</v>
      </c>
      <c r="BI13" s="25">
        <v>0.2248777784718991</v>
      </c>
      <c r="BJ13" s="24">
        <v>4226.0883178516815</v>
      </c>
      <c r="BK13" s="25">
        <v>0.25863523771590241</v>
      </c>
      <c r="BL13" s="24">
        <v>1890.9752425848324</v>
      </c>
      <c r="BM13" s="25">
        <v>0.11572707302753032</v>
      </c>
      <c r="BO13" s="30">
        <v>44.947407984280545</v>
      </c>
      <c r="BP13" s="25">
        <v>1.0691236821583973E-2</v>
      </c>
      <c r="BQ13" s="30">
        <v>297.30376145214478</v>
      </c>
      <c r="BR13" s="25">
        <v>7.0716979336032465E-2</v>
      </c>
      <c r="BS13" s="30">
        <v>1757.8729434275235</v>
      </c>
      <c r="BT13" s="25">
        <v>0.41812947138156015</v>
      </c>
      <c r="BU13" s="30">
        <v>1409.668766496844</v>
      </c>
      <c r="BV13" s="25">
        <v>0.33530526672146999</v>
      </c>
      <c r="BW13" s="30">
        <v>389.37144587988519</v>
      </c>
      <c r="BX13" s="25">
        <v>9.261629371198217E-2</v>
      </c>
      <c r="BY13" s="30">
        <v>232.41742745084133</v>
      </c>
      <c r="BZ13" s="25">
        <v>5.5283049007170244E-2</v>
      </c>
      <c r="CA13" s="30">
        <v>72.553721469767652</v>
      </c>
      <c r="CB13" s="25">
        <v>1.7257703020201059E-2</v>
      </c>
      <c r="CC13"/>
      <c r="CD13" s="30">
        <v>29.988159058402218</v>
      </c>
      <c r="CE13" s="25">
        <v>1.0457069623432918E-2</v>
      </c>
      <c r="CF13" s="30">
        <v>97.294141956399798</v>
      </c>
      <c r="CG13" s="25">
        <v>3.3927111511207475E-2</v>
      </c>
      <c r="CH13" s="30">
        <v>707.31585362093256</v>
      </c>
      <c r="CI13" s="25">
        <v>0.24664572148851555</v>
      </c>
      <c r="CJ13" s="30">
        <v>1390.9127653405867</v>
      </c>
      <c r="CK13" s="25">
        <v>0.48502049088648141</v>
      </c>
      <c r="CL13" s="30">
        <v>322.82204736771098</v>
      </c>
      <c r="CM13" s="25">
        <v>0.11257018540981341</v>
      </c>
      <c r="CN13" s="30">
        <v>232.14671435393717</v>
      </c>
      <c r="CO13" s="25">
        <v>8.0951096401836189E-2</v>
      </c>
      <c r="CP13" s="30">
        <v>87.260530263772836</v>
      </c>
      <c r="CQ13" s="25">
        <v>3.0428324678712891E-2</v>
      </c>
      <c r="CS13" s="30">
        <v>5.00182081091803</v>
      </c>
      <c r="CT13" s="25">
        <v>1.4588043528596656E-2</v>
      </c>
      <c r="CU13" s="30">
        <v>31.98465602707563</v>
      </c>
      <c r="CV13" s="25">
        <v>9.3284740099382424E-2</v>
      </c>
      <c r="CW13" s="30">
        <v>147.38478221048723</v>
      </c>
      <c r="CX13" s="25">
        <v>0.42985458688287287</v>
      </c>
      <c r="CY13" s="30">
        <v>98.496974147296584</v>
      </c>
      <c r="CZ13" s="25">
        <v>0.28727101601868432</v>
      </c>
      <c r="DA13" s="30">
        <v>50.010049645165381</v>
      </c>
      <c r="DB13" s="25">
        <v>0.14585664074540319</v>
      </c>
      <c r="DC13" s="30">
        <v>9.9929734116901905</v>
      </c>
      <c r="DD13" s="25">
        <v>2.9144972725060413E-2</v>
      </c>
      <c r="DE13" s="30">
        <v>0</v>
      </c>
      <c r="DF13" s="25">
        <v>0</v>
      </c>
      <c r="DH13" s="30">
        <v>7.4877030696036098</v>
      </c>
      <c r="DI13" s="25">
        <v>2.9483912998168067E-3</v>
      </c>
      <c r="DJ13" s="30">
        <v>39.460940189309085</v>
      </c>
      <c r="DK13" s="25">
        <v>1.5538315509472989E-2</v>
      </c>
      <c r="DL13" s="30">
        <v>549.97594707616281</v>
      </c>
      <c r="DM13" s="25">
        <v>0.21656097769829294</v>
      </c>
      <c r="DN13" s="30">
        <v>1115.332269180813</v>
      </c>
      <c r="DO13" s="25">
        <v>0.43917820034919353</v>
      </c>
      <c r="DP13" s="30">
        <v>442.24743368077509</v>
      </c>
      <c r="DQ13" s="25">
        <v>0.17414131860062332</v>
      </c>
      <c r="DR13" s="30">
        <v>275.03567379282356</v>
      </c>
      <c r="DS13" s="25">
        <v>0.10829927151383996</v>
      </c>
      <c r="DT13" s="30">
        <v>110.04935755805371</v>
      </c>
      <c r="DU13" s="25">
        <v>4.333352502876045E-2</v>
      </c>
    </row>
    <row r="14" spans="1:125" x14ac:dyDescent="0.2">
      <c r="A14" s="356">
        <v>97201</v>
      </c>
      <c r="B14" s="36" t="s">
        <v>32</v>
      </c>
      <c r="C14" s="28">
        <v>478.57457922228843</v>
      </c>
      <c r="D14" s="19">
        <v>0.70870870870870883</v>
      </c>
      <c r="E14" s="28">
        <v>135.86651189785303</v>
      </c>
      <c r="F14" s="19">
        <v>0.20120120120120116</v>
      </c>
      <c r="G14" s="28">
        <v>0</v>
      </c>
      <c r="H14" s="19">
        <v>0</v>
      </c>
      <c r="I14" s="28">
        <v>0</v>
      </c>
      <c r="J14" s="19">
        <v>0</v>
      </c>
      <c r="K14" s="28">
        <v>60.835751596053598</v>
      </c>
      <c r="L14" s="19">
        <v>9.0090090090090086E-2</v>
      </c>
      <c r="M14" s="27">
        <v>675.27684271619501</v>
      </c>
      <c r="O14" s="27">
        <v>649.92861288450592</v>
      </c>
      <c r="P14" s="306">
        <v>0.96246246246246248</v>
      </c>
      <c r="Q14" s="27">
        <v>23.320371445153881</v>
      </c>
      <c r="R14" s="306">
        <v>3.453453453453454E-2</v>
      </c>
      <c r="S14" s="18">
        <v>2.0278583865351201</v>
      </c>
      <c r="T14" s="19">
        <v>3.0030030030030034E-3</v>
      </c>
      <c r="U14" s="28">
        <v>675.27684271619489</v>
      </c>
      <c r="V14" s="309">
        <v>0.96246246246246248</v>
      </c>
      <c r="W14" s="56"/>
      <c r="X14" s="36" t="s">
        <v>32</v>
      </c>
      <c r="Y14" s="28">
        <v>5.0696459663378004</v>
      </c>
      <c r="Z14" s="19">
        <v>7.5075075075075074E-3</v>
      </c>
      <c r="AA14" s="28">
        <v>31.431804991294364</v>
      </c>
      <c r="AB14" s="19">
        <v>4.6546546546546545E-2</v>
      </c>
      <c r="AC14" s="28">
        <v>186.56297156123102</v>
      </c>
      <c r="AD14" s="19">
        <v>0.27627627627627621</v>
      </c>
      <c r="AE14" s="28">
        <v>298.09518282066267</v>
      </c>
      <c r="AF14" s="19">
        <v>0.44144144144144148</v>
      </c>
      <c r="AG14" s="28">
        <v>154.11723737666912</v>
      </c>
      <c r="AH14" s="19">
        <v>0.22822822822822822</v>
      </c>
      <c r="AI14" s="27">
        <v>675.27684271619501</v>
      </c>
      <c r="AJ14" s="351">
        <v>452.21242019733177</v>
      </c>
      <c r="AK14" s="93">
        <v>0.66966966966966968</v>
      </c>
      <c r="AL14" s="36" t="s">
        <v>32</v>
      </c>
      <c r="AM14" s="28">
        <v>5.0696459663378004</v>
      </c>
      <c r="AN14" s="19">
        <v>7.5075075075075074E-3</v>
      </c>
      <c r="AO14" s="28">
        <v>1.01392919326756</v>
      </c>
      <c r="AP14" s="19">
        <v>1.5015015015015015E-3</v>
      </c>
      <c r="AQ14" s="28">
        <v>10.139291932675599</v>
      </c>
      <c r="AR14" s="19">
        <v>1.5015015015015013E-2</v>
      </c>
      <c r="AS14" s="28">
        <v>659.05397562391408</v>
      </c>
      <c r="AT14" s="19">
        <v>0.97597597597597607</v>
      </c>
      <c r="AU14" s="27">
        <v>675.27684271619501</v>
      </c>
      <c r="AV14"/>
      <c r="AW14"/>
      <c r="AX14" s="1">
        <v>97201</v>
      </c>
      <c r="AY14" s="32" t="s">
        <v>32</v>
      </c>
      <c r="AZ14" s="20">
        <v>0</v>
      </c>
      <c r="BA14" s="21">
        <v>0</v>
      </c>
      <c r="BB14" s="20">
        <v>2.0278583865351201</v>
      </c>
      <c r="BC14" s="21">
        <v>4.2372881355932195E-3</v>
      </c>
      <c r="BD14" s="20">
        <v>37.515380150899723</v>
      </c>
      <c r="BE14" s="21">
        <v>7.8389830508474562E-2</v>
      </c>
      <c r="BF14" s="20">
        <v>149.04759141033131</v>
      </c>
      <c r="BG14" s="21">
        <v>0.31144067796610159</v>
      </c>
      <c r="BH14" s="20">
        <v>94.295414973883084</v>
      </c>
      <c r="BI14" s="21">
        <v>0.19703389830508469</v>
      </c>
      <c r="BJ14" s="20">
        <v>131.8107951247828</v>
      </c>
      <c r="BK14" s="21">
        <v>0.27542372881355925</v>
      </c>
      <c r="BL14" s="20">
        <v>63.877539175856278</v>
      </c>
      <c r="BM14" s="21">
        <v>0.13347457627118639</v>
      </c>
      <c r="BO14" s="28">
        <v>3.0417875798026799</v>
      </c>
      <c r="BP14" s="21">
        <v>2.2388059701492539E-2</v>
      </c>
      <c r="BQ14" s="28">
        <v>9.1253627394080397</v>
      </c>
      <c r="BR14" s="21">
        <v>6.7164179104477612E-2</v>
      </c>
      <c r="BS14" s="28">
        <v>43.598955310505083</v>
      </c>
      <c r="BT14" s="21">
        <v>0.32089552238805974</v>
      </c>
      <c r="BU14" s="28">
        <v>52.724318049913123</v>
      </c>
      <c r="BV14" s="21">
        <v>0.38805970149253738</v>
      </c>
      <c r="BW14" s="28">
        <v>16.222867092280961</v>
      </c>
      <c r="BX14" s="21">
        <v>0.11940298507462688</v>
      </c>
      <c r="BY14" s="28">
        <v>10.139291932675599</v>
      </c>
      <c r="BZ14" s="21">
        <v>7.4626865671641784E-2</v>
      </c>
      <c r="CA14" s="28">
        <v>1.01392919326756</v>
      </c>
      <c r="CB14" s="21">
        <v>7.4626865671641798E-3</v>
      </c>
      <c r="CC14"/>
      <c r="CD14" s="28">
        <v>0</v>
      </c>
      <c r="CE14" s="21"/>
      <c r="CF14" s="28">
        <v>0</v>
      </c>
      <c r="CG14" s="21"/>
      <c r="CH14" s="28">
        <v>0</v>
      </c>
      <c r="CI14" s="21"/>
      <c r="CJ14" s="28">
        <v>0</v>
      </c>
      <c r="CK14" s="21"/>
      <c r="CL14" s="28">
        <v>0</v>
      </c>
      <c r="CM14" s="21"/>
      <c r="CN14" s="28">
        <v>0</v>
      </c>
      <c r="CO14" s="21"/>
      <c r="CP14" s="28">
        <v>0</v>
      </c>
      <c r="CQ14" s="21"/>
      <c r="CS14" s="28">
        <v>0</v>
      </c>
      <c r="CT14" s="21"/>
      <c r="CU14" s="28">
        <v>0</v>
      </c>
      <c r="CV14" s="21"/>
      <c r="CW14" s="28">
        <v>0</v>
      </c>
      <c r="CX14" s="21"/>
      <c r="CY14" s="28">
        <v>0</v>
      </c>
      <c r="CZ14" s="21"/>
      <c r="DA14" s="28">
        <v>0</v>
      </c>
      <c r="DB14" s="21"/>
      <c r="DC14" s="28">
        <v>0</v>
      </c>
      <c r="DD14" s="21"/>
      <c r="DE14" s="28">
        <v>0</v>
      </c>
      <c r="DF14" s="21"/>
      <c r="DH14" s="28">
        <v>1.01392919326756</v>
      </c>
      <c r="DI14" s="21">
        <v>1.6666666666666666E-2</v>
      </c>
      <c r="DJ14" s="28">
        <v>1.01392919326756</v>
      </c>
      <c r="DK14" s="21">
        <v>1.6666666666666666E-2</v>
      </c>
      <c r="DL14" s="28">
        <v>13.181079512478281</v>
      </c>
      <c r="DM14" s="21">
        <v>0.21666666666666667</v>
      </c>
      <c r="DN14" s="28">
        <v>29.403946604759241</v>
      </c>
      <c r="DO14" s="21">
        <v>0.48333333333333339</v>
      </c>
      <c r="DP14" s="28">
        <v>7.09750435287292</v>
      </c>
      <c r="DQ14" s="21">
        <v>0.11666666666666667</v>
      </c>
      <c r="DR14" s="28">
        <v>8.1114335461404803</v>
      </c>
      <c r="DS14" s="21">
        <v>0.13333333333333333</v>
      </c>
      <c r="DT14" s="28">
        <v>1.01392919326756</v>
      </c>
      <c r="DU14" s="21">
        <v>1.6666666666666666E-2</v>
      </c>
    </row>
    <row r="15" spans="1:125" x14ac:dyDescent="0.2">
      <c r="A15" s="356">
        <v>97203</v>
      </c>
      <c r="B15" s="32" t="s">
        <v>1</v>
      </c>
      <c r="C15" s="28">
        <v>1019.8866403170958</v>
      </c>
      <c r="D15" s="21">
        <v>0.65837696335078533</v>
      </c>
      <c r="E15" s="28">
        <v>182.48468713427164</v>
      </c>
      <c r="F15" s="21">
        <v>0.11780104712041885</v>
      </c>
      <c r="G15" s="28">
        <v>171.33284514273276</v>
      </c>
      <c r="H15" s="21">
        <v>0.11060209424083767</v>
      </c>
      <c r="I15" s="28">
        <v>2.0276076348252401</v>
      </c>
      <c r="J15" s="21">
        <v>1.3089005235602093E-3</v>
      </c>
      <c r="K15" s="28">
        <v>173.36045277755804</v>
      </c>
      <c r="L15" s="21">
        <v>0.11191099476439789</v>
      </c>
      <c r="M15" s="28">
        <v>1549.0922330064836</v>
      </c>
      <c r="O15" s="28">
        <v>1348.3590771587847</v>
      </c>
      <c r="P15" s="304">
        <v>0.87041884816753923</v>
      </c>
      <c r="Q15" s="28">
        <v>191.60892149098521</v>
      </c>
      <c r="R15" s="304">
        <v>0.1236910994764398</v>
      </c>
      <c r="S15" s="20">
        <v>9.1242343567135826</v>
      </c>
      <c r="T15" s="21">
        <v>5.8900523560209443E-3</v>
      </c>
      <c r="U15" s="28">
        <v>1549.0922330064834</v>
      </c>
      <c r="V15" s="309">
        <v>0.82628203498961816</v>
      </c>
      <c r="W15" s="56"/>
      <c r="X15" s="32" t="s">
        <v>1</v>
      </c>
      <c r="Y15" s="28">
        <v>7.0966267218883416</v>
      </c>
      <c r="Z15" s="21">
        <v>4.5811518324607335E-3</v>
      </c>
      <c r="AA15" s="28">
        <v>89.214735932310546</v>
      </c>
      <c r="AB15" s="21">
        <v>5.7591623036649206E-2</v>
      </c>
      <c r="AC15" s="28">
        <v>382.20403916455786</v>
      </c>
      <c r="AD15" s="21">
        <v>0.24672774869109954</v>
      </c>
      <c r="AE15" s="28">
        <v>705.60745691918362</v>
      </c>
      <c r="AF15" s="21">
        <v>0.45549738219895292</v>
      </c>
      <c r="AG15" s="28">
        <v>364.96937426854322</v>
      </c>
      <c r="AH15" s="21">
        <v>0.2356020942408377</v>
      </c>
      <c r="AI15" s="28">
        <v>1549.0922330064834</v>
      </c>
      <c r="AJ15" s="351">
        <v>1070.5768311877268</v>
      </c>
      <c r="AK15" s="93">
        <v>0.69109947643979064</v>
      </c>
      <c r="AL15" s="32" t="s">
        <v>1</v>
      </c>
      <c r="AM15" s="28">
        <v>15.207057261189302</v>
      </c>
      <c r="AN15" s="21">
        <v>9.8167539267015741E-3</v>
      </c>
      <c r="AO15" s="28">
        <v>3.0414114522378601</v>
      </c>
      <c r="AP15" s="21">
        <v>1.9633507853403149E-3</v>
      </c>
      <c r="AQ15" s="28">
        <v>15.207057261189302</v>
      </c>
      <c r="AR15" s="21">
        <v>9.8167539267015741E-3</v>
      </c>
      <c r="AS15" s="28">
        <v>1515.6367070318665</v>
      </c>
      <c r="AT15" s="21">
        <v>0.97840314136125661</v>
      </c>
      <c r="AU15" s="28">
        <v>1549.092233006483</v>
      </c>
      <c r="AV15"/>
      <c r="AW15"/>
      <c r="AX15" s="1">
        <v>97203</v>
      </c>
      <c r="AY15" s="32" t="s">
        <v>1</v>
      </c>
      <c r="AZ15" s="20">
        <v>0</v>
      </c>
      <c r="BA15" s="21">
        <v>0</v>
      </c>
      <c r="BB15" s="20">
        <v>3.0414114522378601</v>
      </c>
      <c r="BC15" s="21">
        <v>2.982107355864811E-3</v>
      </c>
      <c r="BD15" s="20">
        <v>35.483133609441701</v>
      </c>
      <c r="BE15" s="21">
        <v>3.4791252485089463E-2</v>
      </c>
      <c r="BF15" s="20">
        <v>282.85126505812099</v>
      </c>
      <c r="BG15" s="21">
        <v>0.27733598409542742</v>
      </c>
      <c r="BH15" s="20">
        <v>211.88499783923757</v>
      </c>
      <c r="BI15" s="21">
        <v>0.20775347912524847</v>
      </c>
      <c r="BJ15" s="20">
        <v>332.52765211133936</v>
      </c>
      <c r="BK15" s="21">
        <v>0.32604373757455263</v>
      </c>
      <c r="BL15" s="20">
        <v>154.09818024671824</v>
      </c>
      <c r="BM15" s="21">
        <v>0.15109343936381708</v>
      </c>
      <c r="BO15" s="28">
        <v>0</v>
      </c>
      <c r="BP15" s="21">
        <v>0</v>
      </c>
      <c r="BQ15" s="28">
        <v>11.15184199153882</v>
      </c>
      <c r="BR15" s="21">
        <v>6.1111111111111095E-2</v>
      </c>
      <c r="BS15" s="28">
        <v>63.869640496995061</v>
      </c>
      <c r="BT15" s="21">
        <v>0.34999999999999992</v>
      </c>
      <c r="BU15" s="28">
        <v>69.95246340147078</v>
      </c>
      <c r="BV15" s="21">
        <v>0.38333333333333325</v>
      </c>
      <c r="BW15" s="28">
        <v>20.276076348252403</v>
      </c>
      <c r="BX15" s="21">
        <v>0.1111111111111111</v>
      </c>
      <c r="BY15" s="28">
        <v>14.19325344377668</v>
      </c>
      <c r="BZ15" s="21">
        <v>7.7777777777777765E-2</v>
      </c>
      <c r="CA15" s="28">
        <v>3.0414114522378601</v>
      </c>
      <c r="CB15" s="21">
        <v>1.6666666666666663E-2</v>
      </c>
      <c r="CC15"/>
      <c r="CD15" s="28">
        <v>1.01380381741262</v>
      </c>
      <c r="CE15" s="21">
        <v>5.9171597633136102E-3</v>
      </c>
      <c r="CF15" s="28">
        <v>5.0690190870630998</v>
      </c>
      <c r="CG15" s="21">
        <v>2.9585798816568049E-2</v>
      </c>
      <c r="CH15" s="28">
        <v>54.745406140281482</v>
      </c>
      <c r="CI15" s="21">
        <v>0.31952662721893493</v>
      </c>
      <c r="CJ15" s="28">
        <v>65.897248131820305</v>
      </c>
      <c r="CK15" s="21">
        <v>0.38461538461538469</v>
      </c>
      <c r="CL15" s="28">
        <v>23.317487800490259</v>
      </c>
      <c r="CM15" s="21">
        <v>0.13609467455621302</v>
      </c>
      <c r="CN15" s="28">
        <v>13.179449626364059</v>
      </c>
      <c r="CO15" s="21">
        <v>7.6923076923076927E-2</v>
      </c>
      <c r="CP15" s="28">
        <v>8.1104305393009604</v>
      </c>
      <c r="CQ15" s="21">
        <v>4.7337278106508882E-2</v>
      </c>
      <c r="CS15" s="28">
        <v>1.01380381741262</v>
      </c>
      <c r="CT15" s="21">
        <v>0.5</v>
      </c>
      <c r="CU15" s="28">
        <v>0</v>
      </c>
      <c r="CV15" s="21">
        <v>0</v>
      </c>
      <c r="CW15" s="28">
        <v>0</v>
      </c>
      <c r="CX15" s="21">
        <v>0</v>
      </c>
      <c r="CY15" s="28">
        <v>1.01380381741262</v>
      </c>
      <c r="CZ15" s="21">
        <v>0.5</v>
      </c>
      <c r="DA15" s="28">
        <v>0</v>
      </c>
      <c r="DB15" s="21">
        <v>0</v>
      </c>
      <c r="DC15" s="28">
        <v>0</v>
      </c>
      <c r="DD15" s="21">
        <v>0</v>
      </c>
      <c r="DE15" s="28">
        <v>0</v>
      </c>
      <c r="DF15" s="21">
        <v>0</v>
      </c>
      <c r="DH15" s="28">
        <v>0</v>
      </c>
      <c r="DI15" s="21">
        <v>0</v>
      </c>
      <c r="DJ15" s="28">
        <v>5.0690190870630998</v>
      </c>
      <c r="DK15" s="21">
        <v>2.923976608187134E-2</v>
      </c>
      <c r="DL15" s="28">
        <v>21.289880165665018</v>
      </c>
      <c r="DM15" s="21">
        <v>0.12280701754385963</v>
      </c>
      <c r="DN15" s="28">
        <v>71.98007103629601</v>
      </c>
      <c r="DO15" s="21">
        <v>0.41520467836257302</v>
      </c>
      <c r="DP15" s="28">
        <v>34.469329792029079</v>
      </c>
      <c r="DQ15" s="21">
        <v>0.19883040935672511</v>
      </c>
      <c r="DR15" s="28">
        <v>38.524545061679561</v>
      </c>
      <c r="DS15" s="21">
        <v>0.22222222222222221</v>
      </c>
      <c r="DT15" s="28">
        <v>2.0276076348252401</v>
      </c>
      <c r="DU15" s="21">
        <v>1.1695906432748537E-2</v>
      </c>
    </row>
    <row r="16" spans="1:125" x14ac:dyDescent="0.2">
      <c r="A16" s="356">
        <v>97211</v>
      </c>
      <c r="B16" s="32" t="s">
        <v>30</v>
      </c>
      <c r="C16" s="28">
        <v>155.57355371900823</v>
      </c>
      <c r="D16" s="21">
        <v>0.61029411764705876</v>
      </c>
      <c r="E16" s="28">
        <v>48.733884297520653</v>
      </c>
      <c r="F16" s="21">
        <v>0.19117647058823528</v>
      </c>
      <c r="G16" s="28">
        <v>25.304132231404953</v>
      </c>
      <c r="H16" s="21">
        <v>9.9264705882352922E-2</v>
      </c>
      <c r="I16" s="28">
        <v>9.3719008264462804</v>
      </c>
      <c r="J16" s="21">
        <v>3.6764705882352942E-2</v>
      </c>
      <c r="K16" s="28">
        <v>15.932231404958676</v>
      </c>
      <c r="L16" s="21">
        <v>6.25E-2</v>
      </c>
      <c r="M16" s="28">
        <v>254.91570247933882</v>
      </c>
      <c r="O16" s="28">
        <v>226.8</v>
      </c>
      <c r="P16" s="304">
        <v>0.88970588235294124</v>
      </c>
      <c r="Q16" s="28">
        <v>28.115702479338836</v>
      </c>
      <c r="R16" s="304">
        <v>0.11029411764705879</v>
      </c>
      <c r="S16" s="20">
        <v>0</v>
      </c>
      <c r="T16" s="21">
        <v>0</v>
      </c>
      <c r="U16" s="28">
        <v>254.91570247933885</v>
      </c>
      <c r="V16" s="309">
        <v>0.88970588954137264</v>
      </c>
      <c r="W16" s="56"/>
      <c r="X16" s="32" t="s">
        <v>30</v>
      </c>
      <c r="Y16" s="28">
        <v>0.937190082644628</v>
      </c>
      <c r="Z16" s="21">
        <v>3.6764705882352941E-3</v>
      </c>
      <c r="AA16" s="28">
        <v>24.366942148760327</v>
      </c>
      <c r="AB16" s="21">
        <v>9.5588235294117641E-2</v>
      </c>
      <c r="AC16" s="28">
        <v>62.791735537190071</v>
      </c>
      <c r="AD16" s="21">
        <v>0.24632352941176469</v>
      </c>
      <c r="AE16" s="28">
        <v>88.095867768595028</v>
      </c>
      <c r="AF16" s="21">
        <v>0.34558823529411764</v>
      </c>
      <c r="AG16" s="28">
        <v>78.723966942148749</v>
      </c>
      <c r="AH16" s="21">
        <v>0.30882352941176466</v>
      </c>
      <c r="AI16" s="28">
        <v>254.91570247933882</v>
      </c>
      <c r="AJ16" s="351">
        <v>166.81983471074378</v>
      </c>
      <c r="AK16" s="93">
        <v>0.65441176470588225</v>
      </c>
      <c r="AL16" s="32" t="s">
        <v>30</v>
      </c>
      <c r="AM16" s="28">
        <v>0</v>
      </c>
      <c r="AN16" s="21">
        <v>0</v>
      </c>
      <c r="AO16" s="28">
        <v>0</v>
      </c>
      <c r="AP16" s="21">
        <v>0</v>
      </c>
      <c r="AQ16" s="28">
        <v>0</v>
      </c>
      <c r="AR16" s="21">
        <v>0</v>
      </c>
      <c r="AS16" s="28">
        <v>254.91570247933885</v>
      </c>
      <c r="AT16" s="21">
        <v>1</v>
      </c>
      <c r="AU16" s="28">
        <v>254.91570247933885</v>
      </c>
      <c r="AV16"/>
      <c r="AW16"/>
      <c r="AX16" s="1">
        <v>97211</v>
      </c>
      <c r="AY16" s="32" t="s">
        <v>30</v>
      </c>
      <c r="AZ16" s="20">
        <v>0</v>
      </c>
      <c r="BA16" s="21">
        <v>0</v>
      </c>
      <c r="BB16" s="20">
        <v>0</v>
      </c>
      <c r="BC16" s="21">
        <v>0</v>
      </c>
      <c r="BD16" s="20">
        <v>6.5603305785123958</v>
      </c>
      <c r="BE16" s="21">
        <v>4.2168674698795185E-2</v>
      </c>
      <c r="BF16" s="20">
        <v>28.115702479338839</v>
      </c>
      <c r="BG16" s="21">
        <v>0.18072289156626509</v>
      </c>
      <c r="BH16" s="20">
        <v>19.680991735537187</v>
      </c>
      <c r="BI16" s="21">
        <v>0.12650602409638556</v>
      </c>
      <c r="BJ16" s="20">
        <v>53.419834710743793</v>
      </c>
      <c r="BK16" s="21">
        <v>0.34337349397590361</v>
      </c>
      <c r="BL16" s="20">
        <v>47.796694214876027</v>
      </c>
      <c r="BM16" s="21">
        <v>0.30722891566265065</v>
      </c>
      <c r="BO16" s="28">
        <v>0</v>
      </c>
      <c r="BP16" s="21">
        <v>0</v>
      </c>
      <c r="BQ16" s="28">
        <v>1.874380165289256</v>
      </c>
      <c r="BR16" s="21">
        <v>3.8461538461538464E-2</v>
      </c>
      <c r="BS16" s="28">
        <v>10.309090909090909</v>
      </c>
      <c r="BT16" s="21">
        <v>0.21153846153846156</v>
      </c>
      <c r="BU16" s="28">
        <v>14.995041322314048</v>
      </c>
      <c r="BV16" s="21">
        <v>0.30769230769230771</v>
      </c>
      <c r="BW16" s="28">
        <v>10.309090909090909</v>
      </c>
      <c r="BX16" s="21">
        <v>0.21153846153846156</v>
      </c>
      <c r="BY16" s="28">
        <v>11.246280991735537</v>
      </c>
      <c r="BZ16" s="21">
        <v>0.23076923076923081</v>
      </c>
      <c r="CA16" s="28">
        <v>0</v>
      </c>
      <c r="CB16" s="21">
        <v>0</v>
      </c>
      <c r="CC16"/>
      <c r="CD16" s="28">
        <v>0</v>
      </c>
      <c r="CE16" s="21">
        <v>0</v>
      </c>
      <c r="CF16" s="28">
        <v>0</v>
      </c>
      <c r="CG16" s="21">
        <v>0</v>
      </c>
      <c r="CH16" s="28">
        <v>2.8115702479338842</v>
      </c>
      <c r="CI16" s="21">
        <v>0.11111111111111113</v>
      </c>
      <c r="CJ16" s="28">
        <v>18.743801652892557</v>
      </c>
      <c r="CK16" s="21">
        <v>0.7407407407407407</v>
      </c>
      <c r="CL16" s="28">
        <v>0.937190082644628</v>
      </c>
      <c r="CM16" s="21">
        <v>3.7037037037037042E-2</v>
      </c>
      <c r="CN16" s="28">
        <v>1.874380165289256</v>
      </c>
      <c r="CO16" s="21">
        <v>7.4074074074074084E-2</v>
      </c>
      <c r="CP16" s="28">
        <v>0.937190082644628</v>
      </c>
      <c r="CQ16" s="21">
        <v>3.7037037037037042E-2</v>
      </c>
      <c r="CS16" s="28">
        <v>0</v>
      </c>
      <c r="CT16" s="21">
        <v>0</v>
      </c>
      <c r="CU16" s="28">
        <v>0</v>
      </c>
      <c r="CV16" s="21">
        <v>0</v>
      </c>
      <c r="CW16" s="28">
        <v>4.6859504132231402</v>
      </c>
      <c r="CX16" s="21">
        <v>0.5</v>
      </c>
      <c r="CY16" s="28">
        <v>1.874380165289256</v>
      </c>
      <c r="CZ16" s="21">
        <v>0.19999999999999998</v>
      </c>
      <c r="DA16" s="28">
        <v>0.937190082644628</v>
      </c>
      <c r="DB16" s="21">
        <v>9.9999999999999992E-2</v>
      </c>
      <c r="DC16" s="28">
        <v>0.937190082644628</v>
      </c>
      <c r="DD16" s="21">
        <v>9.9999999999999992E-2</v>
      </c>
      <c r="DE16" s="28">
        <v>0.937190082644628</v>
      </c>
      <c r="DF16" s="21">
        <v>9.9999999999999992E-2</v>
      </c>
      <c r="DH16" s="28">
        <v>0.937190082644628</v>
      </c>
      <c r="DI16" s="21">
        <v>5.8823529411764705E-2</v>
      </c>
      <c r="DJ16" s="28">
        <v>0</v>
      </c>
      <c r="DK16" s="21">
        <v>0</v>
      </c>
      <c r="DL16" s="28">
        <v>0</v>
      </c>
      <c r="DM16" s="21">
        <v>0</v>
      </c>
      <c r="DN16" s="28">
        <v>5.6231404958677684</v>
      </c>
      <c r="DO16" s="21">
        <v>0.35294117647058826</v>
      </c>
      <c r="DP16" s="28">
        <v>2.8115702479338842</v>
      </c>
      <c r="DQ16" s="21">
        <v>0.17647058823529413</v>
      </c>
      <c r="DR16" s="28">
        <v>5.6231404958677684</v>
      </c>
      <c r="DS16" s="21">
        <v>0.35294117647058826</v>
      </c>
      <c r="DT16" s="28">
        <v>0.937190082644628</v>
      </c>
      <c r="DU16" s="21">
        <v>5.8823529411764705E-2</v>
      </c>
    </row>
    <row r="17" spans="1:125" x14ac:dyDescent="0.2">
      <c r="A17" s="356">
        <v>97214</v>
      </c>
      <c r="B17" s="32" t="s">
        <v>11</v>
      </c>
      <c r="C17" s="28">
        <v>2081.1604548218575</v>
      </c>
      <c r="D17" s="21">
        <v>0.67551226066509906</v>
      </c>
      <c r="E17" s="28">
        <v>455.35087027429995</v>
      </c>
      <c r="F17" s="21">
        <v>0.14779979845482027</v>
      </c>
      <c r="G17" s="28">
        <v>222.50099342948749</v>
      </c>
      <c r="H17" s="21">
        <v>7.2220356063150817E-2</v>
      </c>
      <c r="I17" s="28">
        <v>41.3955336613</v>
      </c>
      <c r="J17" s="21">
        <v>1.3436345314074571E-2</v>
      </c>
      <c r="K17" s="28">
        <v>280.45474055530752</v>
      </c>
      <c r="L17" s="21">
        <v>9.103123950285523E-2</v>
      </c>
      <c r="M17" s="28">
        <v>3080.8625927422527</v>
      </c>
      <c r="O17" s="28">
        <v>2638.9652709078746</v>
      </c>
      <c r="P17" s="304">
        <v>0.85656701377225386</v>
      </c>
      <c r="Q17" s="28">
        <v>425.33910836985757</v>
      </c>
      <c r="R17" s="304">
        <v>0.13805844810211626</v>
      </c>
      <c r="S17" s="20">
        <v>16.558213464520005</v>
      </c>
      <c r="T17" s="21">
        <v>5.3745381256298311E-3</v>
      </c>
      <c r="U17" s="28">
        <v>3080.8625927422522</v>
      </c>
      <c r="V17" s="309">
        <v>0.86260330655623507</v>
      </c>
      <c r="W17" s="56"/>
      <c r="X17" s="32" t="s">
        <v>11</v>
      </c>
      <c r="Y17" s="28">
        <v>35.186203612105004</v>
      </c>
      <c r="Z17" s="21">
        <v>1.142089351696339E-2</v>
      </c>
      <c r="AA17" s="28">
        <v>175.93101806052499</v>
      </c>
      <c r="AB17" s="21">
        <v>5.7104467584816944E-2</v>
      </c>
      <c r="AC17" s="28">
        <v>654.04943184853994</v>
      </c>
      <c r="AD17" s="21">
        <v>0.21229425596237828</v>
      </c>
      <c r="AE17" s="28">
        <v>1230.4822380821422</v>
      </c>
      <c r="AF17" s="21">
        <v>0.39939536446086665</v>
      </c>
      <c r="AG17" s="28">
        <v>985.21370113894</v>
      </c>
      <c r="AH17" s="21">
        <v>0.31978501847497487</v>
      </c>
      <c r="AI17" s="28">
        <v>3080.8625927422518</v>
      </c>
      <c r="AJ17" s="351">
        <v>2215.695939221082</v>
      </c>
      <c r="AK17" s="93">
        <v>0.71918038293584152</v>
      </c>
      <c r="AL17" s="32" t="s">
        <v>11</v>
      </c>
      <c r="AM17" s="28">
        <v>32.081538587507502</v>
      </c>
      <c r="AN17" s="21">
        <v>1.0413167618407798E-2</v>
      </c>
      <c r="AO17" s="28">
        <v>19.662878489117503</v>
      </c>
      <c r="AP17" s="21">
        <v>6.3822640241854248E-3</v>
      </c>
      <c r="AQ17" s="28">
        <v>81.756178981067492</v>
      </c>
      <c r="AR17" s="21">
        <v>2.6536781995297288E-2</v>
      </c>
      <c r="AS17" s="28">
        <v>2947.361996684559</v>
      </c>
      <c r="AT17" s="21">
        <v>0.95666778636210958</v>
      </c>
      <c r="AU17" s="28">
        <v>3080.8625927422513</v>
      </c>
      <c r="AV17"/>
      <c r="AW17"/>
      <c r="AX17" s="1">
        <v>97214</v>
      </c>
      <c r="AY17" s="32" t="s">
        <v>11</v>
      </c>
      <c r="AZ17" s="20">
        <v>1.0348883415325001</v>
      </c>
      <c r="BA17" s="21">
        <v>4.9726504226752866E-4</v>
      </c>
      <c r="BB17" s="20">
        <v>11.383771756857501</v>
      </c>
      <c r="BC17" s="21">
        <v>5.4699154649428148E-3</v>
      </c>
      <c r="BD17" s="20">
        <v>111.76794088551</v>
      </c>
      <c r="BE17" s="21">
        <v>5.370462456489309E-2</v>
      </c>
      <c r="BF17" s="20">
        <v>543.31637930456247</v>
      </c>
      <c r="BG17" s="21">
        <v>0.26106414719045251</v>
      </c>
      <c r="BH17" s="20">
        <v>447.07176354204</v>
      </c>
      <c r="BI17" s="21">
        <v>0.21481849825957236</v>
      </c>
      <c r="BJ17" s="20">
        <v>631.28188833482511</v>
      </c>
      <c r="BK17" s="21">
        <v>0.30333167578319248</v>
      </c>
      <c r="BL17" s="20">
        <v>335.30382265653003</v>
      </c>
      <c r="BM17" s="21">
        <v>0.16111387369467928</v>
      </c>
      <c r="BO17" s="28">
        <v>4.1395533661300004</v>
      </c>
      <c r="BP17" s="21">
        <v>9.0909090909090922E-3</v>
      </c>
      <c r="BQ17" s="28">
        <v>22.767543513714998</v>
      </c>
      <c r="BR17" s="21">
        <v>0.05</v>
      </c>
      <c r="BS17" s="28">
        <v>136.60526108228999</v>
      </c>
      <c r="BT17" s="21">
        <v>0.3</v>
      </c>
      <c r="BU17" s="28">
        <v>176.9659064020575</v>
      </c>
      <c r="BV17" s="21">
        <v>0.38863636363636367</v>
      </c>
      <c r="BW17" s="28">
        <v>58.988635467352495</v>
      </c>
      <c r="BX17" s="21">
        <v>0.12954545454545455</v>
      </c>
      <c r="BY17" s="28">
        <v>36.221091953637497</v>
      </c>
      <c r="BZ17" s="21">
        <v>7.9545454545454544E-2</v>
      </c>
      <c r="CA17" s="28">
        <v>19.662878489117499</v>
      </c>
      <c r="CB17" s="21">
        <v>4.3181818181818182E-2</v>
      </c>
      <c r="CC17"/>
      <c r="CD17" s="28">
        <v>4.1395533661300004</v>
      </c>
      <c r="CE17" s="21">
        <v>1.8604651162790701E-2</v>
      </c>
      <c r="CF17" s="28">
        <v>11.383771756857501</v>
      </c>
      <c r="CG17" s="21">
        <v>5.1162790697674425E-2</v>
      </c>
      <c r="CH17" s="28">
        <v>35.186203612105004</v>
      </c>
      <c r="CI17" s="21">
        <v>0.15813953488372096</v>
      </c>
      <c r="CJ17" s="28">
        <v>102.45394581171749</v>
      </c>
      <c r="CK17" s="21">
        <v>0.46046511627906972</v>
      </c>
      <c r="CL17" s="28">
        <v>41.3955336613</v>
      </c>
      <c r="CM17" s="21">
        <v>0.18604651162790697</v>
      </c>
      <c r="CN17" s="28">
        <v>23.802431855247498</v>
      </c>
      <c r="CO17" s="21">
        <v>0.10697674418604651</v>
      </c>
      <c r="CP17" s="28">
        <v>4.1395533661300004</v>
      </c>
      <c r="CQ17" s="21">
        <v>1.8604651162790701E-2</v>
      </c>
      <c r="CS17" s="28">
        <v>2.0697766830650002</v>
      </c>
      <c r="CT17" s="21">
        <v>0.05</v>
      </c>
      <c r="CU17" s="28">
        <v>4.1395533661300004</v>
      </c>
      <c r="CV17" s="21">
        <v>0.1</v>
      </c>
      <c r="CW17" s="28">
        <v>10.348883415325</v>
      </c>
      <c r="CX17" s="21">
        <v>0.25</v>
      </c>
      <c r="CY17" s="28">
        <v>14.488436781455</v>
      </c>
      <c r="CZ17" s="21">
        <v>0.35000000000000003</v>
      </c>
      <c r="DA17" s="28">
        <v>7.2442183907275002</v>
      </c>
      <c r="DB17" s="21">
        <v>0.17500000000000002</v>
      </c>
      <c r="DC17" s="28">
        <v>2.0697766830650002</v>
      </c>
      <c r="DD17" s="21">
        <v>0.05</v>
      </c>
      <c r="DE17" s="28">
        <v>1.0348883415325001</v>
      </c>
      <c r="DF17" s="21">
        <v>2.5000000000000001E-2</v>
      </c>
      <c r="DH17" s="28">
        <v>0</v>
      </c>
      <c r="DI17" s="21">
        <v>0</v>
      </c>
      <c r="DJ17" s="28">
        <v>5.1744417076625009</v>
      </c>
      <c r="DK17" s="21">
        <v>1.8450184501845018E-2</v>
      </c>
      <c r="DL17" s="28">
        <v>41.395533661300007</v>
      </c>
      <c r="DM17" s="21">
        <v>0.14760147601476015</v>
      </c>
      <c r="DN17" s="28">
        <v>97.279504104055007</v>
      </c>
      <c r="DO17" s="21">
        <v>0.34686346863468637</v>
      </c>
      <c r="DP17" s="28">
        <v>66.232853858079991</v>
      </c>
      <c r="DQ17" s="21">
        <v>0.23616236162361617</v>
      </c>
      <c r="DR17" s="28">
        <v>49.674640393560004</v>
      </c>
      <c r="DS17" s="21">
        <v>0.17712177121771217</v>
      </c>
      <c r="DT17" s="28">
        <v>20.69776683065</v>
      </c>
      <c r="DU17" s="21">
        <v>7.3800738007380073E-2</v>
      </c>
    </row>
    <row r="18" spans="1:125" x14ac:dyDescent="0.2">
      <c r="A18" s="356">
        <v>97215</v>
      </c>
      <c r="B18" s="32" t="s">
        <v>12</v>
      </c>
      <c r="C18" s="28">
        <v>298</v>
      </c>
      <c r="D18" s="21">
        <v>0.69789227166276346</v>
      </c>
      <c r="E18" s="28">
        <v>40</v>
      </c>
      <c r="F18" s="21">
        <v>9.3676814988290405E-2</v>
      </c>
      <c r="G18" s="28">
        <v>14</v>
      </c>
      <c r="H18" s="21">
        <v>3.2786885245901641E-2</v>
      </c>
      <c r="I18" s="28">
        <v>0</v>
      </c>
      <c r="J18" s="21">
        <v>0</v>
      </c>
      <c r="K18" s="28">
        <v>75</v>
      </c>
      <c r="L18" s="21">
        <v>0.1756440281030445</v>
      </c>
      <c r="M18" s="28">
        <v>427</v>
      </c>
      <c r="O18" s="28">
        <v>406</v>
      </c>
      <c r="P18" s="304">
        <v>0.95081967213114749</v>
      </c>
      <c r="Q18" s="28">
        <v>21</v>
      </c>
      <c r="R18" s="304">
        <v>4.9180327868852458E-2</v>
      </c>
      <c r="S18" s="20">
        <v>0</v>
      </c>
      <c r="T18" s="21">
        <v>0</v>
      </c>
      <c r="U18" s="28">
        <v>427</v>
      </c>
      <c r="V18" s="309">
        <v>0.95081967266473322</v>
      </c>
      <c r="W18" s="56"/>
      <c r="X18" s="32" t="s">
        <v>12</v>
      </c>
      <c r="Y18" s="28">
        <v>3</v>
      </c>
      <c r="Z18" s="21">
        <v>7.0257611241217799E-3</v>
      </c>
      <c r="AA18" s="28">
        <v>12</v>
      </c>
      <c r="AB18" s="21">
        <v>2.8103044496487119E-2</v>
      </c>
      <c r="AC18" s="28">
        <v>91</v>
      </c>
      <c r="AD18" s="21">
        <v>0.21311475409836064</v>
      </c>
      <c r="AE18" s="28">
        <v>169</v>
      </c>
      <c r="AF18" s="21">
        <v>0.39578454332552693</v>
      </c>
      <c r="AG18" s="28">
        <v>152</v>
      </c>
      <c r="AH18" s="21">
        <v>0.35597189695550352</v>
      </c>
      <c r="AI18" s="28">
        <v>427</v>
      </c>
      <c r="AJ18" s="351">
        <v>321</v>
      </c>
      <c r="AK18" s="93">
        <v>0.75175644028103039</v>
      </c>
      <c r="AL18" s="32" t="s">
        <v>12</v>
      </c>
      <c r="AM18" s="28">
        <v>20</v>
      </c>
      <c r="AN18" s="21">
        <v>4.6838407494145202E-2</v>
      </c>
      <c r="AO18" s="28">
        <v>1</v>
      </c>
      <c r="AP18" s="21">
        <v>2.34192037470726E-3</v>
      </c>
      <c r="AQ18" s="28">
        <v>4</v>
      </c>
      <c r="AR18" s="21">
        <v>9.3676814988290398E-3</v>
      </c>
      <c r="AS18" s="28">
        <v>402</v>
      </c>
      <c r="AT18" s="21">
        <v>0.94145199063231855</v>
      </c>
      <c r="AU18" s="28">
        <v>427</v>
      </c>
      <c r="AV18"/>
      <c r="AW18"/>
      <c r="AX18" s="1">
        <v>97215</v>
      </c>
      <c r="AY18" s="32" t="s">
        <v>12</v>
      </c>
      <c r="AZ18" s="20">
        <v>1</v>
      </c>
      <c r="BA18" s="21">
        <v>3.3557046979865771E-3</v>
      </c>
      <c r="BB18" s="20">
        <v>3</v>
      </c>
      <c r="BC18" s="21">
        <v>1.0067114093959731E-2</v>
      </c>
      <c r="BD18" s="20">
        <v>20</v>
      </c>
      <c r="BE18" s="21">
        <v>6.7114093959731544E-2</v>
      </c>
      <c r="BF18" s="20">
        <v>82</v>
      </c>
      <c r="BG18" s="21">
        <v>0.27516778523489932</v>
      </c>
      <c r="BH18" s="20">
        <v>55</v>
      </c>
      <c r="BI18" s="21">
        <v>0.18456375838926176</v>
      </c>
      <c r="BJ18" s="20">
        <v>83</v>
      </c>
      <c r="BK18" s="21">
        <v>0.27852348993288589</v>
      </c>
      <c r="BL18" s="20">
        <v>54</v>
      </c>
      <c r="BM18" s="21">
        <v>0.18120805369127516</v>
      </c>
      <c r="BO18" s="28">
        <v>0</v>
      </c>
      <c r="BP18" s="21">
        <v>0</v>
      </c>
      <c r="BQ18" s="28">
        <v>1</v>
      </c>
      <c r="BR18" s="21">
        <v>2.5000000000000001E-2</v>
      </c>
      <c r="BS18" s="28">
        <v>8</v>
      </c>
      <c r="BT18" s="21">
        <v>0.2</v>
      </c>
      <c r="BU18" s="28">
        <v>13</v>
      </c>
      <c r="BV18" s="21">
        <v>0.32500000000000001</v>
      </c>
      <c r="BW18" s="28">
        <v>12</v>
      </c>
      <c r="BX18" s="21">
        <v>0.3</v>
      </c>
      <c r="BY18" s="28">
        <v>6</v>
      </c>
      <c r="BZ18" s="21">
        <v>0.15</v>
      </c>
      <c r="CA18" s="28">
        <v>0</v>
      </c>
      <c r="CB18" s="21">
        <v>0</v>
      </c>
      <c r="CC18"/>
      <c r="CD18" s="28">
        <v>0</v>
      </c>
      <c r="CE18" s="21">
        <v>0</v>
      </c>
      <c r="CF18" s="28">
        <v>1</v>
      </c>
      <c r="CG18" s="21">
        <v>7.1428571428571425E-2</v>
      </c>
      <c r="CH18" s="28">
        <v>7</v>
      </c>
      <c r="CI18" s="21">
        <v>0.5</v>
      </c>
      <c r="CJ18" s="28">
        <v>6</v>
      </c>
      <c r="CK18" s="21">
        <v>0.42857142857142855</v>
      </c>
      <c r="CL18" s="28">
        <v>0</v>
      </c>
      <c r="CM18" s="21">
        <v>0</v>
      </c>
      <c r="CN18" s="28">
        <v>0</v>
      </c>
      <c r="CO18" s="21">
        <v>0</v>
      </c>
      <c r="CP18" s="28">
        <v>0</v>
      </c>
      <c r="CQ18" s="21">
        <v>0</v>
      </c>
      <c r="CS18" s="28">
        <v>0</v>
      </c>
      <c r="CT18" s="21"/>
      <c r="CU18" s="28">
        <v>0</v>
      </c>
      <c r="CV18" s="21"/>
      <c r="CW18" s="28">
        <v>0</v>
      </c>
      <c r="CX18" s="21"/>
      <c r="CY18" s="28">
        <v>0</v>
      </c>
      <c r="CZ18" s="21"/>
      <c r="DA18" s="28">
        <v>0</v>
      </c>
      <c r="DB18" s="21"/>
      <c r="DC18" s="28">
        <v>0</v>
      </c>
      <c r="DD18" s="21"/>
      <c r="DE18" s="28">
        <v>0</v>
      </c>
      <c r="DF18" s="21"/>
      <c r="DH18" s="28">
        <v>0</v>
      </c>
      <c r="DI18" s="21">
        <v>0</v>
      </c>
      <c r="DJ18" s="28">
        <v>1</v>
      </c>
      <c r="DK18" s="21">
        <v>1.3333333333333334E-2</v>
      </c>
      <c r="DL18" s="28">
        <v>7</v>
      </c>
      <c r="DM18" s="21">
        <v>9.3333333333333338E-2</v>
      </c>
      <c r="DN18" s="28">
        <v>28</v>
      </c>
      <c r="DO18" s="21">
        <v>0.37333333333333335</v>
      </c>
      <c r="DP18" s="28">
        <v>23</v>
      </c>
      <c r="DQ18" s="21">
        <v>0.30666666666666664</v>
      </c>
      <c r="DR18" s="28">
        <v>12</v>
      </c>
      <c r="DS18" s="21">
        <v>0.16</v>
      </c>
      <c r="DT18" s="28">
        <v>4</v>
      </c>
      <c r="DU18" s="21">
        <v>5.3333333333333337E-2</v>
      </c>
    </row>
    <row r="19" spans="1:125" x14ac:dyDescent="0.2">
      <c r="A19" s="356">
        <v>97216</v>
      </c>
      <c r="B19" s="33" t="s">
        <v>13</v>
      </c>
      <c r="C19" s="28">
        <v>934.56952539550343</v>
      </c>
      <c r="D19" s="23">
        <v>0.66548547129695246</v>
      </c>
      <c r="E19" s="28">
        <v>201.0469053566471</v>
      </c>
      <c r="F19" s="23">
        <v>0.14316087880935502</v>
      </c>
      <c r="G19" s="28">
        <v>167.20732722731049</v>
      </c>
      <c r="H19" s="23">
        <v>0.11906449326718636</v>
      </c>
      <c r="I19" s="28">
        <v>7.9622536774909758</v>
      </c>
      <c r="J19" s="23">
        <v>5.6697377746279228E-3</v>
      </c>
      <c r="K19" s="28">
        <v>93.556480710518969</v>
      </c>
      <c r="L19" s="23">
        <v>6.6619418851878096E-2</v>
      </c>
      <c r="M19" s="29">
        <v>1404.3424923674711</v>
      </c>
      <c r="O19" s="29">
        <v>1107.7485428809321</v>
      </c>
      <c r="P19" s="305">
        <v>0.78880226789510988</v>
      </c>
      <c r="Q19" s="29">
        <v>291.61754093810697</v>
      </c>
      <c r="R19" s="305">
        <v>0.20765414599574769</v>
      </c>
      <c r="S19" s="22">
        <v>4.9764085484318601</v>
      </c>
      <c r="T19" s="23">
        <v>3.5435861091424525E-3</v>
      </c>
      <c r="U19" s="28">
        <v>1404.3424923674709</v>
      </c>
      <c r="V19" s="309">
        <v>0.78880227028582595</v>
      </c>
      <c r="W19" s="56"/>
      <c r="X19" s="33" t="s">
        <v>13</v>
      </c>
      <c r="Y19" s="28">
        <v>13.933943935609209</v>
      </c>
      <c r="Z19" s="23">
        <v>9.9220411055988677E-3</v>
      </c>
      <c r="AA19" s="28">
        <v>104.50457951706906</v>
      </c>
      <c r="AB19" s="23">
        <v>7.44153082919915E-2</v>
      </c>
      <c r="AC19" s="28">
        <v>283.65528726061598</v>
      </c>
      <c r="AD19" s="23">
        <v>0.20198440822111974</v>
      </c>
      <c r="AE19" s="28">
        <v>579.25395503746847</v>
      </c>
      <c r="AF19" s="23">
        <v>0.41247342310418139</v>
      </c>
      <c r="AG19" s="28">
        <v>422.99472661670808</v>
      </c>
      <c r="AH19" s="23">
        <v>0.3012048192771084</v>
      </c>
      <c r="AI19" s="29">
        <v>1404.3424923674709</v>
      </c>
      <c r="AJ19" s="351">
        <v>1002.2486816541766</v>
      </c>
      <c r="AK19" s="93">
        <v>0.71367824238128974</v>
      </c>
      <c r="AL19" s="33" t="s">
        <v>13</v>
      </c>
      <c r="AM19" s="28">
        <v>16.919789064668326</v>
      </c>
      <c r="AN19" s="23">
        <v>1.2048192771084333E-2</v>
      </c>
      <c r="AO19" s="28">
        <v>0</v>
      </c>
      <c r="AP19" s="23">
        <v>0</v>
      </c>
      <c r="AQ19" s="28">
        <v>33.839578129336651</v>
      </c>
      <c r="AR19" s="23">
        <v>2.4096385542168666E-2</v>
      </c>
      <c r="AS19" s="28">
        <v>1353.5831251734667</v>
      </c>
      <c r="AT19" s="23">
        <v>0.96385542168674709</v>
      </c>
      <c r="AU19" s="29">
        <v>1404.3424923674716</v>
      </c>
      <c r="AV19"/>
      <c r="AW19"/>
      <c r="AX19" s="1">
        <v>97216</v>
      </c>
      <c r="AY19" s="32" t="s">
        <v>13</v>
      </c>
      <c r="AZ19" s="20">
        <v>2.9858451290591161</v>
      </c>
      <c r="BA19" s="21">
        <v>3.1948881789137379E-3</v>
      </c>
      <c r="BB19" s="20">
        <v>2.9858451290591161</v>
      </c>
      <c r="BC19" s="21">
        <v>3.1948881789137379E-3</v>
      </c>
      <c r="BD19" s="20">
        <v>57.726339161809577</v>
      </c>
      <c r="BE19" s="21">
        <v>6.1767838125665595E-2</v>
      </c>
      <c r="BF19" s="20">
        <v>271.71190674437952</v>
      </c>
      <c r="BG19" s="21">
        <v>0.29073482428115011</v>
      </c>
      <c r="BH19" s="20">
        <v>209.00915903413809</v>
      </c>
      <c r="BI19" s="21">
        <v>0.2236421725239616</v>
      </c>
      <c r="BJ19" s="20">
        <v>254.79211767971123</v>
      </c>
      <c r="BK19" s="21">
        <v>0.27263045793397228</v>
      </c>
      <c r="BL19" s="20">
        <v>135.3583125173466</v>
      </c>
      <c r="BM19" s="21">
        <v>0.14483493077742279</v>
      </c>
      <c r="BO19" s="28">
        <v>0.99528170968637197</v>
      </c>
      <c r="BP19" s="21">
        <v>4.9504950495049514E-3</v>
      </c>
      <c r="BQ19" s="28">
        <v>13.933943935609207</v>
      </c>
      <c r="BR19" s="21">
        <v>6.9306930693069313E-2</v>
      </c>
      <c r="BS19" s="28">
        <v>80.617818484596128</v>
      </c>
      <c r="BT19" s="21">
        <v>0.40099009900990107</v>
      </c>
      <c r="BU19" s="28">
        <v>72.655564807105151</v>
      </c>
      <c r="BV19" s="21">
        <v>0.36138613861386143</v>
      </c>
      <c r="BW19" s="28">
        <v>14.929225645295579</v>
      </c>
      <c r="BX19" s="21">
        <v>7.4257425742574268E-2</v>
      </c>
      <c r="BY19" s="28">
        <v>13.933943935609209</v>
      </c>
      <c r="BZ19" s="21">
        <v>6.9306930693069327E-2</v>
      </c>
      <c r="CA19" s="28">
        <v>3.9811268387454879</v>
      </c>
      <c r="CB19" s="21">
        <v>1.9801980198019806E-2</v>
      </c>
      <c r="CC19"/>
      <c r="CD19" s="28">
        <v>1.9905634193727439</v>
      </c>
      <c r="CE19" s="21">
        <v>1.1904761904761906E-2</v>
      </c>
      <c r="CF19" s="28">
        <v>1.9905634193727439</v>
      </c>
      <c r="CG19" s="21">
        <v>1.1904761904761906E-2</v>
      </c>
      <c r="CH19" s="28">
        <v>34.834859839023018</v>
      </c>
      <c r="CI19" s="21">
        <v>0.20833333333333334</v>
      </c>
      <c r="CJ19" s="28">
        <v>78.627255065223395</v>
      </c>
      <c r="CK19" s="21">
        <v>0.47023809523809529</v>
      </c>
      <c r="CL19" s="28">
        <v>20.900915903413811</v>
      </c>
      <c r="CM19" s="21">
        <v>0.125</v>
      </c>
      <c r="CN19" s="28">
        <v>24.8820427421593</v>
      </c>
      <c r="CO19" s="21">
        <v>0.14880952380952381</v>
      </c>
      <c r="CP19" s="28">
        <v>3.9811268387454879</v>
      </c>
      <c r="CQ19" s="21">
        <v>2.3809523809523812E-2</v>
      </c>
      <c r="CS19" s="28">
        <v>0</v>
      </c>
      <c r="CT19" s="21">
        <v>0</v>
      </c>
      <c r="CU19" s="28">
        <v>0</v>
      </c>
      <c r="CV19" s="21">
        <v>0</v>
      </c>
      <c r="CW19" s="28">
        <v>4.9764085484318601</v>
      </c>
      <c r="CX19" s="21">
        <v>0.625</v>
      </c>
      <c r="CY19" s="28">
        <v>1.9905634193727439</v>
      </c>
      <c r="CZ19" s="21">
        <v>0.25</v>
      </c>
      <c r="DA19" s="28">
        <v>0</v>
      </c>
      <c r="DB19" s="21">
        <v>0</v>
      </c>
      <c r="DC19" s="28">
        <v>0.99528170968637197</v>
      </c>
      <c r="DD19" s="21">
        <v>0.125</v>
      </c>
      <c r="DE19" s="28">
        <v>0</v>
      </c>
      <c r="DF19" s="21">
        <v>0</v>
      </c>
      <c r="DH19" s="28">
        <v>0</v>
      </c>
      <c r="DI19" s="21">
        <v>0</v>
      </c>
      <c r="DJ19" s="28">
        <v>1.9905634193727439</v>
      </c>
      <c r="DK19" s="21">
        <v>2.1276595744680851E-2</v>
      </c>
      <c r="DL19" s="28">
        <v>15.924507354981953</v>
      </c>
      <c r="DM19" s="21">
        <v>0.17021276595744683</v>
      </c>
      <c r="DN19" s="28">
        <v>44.787676935886743</v>
      </c>
      <c r="DO19" s="21">
        <v>0.47872340425531917</v>
      </c>
      <c r="DP19" s="28">
        <v>15.924507354981952</v>
      </c>
      <c r="DQ19" s="21">
        <v>0.1702127659574468</v>
      </c>
      <c r="DR19" s="28">
        <v>11.943380516236465</v>
      </c>
      <c r="DS19" s="21">
        <v>0.12765957446808512</v>
      </c>
      <c r="DT19" s="28">
        <v>2.9858451290591161</v>
      </c>
      <c r="DU19" s="21">
        <v>3.1914893617021281E-2</v>
      </c>
    </row>
    <row r="20" spans="1:125" x14ac:dyDescent="0.2">
      <c r="A20" s="356"/>
      <c r="B20" s="35" t="s">
        <v>36</v>
      </c>
      <c r="C20" s="30">
        <v>4967.7647534757534</v>
      </c>
      <c r="D20" s="25">
        <v>0.67209248004704114</v>
      </c>
      <c r="E20" s="30">
        <v>1063.4828589605925</v>
      </c>
      <c r="F20" s="25">
        <v>0.14387936378554422</v>
      </c>
      <c r="G20" s="30">
        <v>600.34529803093574</v>
      </c>
      <c r="H20" s="25">
        <v>8.122114879853902E-2</v>
      </c>
      <c r="I20" s="30">
        <v>60.757295800062494</v>
      </c>
      <c r="J20" s="25">
        <v>8.2198984133951478E-3</v>
      </c>
      <c r="K20" s="30">
        <v>699.13965704439681</v>
      </c>
      <c r="L20" s="25">
        <v>9.4587108955480434E-2</v>
      </c>
      <c r="M20" s="30">
        <v>7391.4898633117409</v>
      </c>
      <c r="O20" s="30">
        <v>6377.8015038320973</v>
      </c>
      <c r="P20" s="208">
        <v>0.86285736999908946</v>
      </c>
      <c r="Q20" s="30">
        <v>981.0016447234425</v>
      </c>
      <c r="R20" s="208">
        <v>0.13272042076289975</v>
      </c>
      <c r="S20" s="24">
        <v>32.686714756200573</v>
      </c>
      <c r="T20" s="25">
        <v>4.4222092380108288E-3</v>
      </c>
      <c r="U20" s="30">
        <v>7391.48986331174</v>
      </c>
      <c r="V20" s="309">
        <v>0.85677154914660081</v>
      </c>
      <c r="W20" s="56"/>
      <c r="X20" s="35" t="s">
        <v>36</v>
      </c>
      <c r="Y20" s="30">
        <v>65.223610318584988</v>
      </c>
      <c r="Z20" s="25">
        <v>8.8241493291261446E-3</v>
      </c>
      <c r="AA20" s="30">
        <v>437.44908064995923</v>
      </c>
      <c r="AB20" s="25">
        <v>5.9182801943796645E-2</v>
      </c>
      <c r="AC20" s="30">
        <v>1660.263465372135</v>
      </c>
      <c r="AD20" s="25">
        <v>0.2246182428813151</v>
      </c>
      <c r="AE20" s="30">
        <v>3070.5347006280522</v>
      </c>
      <c r="AF20" s="25">
        <v>0.41541485646471632</v>
      </c>
      <c r="AG20" s="30">
        <v>2158.0190063430091</v>
      </c>
      <c r="AH20" s="25">
        <v>0.29195994938104586</v>
      </c>
      <c r="AI20" s="30">
        <v>7391.48986331174</v>
      </c>
      <c r="AJ20" s="351">
        <v>5228.5537069710608</v>
      </c>
      <c r="AK20" s="93">
        <v>0.70737480584576218</v>
      </c>
      <c r="AL20" s="35" t="s">
        <v>36</v>
      </c>
      <c r="AM20" s="30">
        <v>89.278030879702925</v>
      </c>
      <c r="AN20" s="25">
        <v>1.207848925327513E-2</v>
      </c>
      <c r="AO20" s="30">
        <v>24.718219134622924</v>
      </c>
      <c r="AP20" s="25">
        <v>3.3441457123974164E-3</v>
      </c>
      <c r="AQ20" s="30">
        <v>144.94210630426903</v>
      </c>
      <c r="AR20" s="25">
        <v>1.9609322204945573E-2</v>
      </c>
      <c r="AS20" s="30">
        <v>7132.5515069931462</v>
      </c>
      <c r="AT20" s="25">
        <v>0.96496804282938187</v>
      </c>
      <c r="AU20" s="30">
        <v>7391.4898633117409</v>
      </c>
      <c r="AV20"/>
      <c r="AW20"/>
      <c r="AX20" s="3"/>
      <c r="AY20" s="35" t="s">
        <v>36</v>
      </c>
      <c r="AZ20" s="24">
        <v>5.0207334705916162</v>
      </c>
      <c r="BA20" s="25">
        <v>1.0106624849896128E-3</v>
      </c>
      <c r="BB20" s="24">
        <v>22.438886724689596</v>
      </c>
      <c r="BC20" s="25">
        <v>4.5168980091076115E-3</v>
      </c>
      <c r="BD20" s="24">
        <v>269.05312438617341</v>
      </c>
      <c r="BE20" s="25">
        <v>5.4159795750780532E-2</v>
      </c>
      <c r="BF20" s="24">
        <v>1357.0428449967333</v>
      </c>
      <c r="BG20" s="25">
        <v>0.27316970757265885</v>
      </c>
      <c r="BH20" s="24">
        <v>1036.9423271248359</v>
      </c>
      <c r="BI20" s="25">
        <v>0.20873418500731689</v>
      </c>
      <c r="BJ20" s="24">
        <v>1486.8322879614025</v>
      </c>
      <c r="BK20" s="25">
        <v>0.29929603387944714</v>
      </c>
      <c r="BL20" s="24">
        <v>790.4345488113272</v>
      </c>
      <c r="BM20" s="25">
        <v>0.15911271729569937</v>
      </c>
      <c r="BO20" s="30">
        <v>8.1766226556190524</v>
      </c>
      <c r="BP20" s="25">
        <v>7.6885326234694285E-3</v>
      </c>
      <c r="BQ20" s="30">
        <v>59.853072345560321</v>
      </c>
      <c r="BR20" s="25">
        <v>5.6280241699483931E-2</v>
      </c>
      <c r="BS20" s="30">
        <v>343.00076628347716</v>
      </c>
      <c r="BT20" s="25">
        <v>0.32252590005889986</v>
      </c>
      <c r="BU20" s="30">
        <v>400.29329398286063</v>
      </c>
      <c r="BV20" s="25">
        <v>0.37639844461065597</v>
      </c>
      <c r="BW20" s="30">
        <v>132.72589546227235</v>
      </c>
      <c r="BX20" s="25">
        <v>0.12480304157604719</v>
      </c>
      <c r="BY20" s="30">
        <v>91.733862257434524</v>
      </c>
      <c r="BZ20" s="25">
        <v>8.62579603277214E-2</v>
      </c>
      <c r="CA20" s="30">
        <v>27.699345973368409</v>
      </c>
      <c r="CB20" s="25">
        <v>2.6045879103722171E-2</v>
      </c>
      <c r="CC20"/>
      <c r="CD20" s="30">
        <v>7.1439206029153652</v>
      </c>
      <c r="CE20" s="25">
        <v>1.1899686107889263E-2</v>
      </c>
      <c r="CF20" s="30">
        <v>19.443354263293344</v>
      </c>
      <c r="CG20" s="25">
        <v>3.2386951854316733E-2</v>
      </c>
      <c r="CH20" s="30">
        <v>134.57803983934338</v>
      </c>
      <c r="CI20" s="25">
        <v>0.22416772527534409</v>
      </c>
      <c r="CJ20" s="30">
        <v>271.72225066165373</v>
      </c>
      <c r="CK20" s="25">
        <v>0.45260994223303119</v>
      </c>
      <c r="CL20" s="30">
        <v>86.5511274478487</v>
      </c>
      <c r="CM20" s="25">
        <v>0.14416891034497406</v>
      </c>
      <c r="CN20" s="30">
        <v>63.738304389060112</v>
      </c>
      <c r="CO20" s="25">
        <v>0.106169407169698</v>
      </c>
      <c r="CP20" s="30">
        <v>17.168300826821078</v>
      </c>
      <c r="CQ20" s="25">
        <v>2.8597377014746597E-2</v>
      </c>
      <c r="CS20" s="30">
        <v>3.0835805004776202</v>
      </c>
      <c r="CT20" s="25">
        <v>5.0752431619487059E-2</v>
      </c>
      <c r="CU20" s="30">
        <v>4.1395533661300004</v>
      </c>
      <c r="CV20" s="25">
        <v>6.8132613731728048E-2</v>
      </c>
      <c r="CW20" s="30">
        <v>20.01124237698</v>
      </c>
      <c r="CX20" s="25">
        <v>0.32936361162011124</v>
      </c>
      <c r="CY20" s="30">
        <v>19.36718418352962</v>
      </c>
      <c r="CZ20" s="25">
        <v>0.31876310373098765</v>
      </c>
      <c r="DA20" s="30">
        <v>8.1814084733721284</v>
      </c>
      <c r="DB20" s="25">
        <v>0.13465721878562795</v>
      </c>
      <c r="DC20" s="30">
        <v>4.0022484753960006</v>
      </c>
      <c r="DD20" s="25">
        <v>6.5872722324022262E-2</v>
      </c>
      <c r="DE20" s="30">
        <v>1.9720784241771281</v>
      </c>
      <c r="DF20" s="25">
        <v>3.2458298188035875E-2</v>
      </c>
      <c r="DH20" s="30">
        <v>1.951119275912188</v>
      </c>
      <c r="DI20" s="25">
        <v>2.7907432460068386E-3</v>
      </c>
      <c r="DJ20" s="30">
        <v>14.247953407365905</v>
      </c>
      <c r="DK20" s="25">
        <v>2.0379266522512728E-2</v>
      </c>
      <c r="DL20" s="30">
        <v>98.791000694425264</v>
      </c>
      <c r="DM20" s="25">
        <v>0.14130367187589221</v>
      </c>
      <c r="DN20" s="30">
        <v>277.07433917686478</v>
      </c>
      <c r="DO20" s="25">
        <v>0.39630757086244073</v>
      </c>
      <c r="DP20" s="30">
        <v>149.53576560589784</v>
      </c>
      <c r="DQ20" s="25">
        <v>0.2138854005765575</v>
      </c>
      <c r="DR20" s="30">
        <v>125.87714001348428</v>
      </c>
      <c r="DS20" s="25">
        <v>0.18004577303714703</v>
      </c>
      <c r="DT20" s="30">
        <v>31.662338870446543</v>
      </c>
      <c r="DU20" s="25">
        <v>4.5287573879442974E-2</v>
      </c>
    </row>
    <row r="21" spans="1:125" x14ac:dyDescent="0.2">
      <c r="A21" s="356">
        <v>97234</v>
      </c>
      <c r="B21" s="36" t="s">
        <v>2</v>
      </c>
      <c r="C21" s="28">
        <v>329.51547123393425</v>
      </c>
      <c r="D21" s="19">
        <v>0.56726094003241501</v>
      </c>
      <c r="E21" s="28">
        <v>68.727512571649143</v>
      </c>
      <c r="F21" s="19">
        <v>0.11831442463533227</v>
      </c>
      <c r="G21" s="28">
        <v>119.56704241917043</v>
      </c>
      <c r="H21" s="19">
        <v>0.20583468395461918</v>
      </c>
      <c r="I21" s="28">
        <v>5.6488366497245881</v>
      </c>
      <c r="J21" s="19">
        <v>9.7244732576985456E-3</v>
      </c>
      <c r="K21" s="28">
        <v>57.429839272199985</v>
      </c>
      <c r="L21" s="19">
        <v>9.8865478119935221E-2</v>
      </c>
      <c r="M21" s="27">
        <v>580.88870214667827</v>
      </c>
      <c r="O21" s="27">
        <v>422.72127595438997</v>
      </c>
      <c r="P21" s="306">
        <v>0.72771474878444087</v>
      </c>
      <c r="Q21" s="27">
        <v>150.63564399265567</v>
      </c>
      <c r="R21" s="306">
        <v>0.25931928687196115</v>
      </c>
      <c r="S21" s="18">
        <v>7.5317821996327838</v>
      </c>
      <c r="T21" s="19">
        <v>1.2965964343598056E-2</v>
      </c>
      <c r="U21" s="28">
        <v>580.88870214667838</v>
      </c>
      <c r="V21" s="309">
        <v>0.73897058490977707</v>
      </c>
      <c r="W21" s="56"/>
      <c r="X21" s="36" t="s">
        <v>2</v>
      </c>
      <c r="Y21" s="28">
        <v>13.180618849357373</v>
      </c>
      <c r="Z21" s="19">
        <v>2.2690437601296597E-2</v>
      </c>
      <c r="AA21" s="28">
        <v>46.132165972750805</v>
      </c>
      <c r="AB21" s="19">
        <v>7.9416531604538085E-2</v>
      </c>
      <c r="AC21" s="28">
        <v>150.6356439926557</v>
      </c>
      <c r="AD21" s="19">
        <v>0.25931928687196115</v>
      </c>
      <c r="AE21" s="28">
        <v>203.35811939008516</v>
      </c>
      <c r="AF21" s="19">
        <v>0.35008103727714746</v>
      </c>
      <c r="AG21" s="28">
        <v>167.58215394182943</v>
      </c>
      <c r="AH21" s="19">
        <v>0.28849270664505672</v>
      </c>
      <c r="AI21" s="27">
        <v>580.8887021466785</v>
      </c>
      <c r="AJ21" s="351">
        <v>370.94027333191457</v>
      </c>
      <c r="AK21" s="93">
        <v>0.63857374392220412</v>
      </c>
      <c r="AL21" s="36" t="s">
        <v>2</v>
      </c>
      <c r="AM21" s="28">
        <v>15.063564399265569</v>
      </c>
      <c r="AN21" s="19">
        <v>2.5931928687196112E-2</v>
      </c>
      <c r="AO21" s="28">
        <v>2.824418324862294</v>
      </c>
      <c r="AP21" s="19">
        <v>4.8622366288492702E-3</v>
      </c>
      <c r="AQ21" s="28">
        <v>12.239146074403275</v>
      </c>
      <c r="AR21" s="19">
        <v>2.1069692058346839E-2</v>
      </c>
      <c r="AS21" s="28">
        <v>550.76157334814741</v>
      </c>
      <c r="AT21" s="19">
        <v>0.94813614262560786</v>
      </c>
      <c r="AU21" s="27">
        <v>580.8887021466785</v>
      </c>
      <c r="AV21"/>
      <c r="AW21"/>
      <c r="AX21" s="1">
        <v>97234</v>
      </c>
      <c r="AY21" s="32" t="s">
        <v>2</v>
      </c>
      <c r="AZ21" s="20">
        <v>2.824418324862294</v>
      </c>
      <c r="BA21" s="21">
        <v>8.5714285714285736E-3</v>
      </c>
      <c r="BB21" s="20">
        <v>1.882945549908196</v>
      </c>
      <c r="BC21" s="21">
        <v>5.7142857142857151E-3</v>
      </c>
      <c r="BD21" s="20">
        <v>18.829455499081956</v>
      </c>
      <c r="BE21" s="21">
        <v>5.7142857142857141E-2</v>
      </c>
      <c r="BF21" s="20">
        <v>94.147277495409796</v>
      </c>
      <c r="BG21" s="21">
        <v>0.28571428571428575</v>
      </c>
      <c r="BH21" s="20">
        <v>77.200767546236037</v>
      </c>
      <c r="BI21" s="21">
        <v>0.23428571428571432</v>
      </c>
      <c r="BJ21" s="20">
        <v>80.966658646052423</v>
      </c>
      <c r="BK21" s="21">
        <v>0.24571428571428575</v>
      </c>
      <c r="BL21" s="20">
        <v>53.663948172383584</v>
      </c>
      <c r="BM21" s="21">
        <v>0.16285714285714287</v>
      </c>
      <c r="BO21" s="28">
        <v>0.94147277495409798</v>
      </c>
      <c r="BP21" s="21">
        <v>1.3698630136986304E-2</v>
      </c>
      <c r="BQ21" s="28">
        <v>2.824418324862294</v>
      </c>
      <c r="BR21" s="21">
        <v>4.1095890410958909E-2</v>
      </c>
      <c r="BS21" s="28">
        <v>22.595346598898352</v>
      </c>
      <c r="BT21" s="21">
        <v>0.32876712328767127</v>
      </c>
      <c r="BU21" s="28">
        <v>22.595346598898349</v>
      </c>
      <c r="BV21" s="21">
        <v>0.32876712328767121</v>
      </c>
      <c r="BW21" s="28">
        <v>13.180618849357371</v>
      </c>
      <c r="BX21" s="21">
        <v>0.19178082191780824</v>
      </c>
      <c r="BY21" s="28">
        <v>5.6488366497245881</v>
      </c>
      <c r="BZ21" s="21">
        <v>8.2191780821917818E-2</v>
      </c>
      <c r="CA21" s="28">
        <v>0.94147277495409798</v>
      </c>
      <c r="CB21" s="21">
        <v>1.3698630136986304E-2</v>
      </c>
      <c r="CC21"/>
      <c r="CD21" s="28">
        <v>0</v>
      </c>
      <c r="CE21" s="21">
        <v>0</v>
      </c>
      <c r="CF21" s="28">
        <v>6.5903094246786864</v>
      </c>
      <c r="CG21" s="21">
        <v>5.5118110236220479E-2</v>
      </c>
      <c r="CH21" s="28">
        <v>24.478292148806545</v>
      </c>
      <c r="CI21" s="21">
        <v>0.20472440944881889</v>
      </c>
      <c r="CJ21" s="28">
        <v>72.493403671465543</v>
      </c>
      <c r="CK21" s="21">
        <v>0.60629921259842523</v>
      </c>
      <c r="CL21" s="28">
        <v>10.356200524495078</v>
      </c>
      <c r="CM21" s="21">
        <v>8.6614173228346469E-2</v>
      </c>
      <c r="CN21" s="28">
        <v>4.7073638747704898</v>
      </c>
      <c r="CO21" s="21">
        <v>3.937007874015748E-2</v>
      </c>
      <c r="CP21" s="28">
        <v>0.94147277495409798</v>
      </c>
      <c r="CQ21" s="21">
        <v>7.874015748031496E-3</v>
      </c>
      <c r="CS21" s="28">
        <v>0.94147277495409798</v>
      </c>
      <c r="CT21" s="21">
        <v>0.16666666666666666</v>
      </c>
      <c r="CU21" s="28">
        <v>0</v>
      </c>
      <c r="CV21" s="21">
        <v>0</v>
      </c>
      <c r="CW21" s="28">
        <v>0.94147277495409798</v>
      </c>
      <c r="CX21" s="21">
        <v>0.16666666666666666</v>
      </c>
      <c r="CY21" s="28">
        <v>0.94147277495409798</v>
      </c>
      <c r="CZ21" s="21">
        <v>0.16666666666666666</v>
      </c>
      <c r="DA21" s="28">
        <v>1.882945549908196</v>
      </c>
      <c r="DB21" s="21">
        <v>0.33333333333333331</v>
      </c>
      <c r="DC21" s="28">
        <v>0.94147277495409798</v>
      </c>
      <c r="DD21" s="21">
        <v>0.16666666666666666</v>
      </c>
      <c r="DE21" s="28">
        <v>0</v>
      </c>
      <c r="DF21" s="21">
        <v>0</v>
      </c>
      <c r="DH21" s="28">
        <v>0.94147277495409798</v>
      </c>
      <c r="DI21" s="21">
        <v>1.6393442622950817E-2</v>
      </c>
      <c r="DJ21" s="28">
        <v>0.94147277495409798</v>
      </c>
      <c r="DK21" s="21">
        <v>1.6393442622950817E-2</v>
      </c>
      <c r="DL21" s="28">
        <v>8.473254974586883</v>
      </c>
      <c r="DM21" s="21">
        <v>0.14754098360655737</v>
      </c>
      <c r="DN21" s="28">
        <v>23.536819373852449</v>
      </c>
      <c r="DO21" s="21">
        <v>0.40983606557377045</v>
      </c>
      <c r="DP21" s="28">
        <v>12.239146074403275</v>
      </c>
      <c r="DQ21" s="21">
        <v>0.21311475409836064</v>
      </c>
      <c r="DR21" s="28">
        <v>7.5317821996327838</v>
      </c>
      <c r="DS21" s="21">
        <v>0.13114754098360654</v>
      </c>
      <c r="DT21" s="28">
        <v>3.7658910998163919</v>
      </c>
      <c r="DU21" s="21">
        <v>6.5573770491803268E-2</v>
      </c>
    </row>
    <row r="22" spans="1:125" x14ac:dyDescent="0.2">
      <c r="A22" s="356">
        <v>97204</v>
      </c>
      <c r="B22" s="32" t="s">
        <v>3</v>
      </c>
      <c r="C22" s="28">
        <v>1015.5907961953666</v>
      </c>
      <c r="D22" s="21">
        <v>0.64891068844328126</v>
      </c>
      <c r="E22" s="28">
        <v>291.31684559511012</v>
      </c>
      <c r="F22" s="21">
        <v>0.18613659708066427</v>
      </c>
      <c r="G22" s="28">
        <v>101.45862553484869</v>
      </c>
      <c r="H22" s="21">
        <v>6.482688381085204E-2</v>
      </c>
      <c r="I22" s="28">
        <v>37.163595398921892</v>
      </c>
      <c r="J22" s="21">
        <v>2.3745640828654043E-2</v>
      </c>
      <c r="K22" s="28">
        <v>119.54036077868312</v>
      </c>
      <c r="L22" s="21">
        <v>7.6380189836548443E-2</v>
      </c>
      <c r="M22" s="28">
        <v>1565.0702235029303</v>
      </c>
      <c r="O22" s="28">
        <v>1284.8077431591237</v>
      </c>
      <c r="P22" s="304">
        <v>0.82092657815920544</v>
      </c>
      <c r="Q22" s="28">
        <v>268.21240611687722</v>
      </c>
      <c r="R22" s="304">
        <v>0.17137403938116327</v>
      </c>
      <c r="S22" s="20">
        <v>12.050074226929642</v>
      </c>
      <c r="T22" s="21">
        <v>7.6993824596312621E-3</v>
      </c>
      <c r="U22" s="28">
        <v>1565.0702235029305</v>
      </c>
      <c r="V22" s="309">
        <v>0.78356152144868185</v>
      </c>
      <c r="W22" s="56"/>
      <c r="X22" s="32" t="s">
        <v>3</v>
      </c>
      <c r="Y22" s="28">
        <v>26.113646083245303</v>
      </c>
      <c r="Z22" s="21">
        <v>1.668528714628402E-2</v>
      </c>
      <c r="AA22" s="28">
        <v>179.81281159146448</v>
      </c>
      <c r="AB22" s="21">
        <v>0.11489120992220309</v>
      </c>
      <c r="AC22" s="28">
        <v>420.90261484259008</v>
      </c>
      <c r="AD22" s="21">
        <v>0.26893529026482177</v>
      </c>
      <c r="AE22" s="28">
        <v>552.49746578382951</v>
      </c>
      <c r="AF22" s="21">
        <v>0.35301768411850115</v>
      </c>
      <c r="AG22" s="28">
        <v>385.74368520180099</v>
      </c>
      <c r="AH22" s="21">
        <v>0.2464705285481899</v>
      </c>
      <c r="AI22" s="28">
        <v>1565.0702235029305</v>
      </c>
      <c r="AJ22" s="351">
        <v>938.2411509856305</v>
      </c>
      <c r="AK22" s="93">
        <v>0.59948821266669106</v>
      </c>
      <c r="AL22" s="32" t="s">
        <v>3</v>
      </c>
      <c r="AM22" s="28">
        <v>6.0272450812781404</v>
      </c>
      <c r="AN22" s="21">
        <v>3.8511020085654668E-3</v>
      </c>
      <c r="AO22" s="28">
        <v>25.113521171992247</v>
      </c>
      <c r="AP22" s="21">
        <v>1.6046258369022775E-2</v>
      </c>
      <c r="AQ22" s="28">
        <v>91.4132170660518</v>
      </c>
      <c r="AR22" s="21">
        <v>5.8408380463242912E-2</v>
      </c>
      <c r="AS22" s="28">
        <v>1442.5162401836085</v>
      </c>
      <c r="AT22" s="21">
        <v>0.9216942591591688</v>
      </c>
      <c r="AU22" s="28">
        <v>1565.0702235029307</v>
      </c>
      <c r="AV22"/>
      <c r="AW22"/>
      <c r="AX22" s="1">
        <v>97204</v>
      </c>
      <c r="AY22" s="32" t="s">
        <v>3</v>
      </c>
      <c r="AZ22" s="20">
        <v>3.0136225406390702</v>
      </c>
      <c r="BA22" s="21">
        <v>2.967359050445104E-3</v>
      </c>
      <c r="BB22" s="20">
        <v>4.0181633875187597</v>
      </c>
      <c r="BC22" s="21">
        <v>3.956478733926805E-3</v>
      </c>
      <c r="BD22" s="20">
        <v>77.349645209736138</v>
      </c>
      <c r="BE22" s="21">
        <v>7.6162215628091001E-2</v>
      </c>
      <c r="BF22" s="20">
        <v>299.3531723701476</v>
      </c>
      <c r="BG22" s="21">
        <v>0.29475766567754697</v>
      </c>
      <c r="BH22" s="20">
        <v>255.15337510744126</v>
      </c>
      <c r="BI22" s="21">
        <v>0.25123639960435212</v>
      </c>
      <c r="BJ22" s="20">
        <v>280.26689627943352</v>
      </c>
      <c r="BK22" s="21">
        <v>0.27596439169139469</v>
      </c>
      <c r="BL22" s="20">
        <v>96.435921300450246</v>
      </c>
      <c r="BM22" s="21">
        <v>9.4955489614243327E-2</v>
      </c>
      <c r="BO22" s="28">
        <v>0</v>
      </c>
      <c r="BP22" s="21">
        <v>0</v>
      </c>
      <c r="BQ22" s="28">
        <v>4.0181633875187597</v>
      </c>
      <c r="BR22" s="21">
        <v>1.379310344827586E-2</v>
      </c>
      <c r="BS22" s="28">
        <v>84.381431137893955</v>
      </c>
      <c r="BT22" s="21">
        <v>0.28965517241379307</v>
      </c>
      <c r="BU22" s="28">
        <v>94.426839606690862</v>
      </c>
      <c r="BV22" s="21">
        <v>0.32413793103448274</v>
      </c>
      <c r="BW22" s="28">
        <v>48.217960650225123</v>
      </c>
      <c r="BX22" s="21">
        <v>0.16551724137931034</v>
      </c>
      <c r="BY22" s="28">
        <v>40.181633875187593</v>
      </c>
      <c r="BZ22" s="21">
        <v>0.13793103448275859</v>
      </c>
      <c r="CA22" s="28">
        <v>20.0908169375938</v>
      </c>
      <c r="CB22" s="21">
        <v>6.8965517241379309E-2</v>
      </c>
      <c r="CC22"/>
      <c r="CD22" s="28">
        <v>0</v>
      </c>
      <c r="CE22" s="21">
        <v>0</v>
      </c>
      <c r="CF22" s="28">
        <v>0</v>
      </c>
      <c r="CG22" s="21">
        <v>0</v>
      </c>
      <c r="CH22" s="28">
        <v>28.12714371263132</v>
      </c>
      <c r="CI22" s="21">
        <v>0.2772277227722772</v>
      </c>
      <c r="CJ22" s="28">
        <v>38.172552181428223</v>
      </c>
      <c r="CK22" s="21">
        <v>0.37623762376237624</v>
      </c>
      <c r="CL22" s="28">
        <v>14.06357185631566</v>
      </c>
      <c r="CM22" s="21">
        <v>0.1386138613861386</v>
      </c>
      <c r="CN22" s="28">
        <v>13.059031009435969</v>
      </c>
      <c r="CO22" s="21">
        <v>0.12871287128712872</v>
      </c>
      <c r="CP22" s="28">
        <v>8.0363267750375194</v>
      </c>
      <c r="CQ22" s="21">
        <v>7.9207920792079195E-2</v>
      </c>
      <c r="CS22" s="28">
        <v>1.0045408468796899</v>
      </c>
      <c r="CT22" s="21">
        <v>2.7030238492716758E-2</v>
      </c>
      <c r="CU22" s="28">
        <v>0</v>
      </c>
      <c r="CV22" s="21">
        <v>0</v>
      </c>
      <c r="CW22" s="28">
        <v>18.081735243834423</v>
      </c>
      <c r="CX22" s="21">
        <v>0.48654429286890177</v>
      </c>
      <c r="CY22" s="28">
        <v>7.0317859281578299</v>
      </c>
      <c r="CZ22" s="21">
        <v>0.18921166944901732</v>
      </c>
      <c r="DA22" s="28">
        <v>5.02270423439845</v>
      </c>
      <c r="DB22" s="21">
        <v>0.13515119246358381</v>
      </c>
      <c r="DC22" s="28">
        <v>6.0228291456514995</v>
      </c>
      <c r="DD22" s="21">
        <v>0.16206260672578038</v>
      </c>
      <c r="DE22" s="28">
        <v>0</v>
      </c>
      <c r="DF22" s="21">
        <v>0</v>
      </c>
      <c r="DH22" s="28">
        <v>1.0045408468796899</v>
      </c>
      <c r="DI22" s="21">
        <v>8.403361344537813E-3</v>
      </c>
      <c r="DJ22" s="28">
        <v>2.0090816937593798</v>
      </c>
      <c r="DK22" s="21">
        <v>1.6806722689075626E-2</v>
      </c>
      <c r="DL22" s="28">
        <v>25.11352117199225</v>
      </c>
      <c r="DM22" s="21">
        <v>0.21008403361344535</v>
      </c>
      <c r="DN22" s="28">
        <v>49.222501497104808</v>
      </c>
      <c r="DO22" s="21">
        <v>0.41176470588235287</v>
      </c>
      <c r="DP22" s="28">
        <v>14.06357185631566</v>
      </c>
      <c r="DQ22" s="21">
        <v>0.1176470588235294</v>
      </c>
      <c r="DR22" s="28">
        <v>22.099898631353181</v>
      </c>
      <c r="DS22" s="21">
        <v>0.18487394957983191</v>
      </c>
      <c r="DT22" s="28">
        <v>6.0272450812781395</v>
      </c>
      <c r="DU22" s="21">
        <v>5.0420168067226878E-2</v>
      </c>
    </row>
    <row r="23" spans="1:125" x14ac:dyDescent="0.2">
      <c r="A23" s="356">
        <v>97205</v>
      </c>
      <c r="B23" s="32" t="s">
        <v>4</v>
      </c>
      <c r="C23" s="28">
        <v>1024</v>
      </c>
      <c r="D23" s="21">
        <v>0.5785310734463277</v>
      </c>
      <c r="E23" s="28">
        <v>249</v>
      </c>
      <c r="F23" s="21">
        <v>0.14067796610169492</v>
      </c>
      <c r="G23" s="28">
        <v>419</v>
      </c>
      <c r="H23" s="21">
        <v>0.23672316384180792</v>
      </c>
      <c r="I23" s="28">
        <v>17</v>
      </c>
      <c r="J23" s="21">
        <v>9.6045197740113001E-3</v>
      </c>
      <c r="K23" s="28">
        <v>61</v>
      </c>
      <c r="L23" s="21">
        <v>3.4463276836158192E-2</v>
      </c>
      <c r="M23" s="28">
        <v>1770</v>
      </c>
      <c r="O23" s="28">
        <v>1224</v>
      </c>
      <c r="P23" s="304">
        <v>0.69152542372881354</v>
      </c>
      <c r="Q23" s="28">
        <v>542</v>
      </c>
      <c r="R23" s="304">
        <v>0.30621468926553674</v>
      </c>
      <c r="S23" s="20">
        <v>4</v>
      </c>
      <c r="T23" s="21">
        <v>2.2598870056497176E-3</v>
      </c>
      <c r="U23" s="28">
        <v>1770</v>
      </c>
      <c r="V23" s="309">
        <v>0.69152542484224055</v>
      </c>
      <c r="W23" s="56"/>
      <c r="X23" s="32" t="s">
        <v>4</v>
      </c>
      <c r="Y23" s="28">
        <v>23</v>
      </c>
      <c r="Z23" s="21">
        <v>1.2994350282485875E-2</v>
      </c>
      <c r="AA23" s="28">
        <v>89</v>
      </c>
      <c r="AB23" s="21">
        <v>5.0282485875706218E-2</v>
      </c>
      <c r="AC23" s="28">
        <v>366</v>
      </c>
      <c r="AD23" s="21">
        <v>0.20677966101694914</v>
      </c>
      <c r="AE23" s="28">
        <v>654</v>
      </c>
      <c r="AF23" s="21">
        <v>0.36949152542372882</v>
      </c>
      <c r="AG23" s="28">
        <v>638</v>
      </c>
      <c r="AH23" s="21">
        <v>0.36045197740112994</v>
      </c>
      <c r="AI23" s="28">
        <v>1770</v>
      </c>
      <c r="AJ23" s="351">
        <v>1292</v>
      </c>
      <c r="AK23" s="93">
        <v>0.72994350282485876</v>
      </c>
      <c r="AL23" s="32" t="s">
        <v>4</v>
      </c>
      <c r="AM23" s="28">
        <v>5</v>
      </c>
      <c r="AN23" s="21">
        <v>2.8248587570621469E-3</v>
      </c>
      <c r="AO23" s="28">
        <v>4</v>
      </c>
      <c r="AP23" s="21">
        <v>2.2598870056497176E-3</v>
      </c>
      <c r="AQ23" s="28">
        <v>29</v>
      </c>
      <c r="AR23" s="21">
        <v>1.6384180790960452E-2</v>
      </c>
      <c r="AS23" s="28">
        <v>1732</v>
      </c>
      <c r="AT23" s="21">
        <v>0.97853107344632773</v>
      </c>
      <c r="AU23" s="28">
        <v>1770</v>
      </c>
      <c r="AV23"/>
      <c r="AW23"/>
      <c r="AX23" s="1">
        <v>97205</v>
      </c>
      <c r="AY23" s="32" t="s">
        <v>4</v>
      </c>
      <c r="AZ23" s="20">
        <v>0</v>
      </c>
      <c r="BA23" s="21">
        <v>0</v>
      </c>
      <c r="BB23" s="20">
        <v>6</v>
      </c>
      <c r="BC23" s="21">
        <v>5.859375E-3</v>
      </c>
      <c r="BD23" s="20">
        <v>85</v>
      </c>
      <c r="BE23" s="21">
        <v>8.30078125E-2</v>
      </c>
      <c r="BF23" s="20">
        <v>314</v>
      </c>
      <c r="BG23" s="21">
        <v>0.306640625</v>
      </c>
      <c r="BH23" s="20">
        <v>294</v>
      </c>
      <c r="BI23" s="21">
        <v>0.287109375</v>
      </c>
      <c r="BJ23" s="20">
        <v>257</v>
      </c>
      <c r="BK23" s="21">
        <v>0.2509765625</v>
      </c>
      <c r="BL23" s="20">
        <v>68</v>
      </c>
      <c r="BM23" s="21">
        <v>6.640625E-2</v>
      </c>
      <c r="BO23" s="28">
        <v>1</v>
      </c>
      <c r="BP23" s="21">
        <v>4.0160642570281121E-3</v>
      </c>
      <c r="BQ23" s="28">
        <v>6</v>
      </c>
      <c r="BR23" s="21">
        <v>2.4096385542168676E-2</v>
      </c>
      <c r="BS23" s="28">
        <v>109</v>
      </c>
      <c r="BT23" s="21">
        <v>0.43775100401606426</v>
      </c>
      <c r="BU23" s="28">
        <v>88</v>
      </c>
      <c r="BV23" s="21">
        <v>0.3534136546184739</v>
      </c>
      <c r="BW23" s="28">
        <v>29</v>
      </c>
      <c r="BX23" s="21">
        <v>0.11646586345381527</v>
      </c>
      <c r="BY23" s="28">
        <v>15</v>
      </c>
      <c r="BZ23" s="21">
        <v>6.0240963855421686E-2</v>
      </c>
      <c r="CA23" s="28">
        <v>1</v>
      </c>
      <c r="CB23" s="21">
        <v>4.0160642570281121E-3</v>
      </c>
      <c r="CC23"/>
      <c r="CD23" s="28">
        <v>7</v>
      </c>
      <c r="CE23" s="21">
        <v>1.6706443914081145E-2</v>
      </c>
      <c r="CF23" s="28">
        <v>12</v>
      </c>
      <c r="CG23" s="21">
        <v>2.8639618138424822E-2</v>
      </c>
      <c r="CH23" s="28">
        <v>93</v>
      </c>
      <c r="CI23" s="21">
        <v>0.22195704057279236</v>
      </c>
      <c r="CJ23" s="28">
        <v>197</v>
      </c>
      <c r="CK23" s="21">
        <v>0.4701670644391408</v>
      </c>
      <c r="CL23" s="28">
        <v>68</v>
      </c>
      <c r="CM23" s="21">
        <v>0.162291169451074</v>
      </c>
      <c r="CN23" s="28">
        <v>30</v>
      </c>
      <c r="CO23" s="21">
        <v>7.1599045346062054E-2</v>
      </c>
      <c r="CP23" s="28">
        <v>12</v>
      </c>
      <c r="CQ23" s="21">
        <v>2.8639618138424822E-2</v>
      </c>
      <c r="CS23" s="28">
        <v>1</v>
      </c>
      <c r="CT23" s="21">
        <v>5.8823529411764705E-2</v>
      </c>
      <c r="CU23" s="28">
        <v>0</v>
      </c>
      <c r="CV23" s="21">
        <v>0</v>
      </c>
      <c r="CW23" s="28">
        <v>4</v>
      </c>
      <c r="CX23" s="21">
        <v>0.23529411764705882</v>
      </c>
      <c r="CY23" s="28">
        <v>6</v>
      </c>
      <c r="CZ23" s="21">
        <v>0.35294117647058826</v>
      </c>
      <c r="DA23" s="28">
        <v>2</v>
      </c>
      <c r="DB23" s="21">
        <v>0.11764705882352941</v>
      </c>
      <c r="DC23" s="28">
        <v>3</v>
      </c>
      <c r="DD23" s="21">
        <v>0.17647058823529413</v>
      </c>
      <c r="DE23" s="28">
        <v>1</v>
      </c>
      <c r="DF23" s="21">
        <v>5.8823529411764705E-2</v>
      </c>
      <c r="DH23" s="28">
        <v>0</v>
      </c>
      <c r="DI23" s="21">
        <v>0</v>
      </c>
      <c r="DJ23" s="28">
        <v>1</v>
      </c>
      <c r="DK23" s="21">
        <v>1.6393442622950821E-2</v>
      </c>
      <c r="DL23" s="28">
        <v>18</v>
      </c>
      <c r="DM23" s="21">
        <v>0.29508196721311475</v>
      </c>
      <c r="DN23" s="28">
        <v>27</v>
      </c>
      <c r="DO23" s="21">
        <v>0.44262295081967212</v>
      </c>
      <c r="DP23" s="28">
        <v>7</v>
      </c>
      <c r="DQ23" s="21">
        <v>0.11475409836065574</v>
      </c>
      <c r="DR23" s="28">
        <v>1</v>
      </c>
      <c r="DS23" s="21">
        <v>1.6393442622950821E-2</v>
      </c>
      <c r="DT23" s="28">
        <v>7</v>
      </c>
      <c r="DU23" s="21">
        <v>0.11475409836065574</v>
      </c>
    </row>
    <row r="24" spans="1:125" x14ac:dyDescent="0.2">
      <c r="A24" s="356">
        <v>97208</v>
      </c>
      <c r="B24" s="32" t="s">
        <v>7</v>
      </c>
      <c r="C24" s="28">
        <v>251.96678966789665</v>
      </c>
      <c r="D24" s="21">
        <v>0.67499999999999993</v>
      </c>
      <c r="E24" s="28">
        <v>49.771217712177119</v>
      </c>
      <c r="F24" s="21">
        <v>0.13333333333333333</v>
      </c>
      <c r="G24" s="28">
        <v>19.701107011070111</v>
      </c>
      <c r="H24" s="21">
        <v>5.2777777777777778E-2</v>
      </c>
      <c r="I24" s="28">
        <v>6.2214022140221399</v>
      </c>
      <c r="J24" s="21">
        <v>1.6666666666666666E-2</v>
      </c>
      <c r="K24" s="28">
        <v>45.623616236162356</v>
      </c>
      <c r="L24" s="21">
        <v>0.1222222222222222</v>
      </c>
      <c r="M24" s="28">
        <v>373.28413284132841</v>
      </c>
      <c r="O24" s="28">
        <v>345.28782287822878</v>
      </c>
      <c r="P24" s="304">
        <v>0.92500000000000004</v>
      </c>
      <c r="Q24" s="28">
        <v>27.996309963099627</v>
      </c>
      <c r="R24" s="304">
        <v>7.4999999999999983E-2</v>
      </c>
      <c r="S24" s="20">
        <v>0</v>
      </c>
      <c r="T24" s="21">
        <v>0</v>
      </c>
      <c r="U24" s="28">
        <v>373.28413284132841</v>
      </c>
      <c r="V24" s="309">
        <v>0.92937852846407054</v>
      </c>
      <c r="W24" s="56"/>
      <c r="X24" s="32" t="s">
        <v>7</v>
      </c>
      <c r="Y24" s="28">
        <v>8.2952029520295198</v>
      </c>
      <c r="Z24" s="21">
        <v>2.2222222222222223E-2</v>
      </c>
      <c r="AA24" s="28">
        <v>34.217712177121776</v>
      </c>
      <c r="AB24" s="21">
        <v>9.1666666666666688E-2</v>
      </c>
      <c r="AC24" s="28">
        <v>106.80073800738008</v>
      </c>
      <c r="AD24" s="21">
        <v>0.28611111111111115</v>
      </c>
      <c r="AE24" s="28">
        <v>151.38745387453872</v>
      </c>
      <c r="AF24" s="21">
        <v>0.40555555555555556</v>
      </c>
      <c r="AG24" s="28">
        <v>72.583025830258293</v>
      </c>
      <c r="AH24" s="21">
        <v>0.19444444444444445</v>
      </c>
      <c r="AI24" s="28">
        <v>373.28413284132836</v>
      </c>
      <c r="AJ24" s="351">
        <v>223.97047970479701</v>
      </c>
      <c r="AK24" s="93">
        <v>0.6</v>
      </c>
      <c r="AL24" s="32" t="s">
        <v>7</v>
      </c>
      <c r="AM24" s="28">
        <v>2.07380073800738</v>
      </c>
      <c r="AN24" s="21">
        <v>5.555555555555554E-3</v>
      </c>
      <c r="AO24" s="28">
        <v>8.2952029520295198</v>
      </c>
      <c r="AP24" s="21">
        <v>2.2222222222222216E-2</v>
      </c>
      <c r="AQ24" s="28">
        <v>18.664206642066418</v>
      </c>
      <c r="AR24" s="21">
        <v>4.9999999999999982E-2</v>
      </c>
      <c r="AS24" s="28">
        <v>344.25092250922518</v>
      </c>
      <c r="AT24" s="21">
        <v>0.92222222222222228</v>
      </c>
      <c r="AU24" s="28">
        <v>373.28413284132847</v>
      </c>
      <c r="AV24"/>
      <c r="AW24"/>
      <c r="AX24" s="1">
        <v>97208</v>
      </c>
      <c r="AY24" s="32" t="s">
        <v>7</v>
      </c>
      <c r="AZ24" s="20">
        <v>0</v>
      </c>
      <c r="BA24" s="21">
        <v>0</v>
      </c>
      <c r="BB24" s="20">
        <v>0</v>
      </c>
      <c r="BC24" s="21">
        <v>0</v>
      </c>
      <c r="BD24" s="20">
        <v>10.3690036900369</v>
      </c>
      <c r="BE24" s="21">
        <v>4.1152263374485597E-2</v>
      </c>
      <c r="BF24" s="20">
        <v>68.435424354243537</v>
      </c>
      <c r="BG24" s="21">
        <v>0.27160493827160492</v>
      </c>
      <c r="BH24" s="20">
        <v>54.955719557195572</v>
      </c>
      <c r="BI24" s="21">
        <v>0.2181069958847737</v>
      </c>
      <c r="BJ24" s="20">
        <v>72.583025830258293</v>
      </c>
      <c r="BK24" s="21">
        <v>0.2880658436213992</v>
      </c>
      <c r="BL24" s="20">
        <v>45.623616236162363</v>
      </c>
      <c r="BM24" s="21">
        <v>0.18106995884773666</v>
      </c>
      <c r="BO24" s="28">
        <v>0</v>
      </c>
      <c r="BP24" s="21">
        <v>0</v>
      </c>
      <c r="BQ24" s="28">
        <v>0</v>
      </c>
      <c r="BR24" s="21">
        <v>0</v>
      </c>
      <c r="BS24" s="28">
        <v>17.627306273062729</v>
      </c>
      <c r="BT24" s="21">
        <v>0.35416666666666663</v>
      </c>
      <c r="BU24" s="28">
        <v>18.664206642066418</v>
      </c>
      <c r="BV24" s="21">
        <v>0.37499999999999994</v>
      </c>
      <c r="BW24" s="28">
        <v>6.2214022140221399</v>
      </c>
      <c r="BX24" s="21">
        <v>0.125</v>
      </c>
      <c r="BY24" s="28">
        <v>5.1845018450184499</v>
      </c>
      <c r="BZ24" s="21">
        <v>0.10416666666666667</v>
      </c>
      <c r="CA24" s="28">
        <v>2.07380073800738</v>
      </c>
      <c r="CB24" s="21">
        <v>4.1666666666666664E-2</v>
      </c>
      <c r="CC24"/>
      <c r="CD24" s="28">
        <v>0</v>
      </c>
      <c r="CE24" s="21">
        <v>0</v>
      </c>
      <c r="CF24" s="28">
        <v>0</v>
      </c>
      <c r="CG24" s="21">
        <v>0</v>
      </c>
      <c r="CH24" s="28">
        <v>4.1476014760147599</v>
      </c>
      <c r="CI24" s="21">
        <v>0.21052631578947367</v>
      </c>
      <c r="CJ24" s="28">
        <v>9.3321033210332107</v>
      </c>
      <c r="CK24" s="21">
        <v>0.47368421052631582</v>
      </c>
      <c r="CL24" s="28">
        <v>6.2214022140221399</v>
      </c>
      <c r="CM24" s="21">
        <v>0.31578947368421051</v>
      </c>
      <c r="CN24" s="28">
        <v>0</v>
      </c>
      <c r="CO24" s="21">
        <v>0</v>
      </c>
      <c r="CP24" s="28">
        <v>0</v>
      </c>
      <c r="CQ24" s="21">
        <v>0</v>
      </c>
      <c r="CS24" s="28">
        <v>0</v>
      </c>
      <c r="CT24" s="21">
        <v>0</v>
      </c>
      <c r="CU24" s="28">
        <v>1.03690036900369</v>
      </c>
      <c r="CV24" s="21">
        <v>0.16666666666666666</v>
      </c>
      <c r="CW24" s="28">
        <v>2.07380073800738</v>
      </c>
      <c r="CX24" s="21">
        <v>0.33333333333333331</v>
      </c>
      <c r="CY24" s="28">
        <v>2.07380073800738</v>
      </c>
      <c r="CZ24" s="21">
        <v>0.33333333333333331</v>
      </c>
      <c r="DA24" s="28">
        <v>0</v>
      </c>
      <c r="DB24" s="21">
        <v>0</v>
      </c>
      <c r="DC24" s="28">
        <v>1.03690036900369</v>
      </c>
      <c r="DD24" s="21">
        <v>0.16666666666666666</v>
      </c>
      <c r="DE24" s="28">
        <v>0</v>
      </c>
      <c r="DF24" s="21">
        <v>0</v>
      </c>
      <c r="DH24" s="28">
        <v>1.03690036900369</v>
      </c>
      <c r="DI24" s="21">
        <v>2.2727272727272728E-2</v>
      </c>
      <c r="DJ24" s="28">
        <v>1.03690036900369</v>
      </c>
      <c r="DK24" s="21">
        <v>2.2727272727272728E-2</v>
      </c>
      <c r="DL24" s="28">
        <v>2.07380073800738</v>
      </c>
      <c r="DM24" s="21">
        <v>4.5454545454545456E-2</v>
      </c>
      <c r="DN24" s="28">
        <v>16.59040590405904</v>
      </c>
      <c r="DO24" s="21">
        <v>0.36363636363636365</v>
      </c>
      <c r="DP24" s="28">
        <v>11.405904059040591</v>
      </c>
      <c r="DQ24" s="21">
        <v>0.25000000000000006</v>
      </c>
      <c r="DR24" s="28">
        <v>10.3690036900369</v>
      </c>
      <c r="DS24" s="21">
        <v>0.22727272727272729</v>
      </c>
      <c r="DT24" s="28">
        <v>3.1107011070110699</v>
      </c>
      <c r="DU24" s="21">
        <v>6.8181818181818191E-2</v>
      </c>
    </row>
    <row r="25" spans="1:125" x14ac:dyDescent="0.2">
      <c r="A25" s="356">
        <v>97218</v>
      </c>
      <c r="B25" s="32" t="s">
        <v>15</v>
      </c>
      <c r="C25" s="28">
        <v>1282.6310244504862</v>
      </c>
      <c r="D25" s="21">
        <v>0.66546577457539891</v>
      </c>
      <c r="E25" s="28">
        <v>377.94464061534046</v>
      </c>
      <c r="F25" s="21">
        <v>0.19608852290272774</v>
      </c>
      <c r="G25" s="28">
        <v>110.10985592730391</v>
      </c>
      <c r="H25" s="21">
        <v>5.7128152341739583E-2</v>
      </c>
      <c r="I25" s="28">
        <v>13.88772957641671</v>
      </c>
      <c r="J25" s="21">
        <v>7.205352547606794E-3</v>
      </c>
      <c r="K25" s="28">
        <v>142.84521850028614</v>
      </c>
      <c r="L25" s="21">
        <v>7.4112197632527008E-2</v>
      </c>
      <c r="M25" s="28">
        <v>1927.4184690698332</v>
      </c>
      <c r="O25" s="28">
        <v>1723.0704481597022</v>
      </c>
      <c r="P25" s="304">
        <v>0.89397838394235729</v>
      </c>
      <c r="Q25" s="28">
        <v>196.41217543789344</v>
      </c>
      <c r="R25" s="304">
        <v>0.10190427174472462</v>
      </c>
      <c r="S25" s="20">
        <v>7.9358454722381202</v>
      </c>
      <c r="T25" s="21">
        <v>4.1173443129181673E-3</v>
      </c>
      <c r="U25" s="28">
        <v>1927.4184690698337</v>
      </c>
      <c r="V25" s="309">
        <v>0.89397838601036694</v>
      </c>
      <c r="W25" s="56"/>
      <c r="X25" s="32" t="s">
        <v>15</v>
      </c>
      <c r="Y25" s="28">
        <v>29.759420520892956</v>
      </c>
      <c r="Z25" s="21">
        <v>1.5440041173443131E-2</v>
      </c>
      <c r="AA25" s="28">
        <v>131.93343097595874</v>
      </c>
      <c r="AB25" s="21">
        <v>6.8450849202264533E-2</v>
      </c>
      <c r="AC25" s="28">
        <v>455.31913396966218</v>
      </c>
      <c r="AD25" s="21">
        <v>0.23623262995367988</v>
      </c>
      <c r="AE25" s="28">
        <v>807.47227680022866</v>
      </c>
      <c r="AF25" s="21">
        <v>0.41893978383942354</v>
      </c>
      <c r="AG25" s="28">
        <v>502.93420680309089</v>
      </c>
      <c r="AH25" s="21">
        <v>0.26093669583118889</v>
      </c>
      <c r="AI25" s="28">
        <v>1927.4184690698335</v>
      </c>
      <c r="AJ25" s="351">
        <v>1310.4064836033194</v>
      </c>
      <c r="AK25" s="93">
        <v>0.67987647967061249</v>
      </c>
      <c r="AL25" s="32" t="s">
        <v>15</v>
      </c>
      <c r="AM25" s="28">
        <v>10.911787524327414</v>
      </c>
      <c r="AN25" s="21">
        <v>5.6613484302624794E-3</v>
      </c>
      <c r="AO25" s="28">
        <v>6.9438647882083551</v>
      </c>
      <c r="AP25" s="21">
        <v>3.6026762738033962E-3</v>
      </c>
      <c r="AQ25" s="28">
        <v>54.558937621637071</v>
      </c>
      <c r="AR25" s="21">
        <v>2.8306742151312396E-2</v>
      </c>
      <c r="AS25" s="28">
        <v>1855.0038791356608</v>
      </c>
      <c r="AT25" s="21">
        <v>0.9624292331446217</v>
      </c>
      <c r="AU25" s="28">
        <v>1927.4184690698337</v>
      </c>
      <c r="AV25"/>
      <c r="AW25"/>
      <c r="AX25" s="1">
        <v>97218</v>
      </c>
      <c r="AY25" s="32" t="s">
        <v>15</v>
      </c>
      <c r="AZ25" s="20">
        <v>3.9679227361190601</v>
      </c>
      <c r="BA25" s="21">
        <v>3.0935808197989174E-3</v>
      </c>
      <c r="BB25" s="20">
        <v>9.9198068402976496</v>
      </c>
      <c r="BC25" s="21">
        <v>7.7339520494972931E-3</v>
      </c>
      <c r="BD25" s="20">
        <v>91.262222930738375</v>
      </c>
      <c r="BE25" s="21">
        <v>7.1152358855375089E-2</v>
      </c>
      <c r="BF25" s="20">
        <v>358.10502693474518</v>
      </c>
      <c r="BG25" s="21">
        <v>0.27919566898685227</v>
      </c>
      <c r="BH25" s="20">
        <v>286.68241768460211</v>
      </c>
      <c r="BI25" s="21">
        <v>0.22351121423047179</v>
      </c>
      <c r="BJ25" s="20">
        <v>375.96067924728095</v>
      </c>
      <c r="BK25" s="21">
        <v>0.29311678267594743</v>
      </c>
      <c r="BL25" s="20">
        <v>156.73294807670288</v>
      </c>
      <c r="BM25" s="21">
        <v>0.12219644238205724</v>
      </c>
      <c r="BO25" s="28">
        <v>3.9679227361190601</v>
      </c>
      <c r="BP25" s="21">
        <v>1.0498687664041995E-2</v>
      </c>
      <c r="BQ25" s="28">
        <v>21.823575048654831</v>
      </c>
      <c r="BR25" s="21">
        <v>5.7742782152230977E-2</v>
      </c>
      <c r="BS25" s="28">
        <v>143.83719918431592</v>
      </c>
      <c r="BT25" s="21">
        <v>0.38057742782152232</v>
      </c>
      <c r="BU25" s="28">
        <v>129.9494696078992</v>
      </c>
      <c r="BV25" s="21">
        <v>0.34383202099737531</v>
      </c>
      <c r="BW25" s="28">
        <v>43.647150097309662</v>
      </c>
      <c r="BX25" s="21">
        <v>0.11548556430446195</v>
      </c>
      <c r="BY25" s="28">
        <v>29.759420520892949</v>
      </c>
      <c r="BZ25" s="21">
        <v>7.874015748031496E-2</v>
      </c>
      <c r="CA25" s="28">
        <v>4.9599034201488248</v>
      </c>
      <c r="CB25" s="21">
        <v>1.3123359580052493E-2</v>
      </c>
      <c r="CC25"/>
      <c r="CD25" s="28">
        <v>0.99198068402976503</v>
      </c>
      <c r="CE25" s="21">
        <v>9.0090090090090089E-3</v>
      </c>
      <c r="CF25" s="28">
        <v>0.99198068402976503</v>
      </c>
      <c r="CG25" s="21">
        <v>9.0090090090090089E-3</v>
      </c>
      <c r="CH25" s="28">
        <v>40.671208045220368</v>
      </c>
      <c r="CI25" s="21">
        <v>0.36936936936936943</v>
      </c>
      <c r="CJ25" s="28">
        <v>44.639130781339432</v>
      </c>
      <c r="CK25" s="21">
        <v>0.40540540540540548</v>
      </c>
      <c r="CL25" s="28">
        <v>11.90376820835718</v>
      </c>
      <c r="CM25" s="21">
        <v>0.10810810810810811</v>
      </c>
      <c r="CN25" s="28">
        <v>7.9358454722381193</v>
      </c>
      <c r="CO25" s="21">
        <v>7.2072072072072071E-2</v>
      </c>
      <c r="CP25" s="28">
        <v>2.975942052089295</v>
      </c>
      <c r="CQ25" s="21">
        <v>2.7027027027027029E-2</v>
      </c>
      <c r="CS25" s="28">
        <v>0</v>
      </c>
      <c r="CT25" s="21">
        <v>0</v>
      </c>
      <c r="CU25" s="28">
        <v>0.99198068402976503</v>
      </c>
      <c r="CV25" s="21">
        <v>7.1428571428571425E-2</v>
      </c>
      <c r="CW25" s="28">
        <v>5.9518841041785899</v>
      </c>
      <c r="CX25" s="21">
        <v>0.42857142857142855</v>
      </c>
      <c r="CY25" s="28">
        <v>3.9679227361190601</v>
      </c>
      <c r="CZ25" s="21">
        <v>0.2857142857142857</v>
      </c>
      <c r="DA25" s="28">
        <v>1.9839613680595301</v>
      </c>
      <c r="DB25" s="21">
        <v>0.14285714285714285</v>
      </c>
      <c r="DC25" s="28">
        <v>0.99198068402976503</v>
      </c>
      <c r="DD25" s="21">
        <v>7.1428571428571425E-2</v>
      </c>
      <c r="DE25" s="28">
        <v>0</v>
      </c>
      <c r="DF25" s="21">
        <v>0</v>
      </c>
      <c r="DH25" s="28">
        <v>0.99198068402976503</v>
      </c>
      <c r="DI25" s="21">
        <v>6.9444444444444458E-3</v>
      </c>
      <c r="DJ25" s="28">
        <v>2.975942052089295</v>
      </c>
      <c r="DK25" s="21">
        <v>2.0833333333333336E-2</v>
      </c>
      <c r="DL25" s="28">
        <v>35.711304625071534</v>
      </c>
      <c r="DM25" s="21">
        <v>0.25</v>
      </c>
      <c r="DN25" s="28">
        <v>53.566956937607308</v>
      </c>
      <c r="DO25" s="21">
        <v>0.37500000000000006</v>
      </c>
      <c r="DP25" s="28">
        <v>24.799517100744126</v>
      </c>
      <c r="DQ25" s="21">
        <v>0.17361111111111113</v>
      </c>
      <c r="DR25" s="28">
        <v>16.863671628506005</v>
      </c>
      <c r="DS25" s="21">
        <v>0.11805555555555557</v>
      </c>
      <c r="DT25" s="28">
        <v>7.9358454722381202</v>
      </c>
      <c r="DU25" s="21">
        <v>5.5555555555555566E-2</v>
      </c>
    </row>
    <row r="26" spans="1:125" x14ac:dyDescent="0.2">
      <c r="A26" s="356">
        <v>97233</v>
      </c>
      <c r="B26" s="32" t="s">
        <v>16</v>
      </c>
      <c r="C26" s="28">
        <v>515.28038075755683</v>
      </c>
      <c r="D26" s="21">
        <v>0.64054819683812225</v>
      </c>
      <c r="E26" s="28">
        <v>128.06968686789759</v>
      </c>
      <c r="F26" s="21">
        <v>0.1592042120296692</v>
      </c>
      <c r="G26" s="28">
        <v>61.033210147982452</v>
      </c>
      <c r="H26" s="21">
        <v>7.5870757295389238E-2</v>
      </c>
      <c r="I26" s="28">
        <v>10.004272374252182</v>
      </c>
      <c r="J26" s="21">
        <v>1.2436372253458236E-2</v>
      </c>
      <c r="K26" s="28">
        <v>90.048998578990492</v>
      </c>
      <c r="L26" s="21">
        <v>0.11194046158336116</v>
      </c>
      <c r="M26" s="28">
        <v>804.43654872667946</v>
      </c>
      <c r="O26" s="28">
        <v>693.37728905822689</v>
      </c>
      <c r="P26" s="304">
        <v>0.8619415541918809</v>
      </c>
      <c r="Q26" s="28">
        <v>105.05716500882225</v>
      </c>
      <c r="R26" s="304">
        <v>0.13059720518058801</v>
      </c>
      <c r="S26" s="20">
        <v>6.0020946596303801</v>
      </c>
      <c r="T26" s="21">
        <v>7.4612406275310714E-3</v>
      </c>
      <c r="U26" s="28">
        <v>804.43654872667958</v>
      </c>
      <c r="V26" s="309">
        <v>0.76014244587532909</v>
      </c>
      <c r="W26" s="56"/>
      <c r="X26" s="32" t="s">
        <v>16</v>
      </c>
      <c r="Y26" s="28">
        <v>11.00598871520995</v>
      </c>
      <c r="Z26" s="21">
        <v>1.3681611971299698E-2</v>
      </c>
      <c r="AA26" s="28">
        <v>53.028854718738849</v>
      </c>
      <c r="AB26" s="21">
        <v>6.5920494043534908E-2</v>
      </c>
      <c r="AC26" s="28">
        <v>233.12685187671983</v>
      </c>
      <c r="AD26" s="21">
        <v>0.28980141721025721</v>
      </c>
      <c r="AE26" s="28">
        <v>288.15620949661843</v>
      </c>
      <c r="AF26" s="21">
        <v>0.35820874866107588</v>
      </c>
      <c r="AG26" s="28">
        <v>219.11864391939238</v>
      </c>
      <c r="AH26" s="21">
        <v>0.27238772811383233</v>
      </c>
      <c r="AI26" s="28">
        <v>804.43654872667946</v>
      </c>
      <c r="AJ26" s="351">
        <v>507.27485341601084</v>
      </c>
      <c r="AK26" s="93">
        <v>0.63059647677490815</v>
      </c>
      <c r="AL26" s="32" t="s">
        <v>16</v>
      </c>
      <c r="AM26" s="28">
        <v>9.0048998578990513</v>
      </c>
      <c r="AN26" s="21">
        <v>1.1194046158336116E-2</v>
      </c>
      <c r="AO26" s="28">
        <v>1.0005444286554499</v>
      </c>
      <c r="AP26" s="21">
        <v>1.2437829064817904E-3</v>
      </c>
      <c r="AQ26" s="28">
        <v>21.011433001764448</v>
      </c>
      <c r="AR26" s="21">
        <v>2.6119441036117599E-2</v>
      </c>
      <c r="AS26" s="28">
        <v>773.41967143836064</v>
      </c>
      <c r="AT26" s="21">
        <v>0.96144272989906454</v>
      </c>
      <c r="AU26" s="28">
        <v>804.43654872667958</v>
      </c>
      <c r="AV26"/>
      <c r="AW26"/>
      <c r="AX26" s="1">
        <v>97233</v>
      </c>
      <c r="AY26" s="32" t="s">
        <v>16</v>
      </c>
      <c r="AZ26" s="20">
        <v>2.0010888573108998</v>
      </c>
      <c r="BA26" s="21">
        <v>3.8834951456310669E-3</v>
      </c>
      <c r="BB26" s="20">
        <v>2.0010888573108998</v>
      </c>
      <c r="BC26" s="21">
        <v>3.8834951456310669E-3</v>
      </c>
      <c r="BD26" s="20">
        <v>20.010888573109</v>
      </c>
      <c r="BE26" s="21">
        <v>3.8834951456310676E-2</v>
      </c>
      <c r="BF26" s="20">
        <v>117.06369815268765</v>
      </c>
      <c r="BG26" s="21">
        <v>0.22718446601941744</v>
      </c>
      <c r="BH26" s="20">
        <v>115.06260929537675</v>
      </c>
      <c r="BI26" s="21">
        <v>0.22330097087378636</v>
      </c>
      <c r="BJ26" s="20">
        <v>190.10344144453549</v>
      </c>
      <c r="BK26" s="21">
        <v>0.3689320388349514</v>
      </c>
      <c r="BL26" s="20">
        <v>69.037565577226047</v>
      </c>
      <c r="BM26" s="21">
        <v>0.13398058252427181</v>
      </c>
      <c r="BO26" s="28">
        <v>0</v>
      </c>
      <c r="BP26" s="21">
        <v>0</v>
      </c>
      <c r="BQ26" s="28">
        <v>4.0021777146217996</v>
      </c>
      <c r="BR26" s="21">
        <v>3.125E-2</v>
      </c>
      <c r="BS26" s="28">
        <v>39.021232717562548</v>
      </c>
      <c r="BT26" s="21">
        <v>0.3046875</v>
      </c>
      <c r="BU26" s="28">
        <v>50.0272214327725</v>
      </c>
      <c r="BV26" s="21">
        <v>0.39062500000000006</v>
      </c>
      <c r="BW26" s="28">
        <v>18.009799715798099</v>
      </c>
      <c r="BX26" s="21">
        <v>0.140625</v>
      </c>
      <c r="BY26" s="28">
        <v>13.007077572520849</v>
      </c>
      <c r="BZ26" s="21">
        <v>0.1015625</v>
      </c>
      <c r="CA26" s="28">
        <v>4.0021777146217996</v>
      </c>
      <c r="CB26" s="21">
        <v>3.125E-2</v>
      </c>
      <c r="CC26"/>
      <c r="CD26" s="28">
        <v>1.0005444286554499</v>
      </c>
      <c r="CE26" s="21">
        <v>1.6393442622950817E-2</v>
      </c>
      <c r="CF26" s="28">
        <v>1.0005444286554499</v>
      </c>
      <c r="CG26" s="21">
        <v>1.6393442622950817E-2</v>
      </c>
      <c r="CH26" s="28">
        <v>11.00598871520995</v>
      </c>
      <c r="CI26" s="21">
        <v>0.18032786885245902</v>
      </c>
      <c r="CJ26" s="28">
        <v>33.017966145629849</v>
      </c>
      <c r="CK26" s="21">
        <v>0.54098360655737698</v>
      </c>
      <c r="CL26" s="28">
        <v>11.00598871520995</v>
      </c>
      <c r="CM26" s="21">
        <v>0.18032786885245902</v>
      </c>
      <c r="CN26" s="28">
        <v>3.0016332859663502</v>
      </c>
      <c r="CO26" s="21">
        <v>4.9180327868852458E-2</v>
      </c>
      <c r="CP26" s="28">
        <v>1.0005444286554499</v>
      </c>
      <c r="CQ26" s="21">
        <v>1.6393442622950817E-2</v>
      </c>
      <c r="CS26" s="28">
        <v>0</v>
      </c>
      <c r="CT26" s="21">
        <v>0</v>
      </c>
      <c r="CU26" s="28">
        <v>0</v>
      </c>
      <c r="CV26" s="21">
        <v>0</v>
      </c>
      <c r="CW26" s="28">
        <v>3.0016332859663497</v>
      </c>
      <c r="CX26" s="21">
        <v>0.30003514235494028</v>
      </c>
      <c r="CY26" s="28">
        <v>3.0016332859663497</v>
      </c>
      <c r="CZ26" s="21">
        <v>0.30003514235494028</v>
      </c>
      <c r="DA26" s="28">
        <v>2.0010888573108998</v>
      </c>
      <c r="DB26" s="21">
        <v>0.20002342823662686</v>
      </c>
      <c r="DC26" s="28">
        <v>1.9999169450085801</v>
      </c>
      <c r="DD26" s="21">
        <v>0.19990628705349237</v>
      </c>
      <c r="DE26" s="28">
        <v>0</v>
      </c>
      <c r="DF26" s="21">
        <v>0</v>
      </c>
      <c r="DH26" s="28">
        <v>0</v>
      </c>
      <c r="DI26" s="21">
        <v>0</v>
      </c>
      <c r="DJ26" s="28">
        <v>2.0010888573108998</v>
      </c>
      <c r="DK26" s="21">
        <v>2.2222222222222223E-2</v>
      </c>
      <c r="DL26" s="28">
        <v>15.00816642983175</v>
      </c>
      <c r="DM26" s="21">
        <v>0.16666666666666669</v>
      </c>
      <c r="DN26" s="28">
        <v>36.019599431596198</v>
      </c>
      <c r="DO26" s="21">
        <v>0.4</v>
      </c>
      <c r="DP26" s="28">
        <v>18.009799715798099</v>
      </c>
      <c r="DQ26" s="21">
        <v>0.2</v>
      </c>
      <c r="DR26" s="28">
        <v>18.009799715798099</v>
      </c>
      <c r="DS26" s="21">
        <v>0.2</v>
      </c>
      <c r="DT26" s="28">
        <v>1.0005444286554499</v>
      </c>
      <c r="DU26" s="21">
        <v>1.1111111111111112E-2</v>
      </c>
    </row>
    <row r="27" spans="1:125" x14ac:dyDescent="0.2">
      <c r="A27" s="356">
        <v>97219</v>
      </c>
      <c r="B27" s="32" t="s">
        <v>31</v>
      </c>
      <c r="C27" s="28">
        <v>337</v>
      </c>
      <c r="D27" s="21">
        <v>0.49705014749262538</v>
      </c>
      <c r="E27" s="28">
        <v>134</v>
      </c>
      <c r="F27" s="21">
        <v>0.19764011799410031</v>
      </c>
      <c r="G27" s="28">
        <v>115</v>
      </c>
      <c r="H27" s="21">
        <v>0.1696165191740413</v>
      </c>
      <c r="I27" s="28">
        <v>9</v>
      </c>
      <c r="J27" s="21">
        <v>1.3274336283185841E-2</v>
      </c>
      <c r="K27" s="28">
        <v>83</v>
      </c>
      <c r="L27" s="21">
        <v>0.1224188790560472</v>
      </c>
      <c r="M27" s="28">
        <v>678</v>
      </c>
      <c r="O27" s="28">
        <v>562</v>
      </c>
      <c r="P27" s="304">
        <v>0.82890855457227142</v>
      </c>
      <c r="Q27" s="28">
        <v>114</v>
      </c>
      <c r="R27" s="304">
        <v>0.16814159292035399</v>
      </c>
      <c r="S27" s="20">
        <v>2</v>
      </c>
      <c r="T27" s="21">
        <v>2.9498525073746312E-3</v>
      </c>
      <c r="U27" s="28">
        <v>678</v>
      </c>
      <c r="V27" s="309">
        <v>0.82890856059814444</v>
      </c>
      <c r="W27" s="56"/>
      <c r="X27" s="32" t="s">
        <v>31</v>
      </c>
      <c r="Y27" s="28">
        <v>14</v>
      </c>
      <c r="Z27" s="21">
        <v>2.0648967551622419E-2</v>
      </c>
      <c r="AA27" s="28">
        <v>75</v>
      </c>
      <c r="AB27" s="21">
        <v>0.11061946902654868</v>
      </c>
      <c r="AC27" s="28">
        <v>229</v>
      </c>
      <c r="AD27" s="21">
        <v>0.33775811209439527</v>
      </c>
      <c r="AE27" s="28">
        <v>200</v>
      </c>
      <c r="AF27" s="21">
        <v>0.29498525073746312</v>
      </c>
      <c r="AG27" s="28">
        <v>160</v>
      </c>
      <c r="AH27" s="21">
        <v>0.2359882005899705</v>
      </c>
      <c r="AI27" s="28">
        <v>678</v>
      </c>
      <c r="AJ27" s="351">
        <v>360</v>
      </c>
      <c r="AK27" s="93">
        <v>0.53097345132743357</v>
      </c>
      <c r="AL27" s="32" t="s">
        <v>31</v>
      </c>
      <c r="AM27" s="28">
        <v>7</v>
      </c>
      <c r="AN27" s="21">
        <v>1.0324483775811209E-2</v>
      </c>
      <c r="AO27" s="28">
        <v>1</v>
      </c>
      <c r="AP27" s="21">
        <v>1.4749262536873156E-3</v>
      </c>
      <c r="AQ27" s="28">
        <v>46</v>
      </c>
      <c r="AR27" s="21">
        <v>6.7846607669616518E-2</v>
      </c>
      <c r="AS27" s="28">
        <v>624</v>
      </c>
      <c r="AT27" s="21">
        <v>0.92035398230088494</v>
      </c>
      <c r="AU27" s="28">
        <v>678</v>
      </c>
      <c r="AV27"/>
      <c r="AW27"/>
      <c r="AX27" s="1">
        <v>97219</v>
      </c>
      <c r="AY27" s="32" t="s">
        <v>31</v>
      </c>
      <c r="AZ27" s="20">
        <v>2</v>
      </c>
      <c r="BA27" s="21">
        <v>5.9347181008902079E-3</v>
      </c>
      <c r="BB27" s="20">
        <v>7</v>
      </c>
      <c r="BC27" s="21">
        <v>2.0771513353115726E-2</v>
      </c>
      <c r="BD27" s="20">
        <v>15</v>
      </c>
      <c r="BE27" s="21">
        <v>4.4510385756676561E-2</v>
      </c>
      <c r="BF27" s="20">
        <v>76</v>
      </c>
      <c r="BG27" s="21">
        <v>0.22551928783382788</v>
      </c>
      <c r="BH27" s="20">
        <v>60</v>
      </c>
      <c r="BI27" s="21">
        <v>0.17804154302670624</v>
      </c>
      <c r="BJ27" s="20">
        <v>109</v>
      </c>
      <c r="BK27" s="21">
        <v>0.32344213649851633</v>
      </c>
      <c r="BL27" s="20">
        <v>68</v>
      </c>
      <c r="BM27" s="21">
        <v>0.20178041543026706</v>
      </c>
      <c r="BO27" s="28">
        <v>4</v>
      </c>
      <c r="BP27" s="21">
        <v>2.9850746268656716E-2</v>
      </c>
      <c r="BQ27" s="28">
        <v>7</v>
      </c>
      <c r="BR27" s="21">
        <v>5.2238805970149252E-2</v>
      </c>
      <c r="BS27" s="28">
        <v>37</v>
      </c>
      <c r="BT27" s="21">
        <v>0.27611940298507465</v>
      </c>
      <c r="BU27" s="28">
        <v>47</v>
      </c>
      <c r="BV27" s="21">
        <v>0.35074626865671643</v>
      </c>
      <c r="BW27" s="28">
        <v>21</v>
      </c>
      <c r="BX27" s="21">
        <v>0.15671641791044777</v>
      </c>
      <c r="BY27" s="28">
        <v>16</v>
      </c>
      <c r="BZ27" s="21">
        <v>0.11940298507462686</v>
      </c>
      <c r="CA27" s="28">
        <v>2</v>
      </c>
      <c r="CB27" s="21">
        <v>1.4925373134328358E-2</v>
      </c>
      <c r="CC27"/>
      <c r="CD27" s="28">
        <v>0</v>
      </c>
      <c r="CE27" s="21">
        <v>0</v>
      </c>
      <c r="CF27" s="28">
        <v>8</v>
      </c>
      <c r="CG27" s="21">
        <v>6.9565217391304349E-2</v>
      </c>
      <c r="CH27" s="28">
        <v>40</v>
      </c>
      <c r="CI27" s="21">
        <v>0.34782608695652173</v>
      </c>
      <c r="CJ27" s="28">
        <v>53</v>
      </c>
      <c r="CK27" s="21">
        <v>0.46086956521739131</v>
      </c>
      <c r="CL27" s="28">
        <v>5</v>
      </c>
      <c r="CM27" s="21">
        <v>4.3478260869565216E-2</v>
      </c>
      <c r="CN27" s="28">
        <v>6</v>
      </c>
      <c r="CO27" s="21">
        <v>5.2173913043478258E-2</v>
      </c>
      <c r="CP27" s="28">
        <v>3</v>
      </c>
      <c r="CQ27" s="21">
        <v>2.6086956521739129E-2</v>
      </c>
      <c r="CS27" s="28">
        <v>0</v>
      </c>
      <c r="CT27" s="21">
        <v>0</v>
      </c>
      <c r="CU27" s="28">
        <v>2</v>
      </c>
      <c r="CV27" s="21">
        <v>0.22222222222222221</v>
      </c>
      <c r="CW27" s="28">
        <v>2</v>
      </c>
      <c r="CX27" s="21">
        <v>0.22222222222222221</v>
      </c>
      <c r="CY27" s="28">
        <v>2</v>
      </c>
      <c r="CZ27" s="21">
        <v>0.22222222222222221</v>
      </c>
      <c r="DA27" s="28">
        <v>2</v>
      </c>
      <c r="DB27" s="21">
        <v>0.22222222222222221</v>
      </c>
      <c r="DC27" s="28">
        <v>0</v>
      </c>
      <c r="DD27" s="21">
        <v>0</v>
      </c>
      <c r="DE27" s="28">
        <v>1</v>
      </c>
      <c r="DF27" s="21">
        <v>0.1111111111111111</v>
      </c>
      <c r="DH27" s="28">
        <v>1</v>
      </c>
      <c r="DI27" s="21">
        <v>1.2048192771084338E-2</v>
      </c>
      <c r="DJ27" s="28">
        <v>1</v>
      </c>
      <c r="DK27" s="21">
        <v>1.2048192771084338E-2</v>
      </c>
      <c r="DL27" s="28">
        <v>13</v>
      </c>
      <c r="DM27" s="21">
        <v>0.15662650602409639</v>
      </c>
      <c r="DN27" s="28">
        <v>36</v>
      </c>
      <c r="DO27" s="21">
        <v>0.43373493975903615</v>
      </c>
      <c r="DP27" s="28">
        <v>16</v>
      </c>
      <c r="DQ27" s="21">
        <v>0.19277108433734941</v>
      </c>
      <c r="DR27" s="28">
        <v>13</v>
      </c>
      <c r="DS27" s="21">
        <v>0.15662650602409639</v>
      </c>
      <c r="DT27" s="28">
        <v>3</v>
      </c>
      <c r="DU27" s="21">
        <v>3.614457831325301E-2</v>
      </c>
    </row>
    <row r="28" spans="1:125" x14ac:dyDescent="0.2">
      <c r="A28" s="356">
        <v>97225</v>
      </c>
      <c r="B28" s="33" t="s">
        <v>20</v>
      </c>
      <c r="C28" s="28">
        <v>878.38193359352022</v>
      </c>
      <c r="D28" s="23">
        <v>0.48901098901098899</v>
      </c>
      <c r="E28" s="28">
        <v>361.22223336542515</v>
      </c>
      <c r="F28" s="23">
        <v>0.20109890109890111</v>
      </c>
      <c r="G28" s="28">
        <v>331.61385358137392</v>
      </c>
      <c r="H28" s="23">
        <v>0.18461538461538463</v>
      </c>
      <c r="I28" s="28">
        <v>11.843351913620497</v>
      </c>
      <c r="J28" s="23">
        <v>6.5934065934065934E-3</v>
      </c>
      <c r="K28" s="28">
        <v>213.18033444516891</v>
      </c>
      <c r="L28" s="23">
        <v>0.11868131868131866</v>
      </c>
      <c r="M28" s="29">
        <v>1796.2417068991087</v>
      </c>
      <c r="O28" s="29">
        <v>1384.6852279007962</v>
      </c>
      <c r="P28" s="305">
        <v>0.7708791208791208</v>
      </c>
      <c r="Q28" s="29">
        <v>405.6348030415021</v>
      </c>
      <c r="R28" s="305">
        <v>0.22582417582417588</v>
      </c>
      <c r="S28" s="22">
        <v>5.9216759568102484</v>
      </c>
      <c r="T28" s="23">
        <v>3.2967032967032971E-3</v>
      </c>
      <c r="U28" s="28">
        <v>1796.2417068991085</v>
      </c>
      <c r="V28" s="309">
        <v>0.77087912087912092</v>
      </c>
      <c r="W28" s="56"/>
      <c r="X28" s="33" t="s">
        <v>20</v>
      </c>
      <c r="Y28" s="28">
        <v>40.464785704870025</v>
      </c>
      <c r="Z28" s="23">
        <v>2.2527472527472527E-2</v>
      </c>
      <c r="AA28" s="28">
        <v>208.24560448116037</v>
      </c>
      <c r="AB28" s="23">
        <v>0.11593406593406592</v>
      </c>
      <c r="AC28" s="28">
        <v>499.39467235766421</v>
      </c>
      <c r="AD28" s="23">
        <v>0.27802197802197798</v>
      </c>
      <c r="AE28" s="28">
        <v>604.99789358744704</v>
      </c>
      <c r="AF28" s="23">
        <v>0.33681318681318684</v>
      </c>
      <c r="AG28" s="28">
        <v>443.13875076796694</v>
      </c>
      <c r="AH28" s="23">
        <v>0.24670329670329674</v>
      </c>
      <c r="AI28" s="29">
        <v>1796.2417068991085</v>
      </c>
      <c r="AJ28" s="351">
        <v>1048.1366443554139</v>
      </c>
      <c r="AK28" s="93">
        <v>0.58351648351648355</v>
      </c>
      <c r="AL28" s="33" t="s">
        <v>20</v>
      </c>
      <c r="AM28" s="28">
        <v>7.8955679424136642</v>
      </c>
      <c r="AN28" s="23">
        <v>4.3956043956043956E-3</v>
      </c>
      <c r="AO28" s="28">
        <v>7.8955679424136642</v>
      </c>
      <c r="AP28" s="23">
        <v>4.3956043956043956E-3</v>
      </c>
      <c r="AQ28" s="28">
        <v>53.295083611292235</v>
      </c>
      <c r="AR28" s="23">
        <v>2.9670329670329672E-2</v>
      </c>
      <c r="AS28" s="28">
        <v>1727.1554874029889</v>
      </c>
      <c r="AT28" s="23">
        <v>0.96153846153846156</v>
      </c>
      <c r="AU28" s="29">
        <v>1796.2417068991085</v>
      </c>
      <c r="AV28"/>
      <c r="AW28"/>
      <c r="AX28" s="1">
        <v>97225</v>
      </c>
      <c r="AY28" s="32" t="s">
        <v>20</v>
      </c>
      <c r="AZ28" s="20">
        <v>2.9608379784051242</v>
      </c>
      <c r="BA28" s="21">
        <v>3.3707865168539322E-3</v>
      </c>
      <c r="BB28" s="20">
        <v>1.9738919856034161</v>
      </c>
      <c r="BC28" s="21">
        <v>2.2471910112359548E-3</v>
      </c>
      <c r="BD28" s="20">
        <v>46.386461661680279</v>
      </c>
      <c r="BE28" s="21">
        <v>5.280898876404494E-2</v>
      </c>
      <c r="BF28" s="20">
        <v>230.94536231559968</v>
      </c>
      <c r="BG28" s="21">
        <v>0.26292134831460673</v>
      </c>
      <c r="BH28" s="20">
        <v>174.68944072590233</v>
      </c>
      <c r="BI28" s="21">
        <v>0.19887640449438201</v>
      </c>
      <c r="BJ28" s="20">
        <v>251.67122816443555</v>
      </c>
      <c r="BK28" s="21">
        <v>0.28651685393258425</v>
      </c>
      <c r="BL28" s="20">
        <v>169.75471076189379</v>
      </c>
      <c r="BM28" s="21">
        <v>0.19325842696629214</v>
      </c>
      <c r="BO28" s="28">
        <v>3.9477839712068321</v>
      </c>
      <c r="BP28" s="21">
        <v>1.092896174863388E-2</v>
      </c>
      <c r="BQ28" s="28">
        <v>19.738919856034158</v>
      </c>
      <c r="BR28" s="21">
        <v>5.464480874316939E-2</v>
      </c>
      <c r="BS28" s="28">
        <v>93.759869316162252</v>
      </c>
      <c r="BT28" s="21">
        <v>0.2595628415300546</v>
      </c>
      <c r="BU28" s="28">
        <v>131.26381704262718</v>
      </c>
      <c r="BV28" s="21">
        <v>0.36338797814207652</v>
      </c>
      <c r="BW28" s="28">
        <v>54.282029604093943</v>
      </c>
      <c r="BX28" s="21">
        <v>0.15027322404371585</v>
      </c>
      <c r="BY28" s="28">
        <v>38.490893719266609</v>
      </c>
      <c r="BZ28" s="21">
        <v>0.10655737704918031</v>
      </c>
      <c r="CA28" s="28">
        <v>19.738919856034158</v>
      </c>
      <c r="CB28" s="21">
        <v>5.464480874316939E-2</v>
      </c>
      <c r="CC28"/>
      <c r="CD28" s="28">
        <v>8.882513935215373</v>
      </c>
      <c r="CE28" s="21">
        <v>2.6785714285714288E-2</v>
      </c>
      <c r="CF28" s="28">
        <v>9.8694599280170792</v>
      </c>
      <c r="CG28" s="21">
        <v>2.9761904761904757E-2</v>
      </c>
      <c r="CH28" s="28">
        <v>96.72070729456739</v>
      </c>
      <c r="CI28" s="21">
        <v>0.29166666666666669</v>
      </c>
      <c r="CJ28" s="28">
        <v>128.30297906422206</v>
      </c>
      <c r="CK28" s="21">
        <v>0.38690476190476192</v>
      </c>
      <c r="CL28" s="28">
        <v>28.621433791249533</v>
      </c>
      <c r="CM28" s="21">
        <v>8.6309523809523808E-2</v>
      </c>
      <c r="CN28" s="28">
        <v>41.451731697671732</v>
      </c>
      <c r="CO28" s="21">
        <v>0.12499999999999997</v>
      </c>
      <c r="CP28" s="28">
        <v>17.765027870430742</v>
      </c>
      <c r="CQ28" s="21">
        <v>5.3571428571428562E-2</v>
      </c>
      <c r="CS28" s="28">
        <v>0</v>
      </c>
      <c r="CT28" s="21">
        <v>0</v>
      </c>
      <c r="CU28" s="28">
        <v>1.9738919856034161</v>
      </c>
      <c r="CV28" s="21">
        <v>0.16666666666666666</v>
      </c>
      <c r="CW28" s="28">
        <v>2.9608379784051242</v>
      </c>
      <c r="CX28" s="21">
        <v>0.25</v>
      </c>
      <c r="CY28" s="28">
        <v>2.9608379784051242</v>
      </c>
      <c r="CZ28" s="21">
        <v>0.25</v>
      </c>
      <c r="DA28" s="28">
        <v>0</v>
      </c>
      <c r="DB28" s="21">
        <v>0</v>
      </c>
      <c r="DC28" s="28">
        <v>1.9738919856034161</v>
      </c>
      <c r="DD28" s="21">
        <v>0.16666666666666666</v>
      </c>
      <c r="DE28" s="28">
        <v>1.9738919856034161</v>
      </c>
      <c r="DF28" s="21">
        <v>0.16666666666666666</v>
      </c>
      <c r="DH28" s="28">
        <v>0</v>
      </c>
      <c r="DI28" s="21">
        <v>0</v>
      </c>
      <c r="DJ28" s="28">
        <v>3.9477839712068321</v>
      </c>
      <c r="DK28" s="21">
        <v>1.8518518518518521E-2</v>
      </c>
      <c r="DL28" s="28">
        <v>32.569217762456368</v>
      </c>
      <c r="DM28" s="21">
        <v>0.15277777777777782</v>
      </c>
      <c r="DN28" s="28">
        <v>83.890409388145173</v>
      </c>
      <c r="DO28" s="21">
        <v>0.39351851851851855</v>
      </c>
      <c r="DP28" s="28">
        <v>49.347299640085403</v>
      </c>
      <c r="DQ28" s="21">
        <v>0.23148148148148151</v>
      </c>
      <c r="DR28" s="28">
        <v>34.543109748059777</v>
      </c>
      <c r="DS28" s="21">
        <v>0.16203703703703703</v>
      </c>
      <c r="DT28" s="28">
        <v>8.8825139352153712</v>
      </c>
      <c r="DU28" s="21">
        <v>4.1666666666666664E-2</v>
      </c>
    </row>
    <row r="29" spans="1:125" x14ac:dyDescent="0.2">
      <c r="A29" s="356"/>
      <c r="B29" s="35" t="s">
        <v>37</v>
      </c>
      <c r="C29" s="30">
        <v>5634.3663958987609</v>
      </c>
      <c r="D29" s="25">
        <v>0.59338228273574345</v>
      </c>
      <c r="E29" s="30">
        <v>1660.0521367275996</v>
      </c>
      <c r="F29" s="25">
        <v>0.17482809195170257</v>
      </c>
      <c r="G29" s="30">
        <v>1277.4836946217495</v>
      </c>
      <c r="H29" s="25">
        <v>0.13453796533788032</v>
      </c>
      <c r="I29" s="30">
        <v>110.76918812695801</v>
      </c>
      <c r="J29" s="25">
        <v>1.1665637107910293E-2</v>
      </c>
      <c r="K29" s="30">
        <v>812.66836781149095</v>
      </c>
      <c r="L29" s="25">
        <v>8.5586022866763159E-2</v>
      </c>
      <c r="M29" s="30">
        <v>9495.3397831865605</v>
      </c>
      <c r="O29" s="30">
        <v>7639.9498071104672</v>
      </c>
      <c r="P29" s="208">
        <v>0.80459993866028479</v>
      </c>
      <c r="Q29" s="30">
        <v>1809.9485035608504</v>
      </c>
      <c r="R29" s="208">
        <v>0.19061440084174075</v>
      </c>
      <c r="S29" s="24">
        <v>45.441472515241173</v>
      </c>
      <c r="T29" s="25">
        <v>4.7856604979744479E-3</v>
      </c>
      <c r="U29" s="30">
        <v>9495.3397831865586</v>
      </c>
      <c r="V29" s="309">
        <v>0.79094027537035472</v>
      </c>
      <c r="W29" s="56"/>
      <c r="X29" s="35" t="s">
        <v>37</v>
      </c>
      <c r="Y29" s="30">
        <v>165.81966282560512</v>
      </c>
      <c r="Z29" s="25">
        <v>1.7463267941103356E-2</v>
      </c>
      <c r="AA29" s="30">
        <v>817.37057991719507</v>
      </c>
      <c r="AB29" s="25">
        <v>8.6081235488225175E-2</v>
      </c>
      <c r="AC29" s="30">
        <v>2461.1796550466725</v>
      </c>
      <c r="AD29" s="25">
        <v>0.25919869233165249</v>
      </c>
      <c r="AE29" s="30">
        <v>3461.8694189327475</v>
      </c>
      <c r="AF29" s="25">
        <v>0.36458615468007743</v>
      </c>
      <c r="AG29" s="30">
        <v>2589.1004664643392</v>
      </c>
      <c r="AH29" s="25">
        <v>0.27267064955894166</v>
      </c>
      <c r="AI29" s="30">
        <v>9495.3397831865586</v>
      </c>
      <c r="AJ29" s="351">
        <v>6050.9698853970867</v>
      </c>
      <c r="AK29" s="93">
        <v>0.63725680423901909</v>
      </c>
      <c r="AL29" s="35" t="s">
        <v>37</v>
      </c>
      <c r="AM29" s="30">
        <v>52</v>
      </c>
      <c r="AN29" s="25">
        <v>1.503324660306447E-2</v>
      </c>
      <c r="AO29" s="30">
        <v>17</v>
      </c>
      <c r="AP29" s="25">
        <v>4.9147152356172306E-3</v>
      </c>
      <c r="AQ29" s="30">
        <v>115</v>
      </c>
      <c r="AR29" s="25">
        <v>3.3246603064469499E-2</v>
      </c>
      <c r="AS29" s="30">
        <v>3275</v>
      </c>
      <c r="AT29" s="25">
        <v>0.94680543509684878</v>
      </c>
      <c r="AU29" s="30">
        <v>3459</v>
      </c>
      <c r="AV29"/>
      <c r="AW29"/>
      <c r="AX29" s="3"/>
      <c r="AY29" s="35" t="s">
        <v>37</v>
      </c>
      <c r="AZ29" s="24">
        <v>16.767890437336447</v>
      </c>
      <c r="BA29" s="25">
        <v>2.9760028473728201E-3</v>
      </c>
      <c r="BB29" s="24">
        <v>32.795896620638921</v>
      </c>
      <c r="BC29" s="25">
        <v>5.8206893759182856E-3</v>
      </c>
      <c r="BD29" s="24">
        <v>364.20767756438272</v>
      </c>
      <c r="BE29" s="25">
        <v>6.4640396448035126E-2</v>
      </c>
      <c r="BF29" s="24">
        <v>1558.0499616228335</v>
      </c>
      <c r="BG29" s="25">
        <v>0.27652620581383092</v>
      </c>
      <c r="BH29" s="24">
        <v>1317.7443299167542</v>
      </c>
      <c r="BI29" s="25">
        <v>0.23387622268866584</v>
      </c>
      <c r="BJ29" s="24">
        <v>1617.5519296119965</v>
      </c>
      <c r="BK29" s="25">
        <v>0.2870867487051264</v>
      </c>
      <c r="BL29" s="24">
        <v>727.2487101248189</v>
      </c>
      <c r="BM29" s="25">
        <v>0.12907373412105061</v>
      </c>
      <c r="BO29" s="30">
        <v>13.857179482279989</v>
      </c>
      <c r="BP29" s="25">
        <v>8.3474363097993665E-3</v>
      </c>
      <c r="BQ29" s="30">
        <v>65.407254331691846</v>
      </c>
      <c r="BR29" s="25">
        <v>3.9400722955983049E-2</v>
      </c>
      <c r="BS29" s="30">
        <v>547.22238522789576</v>
      </c>
      <c r="BT29" s="25">
        <v>0.32964168601753396</v>
      </c>
      <c r="BU29" s="30">
        <v>581.9269009309545</v>
      </c>
      <c r="BV29" s="25">
        <v>0.35054736417982979</v>
      </c>
      <c r="BW29" s="30">
        <v>233.55896113080632</v>
      </c>
      <c r="BX29" s="25">
        <v>0.14069375049341076</v>
      </c>
      <c r="BY29" s="30">
        <v>163.27236418261103</v>
      </c>
      <c r="BZ29" s="25">
        <v>9.8353756831073932E-2</v>
      </c>
      <c r="CA29" s="30">
        <v>54.807091441360065</v>
      </c>
      <c r="CB29" s="25">
        <v>3.3015283212369032E-2</v>
      </c>
      <c r="CC29"/>
      <c r="CD29" s="30">
        <v>17.875039047900586</v>
      </c>
      <c r="CE29" s="25">
        <v>1.3992381369057874E-2</v>
      </c>
      <c r="CF29" s="30">
        <v>38.45229446538098</v>
      </c>
      <c r="CG29" s="25">
        <v>3.0100027598995174E-2</v>
      </c>
      <c r="CH29" s="30">
        <v>338.15094139245031</v>
      </c>
      <c r="CI29" s="25">
        <v>0.26470078860190349</v>
      </c>
      <c r="CJ29" s="30">
        <v>575.95813516511828</v>
      </c>
      <c r="CK29" s="25">
        <v>0.45085360978768024</v>
      </c>
      <c r="CL29" s="30">
        <v>155.17236530964954</v>
      </c>
      <c r="CM29" s="25">
        <v>0.1214671983391495</v>
      </c>
      <c r="CN29" s="30">
        <v>106.15560534008267</v>
      </c>
      <c r="CO29" s="25">
        <v>8.3097424872819473E-2</v>
      </c>
      <c r="CP29" s="30">
        <v>45.719313901167098</v>
      </c>
      <c r="CQ29" s="25">
        <v>3.5788569430394289E-2</v>
      </c>
      <c r="CS29" s="30">
        <v>2.9460136218337878</v>
      </c>
      <c r="CT29" s="25">
        <v>2.6595966546736956E-2</v>
      </c>
      <c r="CU29" s="30">
        <v>6.002773038636871</v>
      </c>
      <c r="CV29" s="25">
        <v>5.4191721905163713E-2</v>
      </c>
      <c r="CW29" s="30">
        <v>39.011364125345963</v>
      </c>
      <c r="CX29" s="25">
        <v>0.35218606171088951</v>
      </c>
      <c r="CY29" s="30">
        <v>27.977453441609843</v>
      </c>
      <c r="CZ29" s="25">
        <v>0.25257432969124505</v>
      </c>
      <c r="DA29" s="30">
        <v>14.890700009677076</v>
      </c>
      <c r="DB29" s="25">
        <v>0.13442998239375117</v>
      </c>
      <c r="DC29" s="30">
        <v>15.966991904251049</v>
      </c>
      <c r="DD29" s="25">
        <v>0.14414651018251118</v>
      </c>
      <c r="DE29" s="30">
        <v>3.9738919856034158</v>
      </c>
      <c r="DF29" s="25">
        <v>3.5875427569702349E-2</v>
      </c>
      <c r="DH29" s="30">
        <v>4.9748946748672429</v>
      </c>
      <c r="DI29" s="25">
        <v>6.1216787461096734E-3</v>
      </c>
      <c r="DJ29" s="30">
        <v>14.912269718324193</v>
      </c>
      <c r="DK29" s="25">
        <v>1.8349760257659355E-2</v>
      </c>
      <c r="DL29" s="30">
        <v>149.94926570194616</v>
      </c>
      <c r="DM29" s="25">
        <v>0.18451470691022251</v>
      </c>
      <c r="DN29" s="30">
        <v>325.82669253236497</v>
      </c>
      <c r="DO29" s="25">
        <v>0.40093438533828196</v>
      </c>
      <c r="DP29" s="30">
        <v>152.86523844638714</v>
      </c>
      <c r="DQ29" s="25">
        <v>0.18810285289933448</v>
      </c>
      <c r="DR29" s="30">
        <v>123.41726561338675</v>
      </c>
      <c r="DS29" s="25">
        <v>0.15186670295258126</v>
      </c>
      <c r="DT29" s="30">
        <v>40.722741124214544</v>
      </c>
      <c r="DU29" s="25">
        <v>5.01099128958108E-2</v>
      </c>
    </row>
    <row r="30" spans="1:125" ht="13.5" thickBot="1" x14ac:dyDescent="0.25">
      <c r="A30" s="357"/>
      <c r="B30" s="34" t="s">
        <v>317</v>
      </c>
      <c r="C30" s="43">
        <v>26942.086815020601</v>
      </c>
      <c r="D30" s="48">
        <v>0.62393207563374187</v>
      </c>
      <c r="E30" s="43">
        <v>6927.6704698494786</v>
      </c>
      <c r="F30" s="48">
        <v>0.16043285159150952</v>
      </c>
      <c r="G30" s="43">
        <v>4745.5692046144277</v>
      </c>
      <c r="H30" s="48">
        <v>0.10989916498405365</v>
      </c>
      <c r="I30" s="43">
        <v>514.39774017965362</v>
      </c>
      <c r="J30" s="48">
        <v>1.1912560891633076E-2</v>
      </c>
      <c r="K30" s="43">
        <v>4051.3973494034285</v>
      </c>
      <c r="L30" s="48">
        <v>9.3823346899061966E-2</v>
      </c>
      <c r="M30" s="43">
        <v>43181.121579067585</v>
      </c>
      <c r="O30" s="43">
        <v>33027.402184578037</v>
      </c>
      <c r="P30" s="209">
        <v>0.76485744178975534</v>
      </c>
      <c r="Q30" s="43">
        <v>9881.2156210704761</v>
      </c>
      <c r="R30" s="209">
        <v>0.2288318427064775</v>
      </c>
      <c r="S30" s="43">
        <v>272.5037734190804</v>
      </c>
      <c r="T30" s="48">
        <v>6.3107155037672499E-3</v>
      </c>
      <c r="U30" s="43">
        <v>43181.121579067592</v>
      </c>
      <c r="V30" s="309">
        <v>0.76497398584590426</v>
      </c>
      <c r="W30" s="56"/>
      <c r="X30" s="34" t="s">
        <v>317</v>
      </c>
      <c r="Y30" s="43">
        <v>600.89737233421283</v>
      </c>
      <c r="Z30" s="48">
        <v>1.3915742582876841E-2</v>
      </c>
      <c r="AA30" s="43">
        <v>3249.1627461370372</v>
      </c>
      <c r="AB30" s="48">
        <v>7.5244982698923144E-2</v>
      </c>
      <c r="AC30" s="43">
        <v>11633.489332190748</v>
      </c>
      <c r="AD30" s="48">
        <v>0.26941146748328509</v>
      </c>
      <c r="AE30" s="43">
        <v>17571.10736144835</v>
      </c>
      <c r="AF30" s="48">
        <v>0.4069164190020968</v>
      </c>
      <c r="AG30" s="43">
        <v>10126.464766957237</v>
      </c>
      <c r="AH30" s="48">
        <v>0.23451138823281809</v>
      </c>
      <c r="AI30" s="43">
        <v>43181.121579067585</v>
      </c>
      <c r="AJ30" s="351">
        <v>27697.572128405587</v>
      </c>
      <c r="AK30" s="93">
        <v>0.64142780723491488</v>
      </c>
      <c r="AL30" s="34" t="s">
        <v>317</v>
      </c>
      <c r="AM30" s="43">
        <v>353.772146836518</v>
      </c>
      <c r="AN30" s="48">
        <v>9.5241412045593884E-3</v>
      </c>
      <c r="AO30" s="43">
        <v>329.28707181297511</v>
      </c>
      <c r="AP30" s="48">
        <v>8.8649618033155228E-3</v>
      </c>
      <c r="AQ30" s="43">
        <v>1344.9329818470596</v>
      </c>
      <c r="AR30" s="48">
        <v>3.6207857923025909E-2</v>
      </c>
      <c r="AS30" s="43">
        <v>35116.789595384478</v>
      </c>
      <c r="AT30" s="48">
        <v>0.94540303906909906</v>
      </c>
      <c r="AU30" s="43">
        <v>37144.781795881034</v>
      </c>
      <c r="AV30"/>
      <c r="AW30"/>
      <c r="AX30" s="3"/>
      <c r="AY30" s="34" t="s">
        <v>317</v>
      </c>
      <c r="AZ30" s="62">
        <v>51.829164519127893</v>
      </c>
      <c r="BA30" s="48">
        <v>1.923724946585518E-3</v>
      </c>
      <c r="BB30" s="62">
        <v>180.23097467763847</v>
      </c>
      <c r="BC30" s="48">
        <v>6.6895699622331077E-3</v>
      </c>
      <c r="BD30" s="62">
        <v>1828.392125090038</v>
      </c>
      <c r="BE30" s="48">
        <v>6.7863790122993858E-2</v>
      </c>
      <c r="BF30" s="62">
        <v>8113.3239263263349</v>
      </c>
      <c r="BG30" s="48">
        <v>0.30113940252775967</v>
      </c>
      <c r="BH30" s="62">
        <v>6029.1795874614027</v>
      </c>
      <c r="BI30" s="48">
        <v>0.22378294706184557</v>
      </c>
      <c r="BJ30" s="62">
        <v>7330.4725354250804</v>
      </c>
      <c r="BK30" s="48">
        <v>0.27208258164093796</v>
      </c>
      <c r="BL30" s="62">
        <v>3408.6585015209785</v>
      </c>
      <c r="BM30" s="48">
        <v>0.12651798373764434</v>
      </c>
      <c r="BO30" s="43">
        <v>66.98121012217959</v>
      </c>
      <c r="BP30" s="48">
        <v>9.6686484170536661E-3</v>
      </c>
      <c r="BQ30" s="43">
        <v>422.56408812939696</v>
      </c>
      <c r="BR30" s="48">
        <v>6.0996562981521008E-2</v>
      </c>
      <c r="BS30" s="43">
        <v>2648.0960949388964</v>
      </c>
      <c r="BT30" s="48">
        <v>0.38224914225696899</v>
      </c>
      <c r="BU30" s="43">
        <v>2391.8889614106592</v>
      </c>
      <c r="BV30" s="48">
        <v>0.34526598397262237</v>
      </c>
      <c r="BW30" s="43">
        <v>755.65630247296383</v>
      </c>
      <c r="BX30" s="48">
        <v>0.10907798021885161</v>
      </c>
      <c r="BY30" s="43">
        <v>487.4236538908869</v>
      </c>
      <c r="BZ30" s="48">
        <v>7.035895486256831E-2</v>
      </c>
      <c r="CA30" s="43">
        <v>155.06015888449613</v>
      </c>
      <c r="CB30" s="48">
        <v>2.2382727290414149E-2</v>
      </c>
      <c r="CC30"/>
      <c r="CD30" s="43">
        <v>55.007118709218169</v>
      </c>
      <c r="CE30" s="48">
        <v>1.159125835858239E-2</v>
      </c>
      <c r="CF30" s="43">
        <v>155.18979068507412</v>
      </c>
      <c r="CG30" s="48">
        <v>3.2702039311569391E-2</v>
      </c>
      <c r="CH30" s="43">
        <v>1180.0448348527261</v>
      </c>
      <c r="CI30" s="48">
        <v>0.24866244363379872</v>
      </c>
      <c r="CJ30" s="43">
        <v>2238.5931511673589</v>
      </c>
      <c r="CK30" s="48">
        <v>0.47172279122821098</v>
      </c>
      <c r="CL30" s="43">
        <v>564.54554012520919</v>
      </c>
      <c r="CM30" s="48">
        <v>0.11896266091247064</v>
      </c>
      <c r="CN30" s="43">
        <v>402.04062408307993</v>
      </c>
      <c r="CO30" s="48">
        <v>8.4719157333571174E-2</v>
      </c>
      <c r="CP30" s="43">
        <v>150.148144991761</v>
      </c>
      <c r="CQ30" s="48">
        <v>3.1639649221796642E-2</v>
      </c>
      <c r="CS30" s="43">
        <v>11.031414933229438</v>
      </c>
      <c r="CT30" s="48">
        <v>2.1445302091289732E-2</v>
      </c>
      <c r="CU30" s="43">
        <v>42.126982431842499</v>
      </c>
      <c r="CV30" s="48">
        <v>8.1895737755631734E-2</v>
      </c>
      <c r="CW30" s="43">
        <v>206.4073887128132</v>
      </c>
      <c r="CX30" s="48">
        <v>0.40126029449648309</v>
      </c>
      <c r="CY30" s="43">
        <v>145.84161177243604</v>
      </c>
      <c r="CZ30" s="48">
        <v>0.28351915333356792</v>
      </c>
      <c r="DA30" s="43">
        <v>73.082158128214587</v>
      </c>
      <c r="DB30" s="48">
        <v>0.1420732488107172</v>
      </c>
      <c r="DC30" s="43">
        <v>29.962213791337241</v>
      </c>
      <c r="DD30" s="48">
        <v>5.8247172277376115E-2</v>
      </c>
      <c r="DE30" s="43">
        <v>5.9459704097805437</v>
      </c>
      <c r="DF30" s="48">
        <v>1.1559091234934102E-2</v>
      </c>
      <c r="DH30" s="43">
        <v>14.413717020383041</v>
      </c>
      <c r="DI30" s="48">
        <v>3.5577149751814573E-3</v>
      </c>
      <c r="DJ30" s="43">
        <v>68.62116331499918</v>
      </c>
      <c r="DK30" s="48">
        <v>1.6937653208738881E-2</v>
      </c>
      <c r="DL30" s="43">
        <v>798.71621347253426</v>
      </c>
      <c r="DM30" s="48">
        <v>0.19714585970940271</v>
      </c>
      <c r="DN30" s="43">
        <v>1718.2333008900428</v>
      </c>
      <c r="DO30" s="48">
        <v>0.42410880807409668</v>
      </c>
      <c r="DP30" s="43">
        <v>744.64843773306006</v>
      </c>
      <c r="DQ30" s="48">
        <v>0.18380039613806584</v>
      </c>
      <c r="DR30" s="43">
        <v>524.33007941969458</v>
      </c>
      <c r="DS30" s="48">
        <v>0.12941956421453024</v>
      </c>
      <c r="DT30" s="43">
        <v>182.4344375527148</v>
      </c>
      <c r="DU30" s="48">
        <v>4.5030003679984242E-2</v>
      </c>
    </row>
    <row r="31" spans="1:125" x14ac:dyDescent="0.2">
      <c r="A31" s="356">
        <v>97210</v>
      </c>
      <c r="B31" s="31" t="s">
        <v>33</v>
      </c>
      <c r="C31" s="42">
        <v>5098.6609626989421</v>
      </c>
      <c r="D31" s="47">
        <v>0.69193781317378344</v>
      </c>
      <c r="E31" s="42">
        <v>961.91913475248532</v>
      </c>
      <c r="F31" s="47">
        <v>0.13054176918606644</v>
      </c>
      <c r="G31" s="42">
        <v>688.13117409542463</v>
      </c>
      <c r="H31" s="47">
        <v>9.3386083770561706E-2</v>
      </c>
      <c r="I31" s="42">
        <v>85.163275932836896</v>
      </c>
      <c r="J31" s="47">
        <v>1.1557483688911468E-2</v>
      </c>
      <c r="K31" s="42">
        <v>534.79481214438101</v>
      </c>
      <c r="L31" s="47">
        <v>7.2576850180676972E-2</v>
      </c>
      <c r="M31" s="42">
        <v>7368.6693596240693</v>
      </c>
      <c r="O31" s="42">
        <v>5934.096441251465</v>
      </c>
      <c r="P31" s="211">
        <v>0.80531452174619023</v>
      </c>
      <c r="Q31" s="42">
        <v>1354.608060939293</v>
      </c>
      <c r="R31" s="211">
        <v>0.18383347044471016</v>
      </c>
      <c r="S31" s="63">
        <v>79.964857433313398</v>
      </c>
      <c r="T31" s="47">
        <v>1.0852007809099604E-2</v>
      </c>
      <c r="U31" s="28">
        <v>7368.6693596240711</v>
      </c>
      <c r="V31" s="309">
        <v>0.79688695903987172</v>
      </c>
      <c r="W31" s="56"/>
      <c r="X31" s="31" t="s">
        <v>33</v>
      </c>
      <c r="Y31" s="42">
        <v>92.512659925720413</v>
      </c>
      <c r="Z31" s="47">
        <v>1.2554866477336441E-2</v>
      </c>
      <c r="AA31" s="42">
        <v>626.562601844803</v>
      </c>
      <c r="AB31" s="47">
        <v>8.5030630533918891E-2</v>
      </c>
      <c r="AC31" s="42">
        <v>2131.1142071782815</v>
      </c>
      <c r="AD31" s="47">
        <v>0.28921289627344676</v>
      </c>
      <c r="AE31" s="42">
        <v>3248.0216954925259</v>
      </c>
      <c r="AF31" s="47">
        <v>0.4407880903558728</v>
      </c>
      <c r="AG31" s="42">
        <v>1270.4581951827399</v>
      </c>
      <c r="AH31" s="47">
        <v>0.1724135163594252</v>
      </c>
      <c r="AI31" s="42">
        <v>7368.6693596240702</v>
      </c>
      <c r="AJ31" s="351">
        <v>4518.4798906752658</v>
      </c>
      <c r="AK31" s="93">
        <v>0.613201606715298</v>
      </c>
      <c r="AL31" s="31" t="s">
        <v>33</v>
      </c>
      <c r="AM31" s="42">
        <v>145.4506230718919</v>
      </c>
      <c r="AN31" s="47">
        <v>1.9739062234068322E-2</v>
      </c>
      <c r="AO31" s="42">
        <v>75.010694677873218</v>
      </c>
      <c r="AP31" s="47">
        <v>1.0179679806083749E-2</v>
      </c>
      <c r="AQ31" s="42">
        <v>519.59625396258889</v>
      </c>
      <c r="AR31" s="47">
        <v>7.0514258220034626E-2</v>
      </c>
      <c r="AS31" s="42">
        <v>6628.6117879117164</v>
      </c>
      <c r="AT31" s="47">
        <v>0.89956699973981336</v>
      </c>
      <c r="AU31" s="42">
        <v>7368.6693596240702</v>
      </c>
      <c r="AV31"/>
      <c r="AW31"/>
      <c r="AX31" s="1">
        <v>97210</v>
      </c>
      <c r="AY31" s="31" t="s">
        <v>33</v>
      </c>
      <c r="AZ31" s="63">
        <v>5.0511987938984904</v>
      </c>
      <c r="BA31" s="47">
        <v>9.9069124832035747E-4</v>
      </c>
      <c r="BB31" s="63">
        <v>17.52882192185951</v>
      </c>
      <c r="BC31" s="47">
        <v>3.4379265556383938E-3</v>
      </c>
      <c r="BD31" s="63">
        <v>373.01961733504783</v>
      </c>
      <c r="BE31" s="47">
        <v>7.3160310141036008E-2</v>
      </c>
      <c r="BF31" s="63">
        <v>1691.1877723011964</v>
      </c>
      <c r="BG31" s="47">
        <v>0.33169253352471928</v>
      </c>
      <c r="BH31" s="63">
        <v>1068.3551506151384</v>
      </c>
      <c r="BI31" s="47">
        <v>0.20953641719484165</v>
      </c>
      <c r="BJ31" s="63">
        <v>1398.9989113906297</v>
      </c>
      <c r="BK31" s="47">
        <v>0.27438555370233503</v>
      </c>
      <c r="BL31" s="63">
        <v>544.51949034117149</v>
      </c>
      <c r="BM31" s="47">
        <v>0.10679656763310925</v>
      </c>
      <c r="BO31" s="42">
        <v>4.9895324704322999</v>
      </c>
      <c r="BP31" s="47">
        <v>5.187060211372314E-3</v>
      </c>
      <c r="BQ31" s="42">
        <v>30.13867167804888</v>
      </c>
      <c r="BR31" s="47">
        <v>3.1331814275431753E-2</v>
      </c>
      <c r="BS31" s="42">
        <v>411.19442212987258</v>
      </c>
      <c r="BT31" s="47">
        <v>0.42747296240829891</v>
      </c>
      <c r="BU31" s="42">
        <v>384.92673230664514</v>
      </c>
      <c r="BV31" s="47">
        <v>0.40016537606946756</v>
      </c>
      <c r="BW31" s="42">
        <v>82.956386418475233</v>
      </c>
      <c r="BX31" s="47">
        <v>8.6240499249264885E-2</v>
      </c>
      <c r="BY31" s="42">
        <v>37.660701412849178</v>
      </c>
      <c r="BZ31" s="47">
        <v>3.9151629333727497E-2</v>
      </c>
      <c r="CA31" s="42">
        <v>10.05268833616193</v>
      </c>
      <c r="CB31" s="47">
        <v>1.0450658452436984E-2</v>
      </c>
      <c r="CC31"/>
      <c r="CD31" s="42">
        <v>4.9947821450027696</v>
      </c>
      <c r="CE31" s="47">
        <v>7.258473868108949E-3</v>
      </c>
      <c r="CF31" s="42">
        <v>12.55343310729365</v>
      </c>
      <c r="CG31" s="47">
        <v>1.8242790880380663E-2</v>
      </c>
      <c r="CH31" s="42">
        <v>222.3113696720375</v>
      </c>
      <c r="CI31" s="47">
        <v>0.32306539514689842</v>
      </c>
      <c r="CJ31" s="42">
        <v>284.66415301123538</v>
      </c>
      <c r="CK31" s="47">
        <v>0.41367716465605203</v>
      </c>
      <c r="CL31" s="42">
        <v>92.439369235117539</v>
      </c>
      <c r="CM31" s="47">
        <v>0.13433393619557013</v>
      </c>
      <c r="CN31" s="42">
        <v>53.592266137083875</v>
      </c>
      <c r="CO31" s="47">
        <v>7.7880886892725085E-2</v>
      </c>
      <c r="CP31" s="42">
        <v>17.575800787653851</v>
      </c>
      <c r="CQ31" s="47">
        <v>2.5541352360264637E-2</v>
      </c>
      <c r="CS31" s="42">
        <v>0</v>
      </c>
      <c r="CT31" s="47">
        <v>0</v>
      </c>
      <c r="CU31" s="42">
        <v>5.0455741133294403</v>
      </c>
      <c r="CV31" s="47">
        <v>5.9245890415354364E-2</v>
      </c>
      <c r="CW31" s="42">
        <v>30.066109848791108</v>
      </c>
      <c r="CX31" s="47">
        <v>0.35304078570794323</v>
      </c>
      <c r="CY31" s="42">
        <v>27.509323434762251</v>
      </c>
      <c r="CZ31" s="47">
        <v>0.32301861493042122</v>
      </c>
      <c r="DA31" s="42">
        <v>9.98285689274487</v>
      </c>
      <c r="DB31" s="47">
        <v>0.11722020769395652</v>
      </c>
      <c r="DC31" s="42">
        <v>5.0014895422634398</v>
      </c>
      <c r="DD31" s="47">
        <v>5.8728242748761927E-2</v>
      </c>
      <c r="DE31" s="42">
        <v>7.5579221009457802</v>
      </c>
      <c r="DF31" s="47">
        <v>8.8746258503562672E-2</v>
      </c>
      <c r="DH31" s="42">
        <v>2.4947662352161499</v>
      </c>
      <c r="DI31" s="47">
        <v>4.6649035827644241E-3</v>
      </c>
      <c r="DJ31" s="42">
        <v>17.524654963980659</v>
      </c>
      <c r="DK31" s="47">
        <v>3.2768932244708178E-2</v>
      </c>
      <c r="DL31" s="42">
        <v>161.01084715821392</v>
      </c>
      <c r="DM31" s="47">
        <v>0.30107032361178754</v>
      </c>
      <c r="DN31" s="42">
        <v>212.28101760207016</v>
      </c>
      <c r="DO31" s="47">
        <v>0.39693918635987008</v>
      </c>
      <c r="DP31" s="42">
        <v>85.921089464014031</v>
      </c>
      <c r="DQ31" s="47">
        <v>0.16066178562857397</v>
      </c>
      <c r="DR31" s="42">
        <v>40.415193881104912</v>
      </c>
      <c r="DS31" s="47">
        <v>7.557140227118328E-2</v>
      </c>
      <c r="DT31" s="42">
        <v>15.14724283978132</v>
      </c>
      <c r="DU31" s="47">
        <v>2.8323466301112789E-2</v>
      </c>
    </row>
    <row r="32" spans="1:125" x14ac:dyDescent="0.2">
      <c r="A32" s="356">
        <v>97217</v>
      </c>
      <c r="B32" s="32" t="s">
        <v>14</v>
      </c>
      <c r="C32" s="28">
        <v>1945</v>
      </c>
      <c r="D32" s="21">
        <v>0.56230124313385377</v>
      </c>
      <c r="E32" s="28">
        <v>556</v>
      </c>
      <c r="F32" s="21">
        <v>0.16074009829430472</v>
      </c>
      <c r="G32" s="28">
        <v>686</v>
      </c>
      <c r="H32" s="21">
        <v>0.19832321480196588</v>
      </c>
      <c r="I32" s="28">
        <v>63</v>
      </c>
      <c r="J32" s="21">
        <v>1.8213356461405029E-2</v>
      </c>
      <c r="K32" s="28">
        <v>209</v>
      </c>
      <c r="L32" s="21">
        <v>6.0422087308470658E-2</v>
      </c>
      <c r="M32" s="28">
        <v>3459</v>
      </c>
      <c r="O32" s="28">
        <v>2247</v>
      </c>
      <c r="P32" s="304">
        <v>0.64960971379011279</v>
      </c>
      <c r="Q32" s="28">
        <v>1177</v>
      </c>
      <c r="R32" s="304">
        <v>0.34027175484243999</v>
      </c>
      <c r="S32" s="20">
        <v>35</v>
      </c>
      <c r="T32" s="21">
        <v>1.0118531367447239E-2</v>
      </c>
      <c r="U32" s="28">
        <v>3459</v>
      </c>
      <c r="V32" s="309">
        <v>0.64961539513000355</v>
      </c>
      <c r="W32" s="56"/>
      <c r="X32" s="32" t="s">
        <v>14</v>
      </c>
      <c r="Y32" s="28">
        <v>124</v>
      </c>
      <c r="Z32" s="21">
        <v>3.5848511130384501E-2</v>
      </c>
      <c r="AA32" s="28">
        <v>313</v>
      </c>
      <c r="AB32" s="21">
        <v>9.0488580514599598E-2</v>
      </c>
      <c r="AC32" s="28">
        <v>975</v>
      </c>
      <c r="AD32" s="21">
        <v>0.2818733738074588</v>
      </c>
      <c r="AE32" s="28">
        <v>1260</v>
      </c>
      <c r="AF32" s="21">
        <v>0.36426712922810062</v>
      </c>
      <c r="AG32" s="28">
        <v>787</v>
      </c>
      <c r="AH32" s="21">
        <v>0.2275224053194565</v>
      </c>
      <c r="AI32" s="28">
        <v>3459</v>
      </c>
      <c r="AJ32" s="351">
        <v>2047</v>
      </c>
      <c r="AK32" s="93">
        <v>0.59178953454755712</v>
      </c>
      <c r="AL32" s="32" t="s">
        <v>14</v>
      </c>
      <c r="AM32" s="28">
        <v>52</v>
      </c>
      <c r="AN32" s="21">
        <v>1.503324660306447E-2</v>
      </c>
      <c r="AO32" s="28">
        <v>17</v>
      </c>
      <c r="AP32" s="21">
        <v>4.9147152356172306E-3</v>
      </c>
      <c r="AQ32" s="28">
        <v>115</v>
      </c>
      <c r="AR32" s="21">
        <v>3.3246603064469499E-2</v>
      </c>
      <c r="AS32" s="28">
        <v>3275</v>
      </c>
      <c r="AT32" s="21">
        <v>0.94680543509684878</v>
      </c>
      <c r="AU32" s="28">
        <v>3459</v>
      </c>
      <c r="AV32"/>
      <c r="AW32"/>
      <c r="AX32" s="1">
        <v>97217</v>
      </c>
      <c r="AY32" s="32" t="s">
        <v>14</v>
      </c>
      <c r="AZ32" s="20">
        <v>4</v>
      </c>
      <c r="BA32" s="21">
        <v>2.056555269922879E-3</v>
      </c>
      <c r="BB32" s="20">
        <v>13</v>
      </c>
      <c r="BC32" s="21">
        <v>6.6838046272493573E-3</v>
      </c>
      <c r="BD32" s="20">
        <v>151</v>
      </c>
      <c r="BE32" s="21">
        <v>7.7634961439588687E-2</v>
      </c>
      <c r="BF32" s="20">
        <v>644</v>
      </c>
      <c r="BG32" s="21">
        <v>0.33110539845758352</v>
      </c>
      <c r="BH32" s="20">
        <v>388</v>
      </c>
      <c r="BI32" s="21">
        <v>0.19948586118251929</v>
      </c>
      <c r="BJ32" s="20">
        <v>505</v>
      </c>
      <c r="BK32" s="21">
        <v>0.25964010282776351</v>
      </c>
      <c r="BL32" s="20">
        <v>240</v>
      </c>
      <c r="BM32" s="21">
        <v>0.12339331619537275</v>
      </c>
      <c r="BO32" s="28">
        <v>1</v>
      </c>
      <c r="BP32" s="21">
        <v>1.7985611510791368E-3</v>
      </c>
      <c r="BQ32" s="28">
        <v>30</v>
      </c>
      <c r="BR32" s="21">
        <v>5.3956834532374098E-2</v>
      </c>
      <c r="BS32" s="28">
        <v>196</v>
      </c>
      <c r="BT32" s="21">
        <v>0.35251798561151076</v>
      </c>
      <c r="BU32" s="28">
        <v>198</v>
      </c>
      <c r="BV32" s="21">
        <v>0.35611510791366907</v>
      </c>
      <c r="BW32" s="28">
        <v>80</v>
      </c>
      <c r="BX32" s="21">
        <v>0.14388489208633093</v>
      </c>
      <c r="BY32" s="28">
        <v>45</v>
      </c>
      <c r="BZ32" s="21">
        <v>8.0935251798561147E-2</v>
      </c>
      <c r="CA32" s="28">
        <v>6</v>
      </c>
      <c r="CB32" s="21">
        <v>1.0791366906474821E-2</v>
      </c>
      <c r="CC32"/>
      <c r="CD32" s="28">
        <v>11</v>
      </c>
      <c r="CE32" s="21">
        <v>1.6034985422740525E-2</v>
      </c>
      <c r="CF32" s="28">
        <v>25</v>
      </c>
      <c r="CG32" s="21">
        <v>3.6443148688046649E-2</v>
      </c>
      <c r="CH32" s="28">
        <v>196</v>
      </c>
      <c r="CI32" s="21">
        <v>0.2857142857142857</v>
      </c>
      <c r="CJ32" s="28">
        <v>310</v>
      </c>
      <c r="CK32" s="21">
        <v>0.45189504373177841</v>
      </c>
      <c r="CL32" s="28">
        <v>77</v>
      </c>
      <c r="CM32" s="21">
        <v>0.11224489795918367</v>
      </c>
      <c r="CN32" s="28">
        <v>55</v>
      </c>
      <c r="CO32" s="21">
        <v>8.0174927113702624E-2</v>
      </c>
      <c r="CP32" s="28">
        <v>12</v>
      </c>
      <c r="CQ32" s="21">
        <v>1.7492711370262391E-2</v>
      </c>
      <c r="CS32" s="28">
        <v>1</v>
      </c>
      <c r="CT32" s="21">
        <v>1.5873015873015872E-2</v>
      </c>
      <c r="CU32" s="28">
        <v>4</v>
      </c>
      <c r="CV32" s="21">
        <v>6.3492063492063489E-2</v>
      </c>
      <c r="CW32" s="28">
        <v>24</v>
      </c>
      <c r="CX32" s="21">
        <v>0.38095238095238093</v>
      </c>
      <c r="CY32" s="28">
        <v>26</v>
      </c>
      <c r="CZ32" s="21">
        <v>0.41269841269841268</v>
      </c>
      <c r="DA32" s="28">
        <v>7</v>
      </c>
      <c r="DB32" s="21">
        <v>0.1111111111111111</v>
      </c>
      <c r="DC32" s="28">
        <v>1</v>
      </c>
      <c r="DD32" s="21">
        <v>1.5873015873015872E-2</v>
      </c>
      <c r="DE32" s="28">
        <v>0</v>
      </c>
      <c r="DF32" s="21">
        <v>0</v>
      </c>
      <c r="DH32" s="28">
        <v>0</v>
      </c>
      <c r="DI32" s="21">
        <v>0</v>
      </c>
      <c r="DJ32" s="28">
        <v>2</v>
      </c>
      <c r="DK32" s="21">
        <v>9.5693779904306216E-3</v>
      </c>
      <c r="DL32" s="28">
        <v>48</v>
      </c>
      <c r="DM32" s="21">
        <v>0.22966507177033493</v>
      </c>
      <c r="DN32" s="28">
        <v>86</v>
      </c>
      <c r="DO32" s="21">
        <v>0.41148325358851673</v>
      </c>
      <c r="DP32" s="28">
        <v>40</v>
      </c>
      <c r="DQ32" s="21">
        <v>0.19138755980861244</v>
      </c>
      <c r="DR32" s="28">
        <v>26</v>
      </c>
      <c r="DS32" s="21">
        <v>0.12440191387559808</v>
      </c>
      <c r="DT32" s="28">
        <v>7</v>
      </c>
      <c r="DU32" s="21">
        <v>3.3492822966507178E-2</v>
      </c>
    </row>
    <row r="33" spans="1:125" x14ac:dyDescent="0.2">
      <c r="A33" s="356">
        <v>97220</v>
      </c>
      <c r="B33" s="32" t="s">
        <v>28</v>
      </c>
      <c r="C33" s="28">
        <v>3556.3354738583662</v>
      </c>
      <c r="D33" s="21">
        <v>0.6745721453354494</v>
      </c>
      <c r="E33" s="28">
        <v>637.17199687603875</v>
      </c>
      <c r="F33" s="21">
        <v>0.12085993687598315</v>
      </c>
      <c r="G33" s="28">
        <v>482.08977001794301</v>
      </c>
      <c r="H33" s="21">
        <v>9.1443659574796554E-2</v>
      </c>
      <c r="I33" s="28">
        <v>44.889353783110288</v>
      </c>
      <c r="J33" s="21">
        <v>8.5146938208677681E-3</v>
      </c>
      <c r="K33" s="28">
        <v>551.50024697558797</v>
      </c>
      <c r="L33" s="21">
        <v>0.10460956439290317</v>
      </c>
      <c r="M33" s="28">
        <v>5271.9868415110459</v>
      </c>
      <c r="O33" s="28">
        <v>3913.4401554948217</v>
      </c>
      <c r="P33" s="304">
        <v>0.74230840727462044</v>
      </c>
      <c r="Q33" s="28">
        <v>1323.5809387962729</v>
      </c>
      <c r="R33" s="304">
        <v>0.25105922654710394</v>
      </c>
      <c r="S33" s="20">
        <v>34.96574721995195</v>
      </c>
      <c r="T33" s="21">
        <v>6.6323661782756145E-3</v>
      </c>
      <c r="U33" s="28">
        <v>5271.9868415110468</v>
      </c>
      <c r="V33" s="309">
        <v>0.76021921588368546</v>
      </c>
      <c r="W33" s="56"/>
      <c r="X33" s="32" t="s">
        <v>28</v>
      </c>
      <c r="Y33" s="28">
        <v>29.961116081408171</v>
      </c>
      <c r="Z33" s="21">
        <v>5.683078691604013E-3</v>
      </c>
      <c r="AA33" s="28">
        <v>414.95466687257345</v>
      </c>
      <c r="AB33" s="21">
        <v>7.8709351777069295E-2</v>
      </c>
      <c r="AC33" s="28">
        <v>1795.5000121825979</v>
      </c>
      <c r="AD33" s="21">
        <v>0.34057368998818954</v>
      </c>
      <c r="AE33" s="28">
        <v>2345.008141482173</v>
      </c>
      <c r="AF33" s="21">
        <v>0.4448053858969897</v>
      </c>
      <c r="AG33" s="28">
        <v>686.562904892294</v>
      </c>
      <c r="AH33" s="21">
        <v>0.13022849364614739</v>
      </c>
      <c r="AI33" s="28">
        <v>5271.9868415110468</v>
      </c>
      <c r="AJ33" s="351">
        <v>3031.5710463744672</v>
      </c>
      <c r="AK33" s="93">
        <v>0.57503387954313712</v>
      </c>
      <c r="AL33" s="32" t="s">
        <v>28</v>
      </c>
      <c r="AM33" s="28">
        <v>15.0222459112154</v>
      </c>
      <c r="AN33" s="21">
        <v>2.8494467764850779E-3</v>
      </c>
      <c r="AO33" s="28">
        <v>67.365817411833262</v>
      </c>
      <c r="AP33" s="21">
        <v>1.2778070097103088E-2</v>
      </c>
      <c r="AQ33" s="28">
        <v>155.20999198799129</v>
      </c>
      <c r="AR33" s="21">
        <v>2.9440512022125095E-2</v>
      </c>
      <c r="AS33" s="28">
        <v>5034.3887862000065</v>
      </c>
      <c r="AT33" s="21">
        <v>0.95493197110428663</v>
      </c>
      <c r="AU33" s="28">
        <v>5271.9868415110468</v>
      </c>
      <c r="AV33"/>
      <c r="AW33"/>
      <c r="AX33" s="1">
        <v>97220</v>
      </c>
      <c r="AY33" s="32" t="s">
        <v>28</v>
      </c>
      <c r="AZ33" s="20">
        <v>17.481105169701241</v>
      </c>
      <c r="BA33" s="21">
        <v>4.9154826079260486E-3</v>
      </c>
      <c r="BB33" s="20">
        <v>20.004604621470939</v>
      </c>
      <c r="BC33" s="21">
        <v>5.6250611812409795E-3</v>
      </c>
      <c r="BD33" s="20">
        <v>162.4228719032379</v>
      </c>
      <c r="BE33" s="21">
        <v>4.5671414605613928E-2</v>
      </c>
      <c r="BF33" s="20">
        <v>1231.848522310464</v>
      </c>
      <c r="BG33" s="21">
        <v>0.34638141743528983</v>
      </c>
      <c r="BH33" s="20">
        <v>824.82963570747984</v>
      </c>
      <c r="BI33" s="21">
        <v>0.23193246018846458</v>
      </c>
      <c r="BJ33" s="20">
        <v>907.24907577648639</v>
      </c>
      <c r="BK33" s="21">
        <v>0.25510784414052673</v>
      </c>
      <c r="BL33" s="20">
        <v>392.49965836952634</v>
      </c>
      <c r="BM33" s="21">
        <v>0.11036631984093803</v>
      </c>
      <c r="BO33" s="28">
        <v>0</v>
      </c>
      <c r="BP33" s="21">
        <v>0</v>
      </c>
      <c r="BQ33" s="28">
        <v>62.432753692662082</v>
      </c>
      <c r="BR33" s="21">
        <v>9.7984145566284708E-2</v>
      </c>
      <c r="BS33" s="28">
        <v>229.74518935060061</v>
      </c>
      <c r="BT33" s="21">
        <v>0.36057012937952032</v>
      </c>
      <c r="BU33" s="28">
        <v>230.00398396611524</v>
      </c>
      <c r="BV33" s="21">
        <v>0.36097629069355086</v>
      </c>
      <c r="BW33" s="28">
        <v>77.508985501828448</v>
      </c>
      <c r="BX33" s="21">
        <v>0.1216453106568457</v>
      </c>
      <c r="BY33" s="28">
        <v>37.481084364832277</v>
      </c>
      <c r="BZ33" s="21">
        <v>5.8824123703798283E-2</v>
      </c>
      <c r="CA33" s="28">
        <v>0</v>
      </c>
      <c r="CB33" s="21">
        <v>0</v>
      </c>
      <c r="CC33"/>
      <c r="CD33" s="28">
        <v>7.4764901457958199</v>
      </c>
      <c r="CE33" s="21">
        <v>1.5508501965344651E-2</v>
      </c>
      <c r="CF33" s="28">
        <v>29.993918096861329</v>
      </c>
      <c r="CG33" s="21">
        <v>6.2216458349126508E-2</v>
      </c>
      <c r="CH33" s="28">
        <v>147.22267147540251</v>
      </c>
      <c r="CI33" s="21">
        <v>0.30538435086461801</v>
      </c>
      <c r="CJ33" s="28">
        <v>199.99140869619086</v>
      </c>
      <c r="CK33" s="21">
        <v>0.41484267274277015</v>
      </c>
      <c r="CL33" s="28">
        <v>54.951301396821457</v>
      </c>
      <c r="CM33" s="21">
        <v>0.11398562013621698</v>
      </c>
      <c r="CN33" s="28">
        <v>27.51046278349618</v>
      </c>
      <c r="CO33" s="21">
        <v>5.7065020862135829E-2</v>
      </c>
      <c r="CP33" s="28">
        <v>14.94351742337491</v>
      </c>
      <c r="CQ33" s="21">
        <v>3.0997375079787989E-2</v>
      </c>
      <c r="CS33" s="28">
        <v>2.4823667675747201</v>
      </c>
      <c r="CT33" s="21">
        <v>5.5299677058588348E-2</v>
      </c>
      <c r="CU33" s="28">
        <v>0</v>
      </c>
      <c r="CV33" s="21">
        <v>0</v>
      </c>
      <c r="CW33" s="28">
        <v>17.414141349826309</v>
      </c>
      <c r="CX33" s="21">
        <v>0.38793477477901267</v>
      </c>
      <c r="CY33" s="28">
        <v>7.4882329869191402</v>
      </c>
      <c r="CZ33" s="21">
        <v>0.16681534385858332</v>
      </c>
      <c r="DA33" s="28">
        <v>5.0023075119527096</v>
      </c>
      <c r="DB33" s="21">
        <v>0.11143638948607093</v>
      </c>
      <c r="DC33" s="28">
        <v>12.502305166837409</v>
      </c>
      <c r="DD33" s="21">
        <v>0.27851381481774479</v>
      </c>
      <c r="DE33" s="28">
        <v>0</v>
      </c>
      <c r="DF33" s="21">
        <v>0</v>
      </c>
      <c r="DH33" s="28">
        <v>4.9941233782210999</v>
      </c>
      <c r="DI33" s="21">
        <v>9.0555233757532005E-3</v>
      </c>
      <c r="DJ33" s="28">
        <v>20.002280994879868</v>
      </c>
      <c r="DK33" s="21">
        <v>3.6268852288955121E-2</v>
      </c>
      <c r="DL33" s="28">
        <v>148.48288813748476</v>
      </c>
      <c r="DM33" s="21">
        <v>0.26923449074005096</v>
      </c>
      <c r="DN33" s="28">
        <v>242.90729533508849</v>
      </c>
      <c r="DO33" s="21">
        <v>0.44044820771556376</v>
      </c>
      <c r="DP33" s="28">
        <v>80.050322144241179</v>
      </c>
      <c r="DQ33" s="21">
        <v>0.14515011114362128</v>
      </c>
      <c r="DR33" s="28">
        <v>50.04570609836248</v>
      </c>
      <c r="DS33" s="21">
        <v>9.0744666702892232E-2</v>
      </c>
      <c r="DT33" s="28">
        <v>5.0176308873099797</v>
      </c>
      <c r="DU33" s="21">
        <v>9.0981480331632277E-3</v>
      </c>
    </row>
    <row r="34" spans="1:125" x14ac:dyDescent="0.2">
      <c r="A34" s="356">
        <v>97226</v>
      </c>
      <c r="B34" s="32" t="s">
        <v>21</v>
      </c>
      <c r="C34" s="28">
        <v>1080.4324899000637</v>
      </c>
      <c r="D34" s="21">
        <v>0.5798722044728436</v>
      </c>
      <c r="E34" s="28">
        <v>298.63193706145</v>
      </c>
      <c r="F34" s="21">
        <v>0.16027689030883915</v>
      </c>
      <c r="G34" s="28">
        <v>243.07250691048262</v>
      </c>
      <c r="H34" s="21">
        <v>0.13045793397231098</v>
      </c>
      <c r="I34" s="28">
        <v>87.307675951520295</v>
      </c>
      <c r="J34" s="21">
        <v>4.6858359957401501E-2</v>
      </c>
      <c r="K34" s="28">
        <v>153.78056559642772</v>
      </c>
      <c r="L34" s="21">
        <v>8.253461128860487E-2</v>
      </c>
      <c r="M34" s="28">
        <v>1863.2251754199442</v>
      </c>
      <c r="O34" s="28">
        <v>1373.1116308739099</v>
      </c>
      <c r="P34" s="304">
        <v>0.73695420660276889</v>
      </c>
      <c r="Q34" s="28">
        <v>472.2551562832233</v>
      </c>
      <c r="R34" s="304">
        <v>0.25346112886048988</v>
      </c>
      <c r="S34" s="20">
        <v>17.858388262810966</v>
      </c>
      <c r="T34" s="21">
        <v>9.5846645367412137E-3</v>
      </c>
      <c r="U34" s="28">
        <v>1863.2251754199442</v>
      </c>
      <c r="V34" s="309">
        <v>0.73695420660276889</v>
      </c>
      <c r="W34" s="56"/>
      <c r="X34" s="32" t="s">
        <v>21</v>
      </c>
      <c r="Y34" s="28">
        <v>46.63023601956197</v>
      </c>
      <c r="Z34" s="21">
        <v>2.5026624068157616E-2</v>
      </c>
      <c r="AA34" s="28">
        <v>168.66255581543695</v>
      </c>
      <c r="AB34" s="21">
        <v>9.0521831735889263E-2</v>
      </c>
      <c r="AC34" s="28">
        <v>481.1843504146288</v>
      </c>
      <c r="AD34" s="21">
        <v>0.2582534611288605</v>
      </c>
      <c r="AE34" s="28">
        <v>748.06804167552605</v>
      </c>
      <c r="AF34" s="21">
        <v>0.40149094781682643</v>
      </c>
      <c r="AG34" s="28">
        <v>418.67999149479044</v>
      </c>
      <c r="AH34" s="21">
        <v>0.22470713525026623</v>
      </c>
      <c r="AI34" s="28">
        <v>1863.2251754199442</v>
      </c>
      <c r="AJ34" s="351">
        <v>1166.7480331703164</v>
      </c>
      <c r="AK34" s="93">
        <v>0.62619808306709268</v>
      </c>
      <c r="AL34" s="32" t="s">
        <v>21</v>
      </c>
      <c r="AM34" s="28">
        <v>17.858388262810966</v>
      </c>
      <c r="AN34" s="21">
        <v>9.5846645367412119E-3</v>
      </c>
      <c r="AO34" s="28">
        <v>1.9842653625345521</v>
      </c>
      <c r="AP34" s="21">
        <v>1.0649627263045794E-3</v>
      </c>
      <c r="AQ34" s="28">
        <v>64.488624282372939</v>
      </c>
      <c r="AR34" s="21">
        <v>3.4611288604898829E-2</v>
      </c>
      <c r="AS34" s="28">
        <v>1778.893897512226</v>
      </c>
      <c r="AT34" s="21">
        <v>0.95473908413205533</v>
      </c>
      <c r="AU34" s="28">
        <v>1863.2251754199444</v>
      </c>
      <c r="AV34"/>
      <c r="AW34"/>
      <c r="AX34" s="1">
        <v>97226</v>
      </c>
      <c r="AY34" s="32" t="s">
        <v>21</v>
      </c>
      <c r="AZ34" s="20">
        <v>1.9842653625345521</v>
      </c>
      <c r="BA34" s="21">
        <v>1.8365472910927454E-3</v>
      </c>
      <c r="BB34" s="20">
        <v>6.9449287688709322</v>
      </c>
      <c r="BC34" s="21">
        <v>6.4279155188246093E-3</v>
      </c>
      <c r="BD34" s="20">
        <v>78.3784818201148</v>
      </c>
      <c r="BE34" s="21">
        <v>7.2543617998163432E-2</v>
      </c>
      <c r="BF34" s="20">
        <v>333.35658090580472</v>
      </c>
      <c r="BG34" s="21">
        <v>0.30853994490358122</v>
      </c>
      <c r="BH34" s="20">
        <v>287.71847756750998</v>
      </c>
      <c r="BI34" s="21">
        <v>0.266299357208448</v>
      </c>
      <c r="BJ34" s="20">
        <v>268.86795662343178</v>
      </c>
      <c r="BK34" s="21">
        <v>0.24885215794306698</v>
      </c>
      <c r="BL34" s="20">
        <v>103.18179885179671</v>
      </c>
      <c r="BM34" s="21">
        <v>9.5500459136822771E-2</v>
      </c>
      <c r="BO34" s="28">
        <v>1.9842653625345521</v>
      </c>
      <c r="BP34" s="21">
        <v>6.6445182724252511E-3</v>
      </c>
      <c r="BQ34" s="28">
        <v>13.889857537741863</v>
      </c>
      <c r="BR34" s="21">
        <v>4.651162790697675E-2</v>
      </c>
      <c r="BS34" s="28">
        <v>121.04018711460768</v>
      </c>
      <c r="BT34" s="21">
        <v>0.4053156146179403</v>
      </c>
      <c r="BU34" s="28">
        <v>103.1817988517967</v>
      </c>
      <c r="BV34" s="21">
        <v>0.345514950166113</v>
      </c>
      <c r="BW34" s="28">
        <v>34.724643844354659</v>
      </c>
      <c r="BX34" s="21">
        <v>0.11627906976744189</v>
      </c>
      <c r="BY34" s="28">
        <v>19.84265362534552</v>
      </c>
      <c r="BZ34" s="21">
        <v>6.6445182724252511E-2</v>
      </c>
      <c r="CA34" s="28">
        <v>3.9685307250691042</v>
      </c>
      <c r="CB34" s="21">
        <v>1.3289036544850502E-2</v>
      </c>
      <c r="CC34"/>
      <c r="CD34" s="28">
        <v>1.9842653625345521</v>
      </c>
      <c r="CE34" s="21">
        <v>8.1632653061224497E-3</v>
      </c>
      <c r="CF34" s="28">
        <v>8.9291941314054846</v>
      </c>
      <c r="CG34" s="21">
        <v>3.6734693877551024E-2</v>
      </c>
      <c r="CH34" s="28">
        <v>66.472889644907497</v>
      </c>
      <c r="CI34" s="21">
        <v>0.27346938775510204</v>
      </c>
      <c r="CJ34" s="28">
        <v>113.10312566446947</v>
      </c>
      <c r="CK34" s="21">
        <v>0.46530612244897962</v>
      </c>
      <c r="CL34" s="28">
        <v>26.78758239421645</v>
      </c>
      <c r="CM34" s="21">
        <v>0.11020408163265305</v>
      </c>
      <c r="CN34" s="28">
        <v>20.834786306612795</v>
      </c>
      <c r="CO34" s="21">
        <v>8.5714285714285715E-2</v>
      </c>
      <c r="CP34" s="28">
        <v>4.9606634063363799</v>
      </c>
      <c r="CQ34" s="21">
        <v>2.0408163265306121E-2</v>
      </c>
      <c r="CS34" s="28">
        <v>0</v>
      </c>
      <c r="CT34" s="21">
        <v>0</v>
      </c>
      <c r="CU34" s="28">
        <v>10.913459493940035</v>
      </c>
      <c r="CV34" s="21">
        <v>0.12499999999999999</v>
      </c>
      <c r="CW34" s="28">
        <v>35.716776525621938</v>
      </c>
      <c r="CX34" s="21">
        <v>0.40909090909090906</v>
      </c>
      <c r="CY34" s="28">
        <v>27.779715075483729</v>
      </c>
      <c r="CZ34" s="21">
        <v>0.31818181818181818</v>
      </c>
      <c r="DA34" s="28">
        <v>8.9291941314054846</v>
      </c>
      <c r="DB34" s="21">
        <v>0.10227272727272727</v>
      </c>
      <c r="DC34" s="28">
        <v>3.9685307250691042</v>
      </c>
      <c r="DD34" s="21">
        <v>4.5454545454545456E-2</v>
      </c>
      <c r="DE34" s="28">
        <v>0</v>
      </c>
      <c r="DF34" s="21">
        <v>0</v>
      </c>
      <c r="DH34" s="28">
        <v>0</v>
      </c>
      <c r="DI34" s="21">
        <v>0</v>
      </c>
      <c r="DJ34" s="28">
        <v>2.976398043801828</v>
      </c>
      <c r="DK34" s="21">
        <v>1.9354838709677427E-2</v>
      </c>
      <c r="DL34" s="28">
        <v>40.677439931958318</v>
      </c>
      <c r="DM34" s="21">
        <v>0.26451612903225818</v>
      </c>
      <c r="DN34" s="28">
        <v>70.441420369976598</v>
      </c>
      <c r="DO34" s="21">
        <v>0.45806451612903243</v>
      </c>
      <c r="DP34" s="28">
        <v>17.858388262810969</v>
      </c>
      <c r="DQ34" s="21">
        <v>0.11612903225806456</v>
      </c>
      <c r="DR34" s="28">
        <v>15.874122900276415</v>
      </c>
      <c r="DS34" s="21">
        <v>0.10322580645161293</v>
      </c>
      <c r="DT34" s="28">
        <v>5.9527960876036561</v>
      </c>
      <c r="DU34" s="21">
        <v>3.8709677419354854E-2</v>
      </c>
    </row>
    <row r="35" spans="1:125" x14ac:dyDescent="0.2">
      <c r="A35" s="356">
        <v>97232</v>
      </c>
      <c r="B35" s="33" t="s">
        <v>26</v>
      </c>
      <c r="C35" s="28">
        <v>2701.1101820894391</v>
      </c>
      <c r="D35" s="23">
        <v>0.68074603312214921</v>
      </c>
      <c r="E35" s="28">
        <v>486.52283548845668</v>
      </c>
      <c r="F35" s="23">
        <v>0.12261569056983408</v>
      </c>
      <c r="G35" s="28">
        <v>446.14749644377144</v>
      </c>
      <c r="H35" s="23">
        <v>0.11244011458893498</v>
      </c>
      <c r="I35" s="28">
        <v>65.591159826729296</v>
      </c>
      <c r="J35" s="23">
        <v>1.6530581446102727E-2</v>
      </c>
      <c r="K35" s="28">
        <v>268.49600464715667</v>
      </c>
      <c r="L35" s="23">
        <v>6.7667580272978992E-2</v>
      </c>
      <c r="M35" s="29">
        <v>3967.8676784955533</v>
      </c>
      <c r="O35" s="29">
        <v>3235.074040955401</v>
      </c>
      <c r="P35" s="305">
        <v>0.81531802546953969</v>
      </c>
      <c r="Q35" s="29">
        <v>688.39953071188268</v>
      </c>
      <c r="R35" s="305">
        <v>0.17349357047432956</v>
      </c>
      <c r="S35" s="22">
        <v>44.39410682826955</v>
      </c>
      <c r="T35" s="23">
        <v>1.11884040561307E-2</v>
      </c>
      <c r="U35" s="28">
        <v>3967.8676784955533</v>
      </c>
      <c r="V35" s="309">
        <v>0.86165490930962085</v>
      </c>
      <c r="W35" s="56"/>
      <c r="X35" s="33" t="s">
        <v>26</v>
      </c>
      <c r="Y35" s="28">
        <v>45.403490304386693</v>
      </c>
      <c r="Z35" s="23">
        <v>1.1442793455653178E-2</v>
      </c>
      <c r="AA35" s="28">
        <v>285.65552374114782</v>
      </c>
      <c r="AB35" s="23">
        <v>7.1992200064861081E-2</v>
      </c>
      <c r="AC35" s="28">
        <v>1175.9317496764565</v>
      </c>
      <c r="AD35" s="23">
        <v>0.29636365044368607</v>
      </c>
      <c r="AE35" s="28">
        <v>1618.0417122157598</v>
      </c>
      <c r="AF35" s="23">
        <v>0.4077862074345312</v>
      </c>
      <c r="AG35" s="28">
        <v>842.83520255780365</v>
      </c>
      <c r="AH35" s="23">
        <v>0.21241514860126856</v>
      </c>
      <c r="AI35" s="29">
        <v>3967.8676784955542</v>
      </c>
      <c r="AJ35" s="351">
        <v>2460.8769147735634</v>
      </c>
      <c r="AK35" s="93">
        <v>0.62020135603579973</v>
      </c>
      <c r="AL35" s="33" t="s">
        <v>26</v>
      </c>
      <c r="AM35" s="28">
        <v>52.487940758090758</v>
      </c>
      <c r="AN35" s="23">
        <v>1.3228248775168818E-2</v>
      </c>
      <c r="AO35" s="28">
        <v>23.215819950693987</v>
      </c>
      <c r="AP35" s="23">
        <v>5.8509561890169766E-3</v>
      </c>
      <c r="AQ35" s="28">
        <v>307.86196021572471</v>
      </c>
      <c r="AR35" s="23">
        <v>7.758876685435559E-2</v>
      </c>
      <c r="AS35" s="28">
        <v>3584.3019575710446</v>
      </c>
      <c r="AT35" s="23">
        <v>0.90333202818145852</v>
      </c>
      <c r="AU35" s="29">
        <v>3967.8676784955542</v>
      </c>
      <c r="AV35"/>
      <c r="AW35"/>
      <c r="AX35" s="1">
        <v>97232</v>
      </c>
      <c r="AY35" s="32" t="s">
        <v>26</v>
      </c>
      <c r="AZ35" s="20">
        <v>6.0563008567027801</v>
      </c>
      <c r="BA35" s="21">
        <v>2.2421524663677138E-3</v>
      </c>
      <c r="BB35" s="20">
        <v>22.206436474576861</v>
      </c>
      <c r="BC35" s="21">
        <v>8.22122571001495E-3</v>
      </c>
      <c r="BD35" s="20">
        <v>158.47320575038941</v>
      </c>
      <c r="BE35" s="21">
        <v>5.8669656203288505E-2</v>
      </c>
      <c r="BF35" s="20">
        <v>783.28157746689283</v>
      </c>
      <c r="BG35" s="21">
        <v>0.28998505231689092</v>
      </c>
      <c r="BH35" s="20">
        <v>646.00542471496317</v>
      </c>
      <c r="BI35" s="21">
        <v>0.23916292974588943</v>
      </c>
      <c r="BJ35" s="20">
        <v>746.94377232667625</v>
      </c>
      <c r="BK35" s="21">
        <v>0.27653213751868472</v>
      </c>
      <c r="BL35" s="20">
        <v>338.14346449923858</v>
      </c>
      <c r="BM35" s="21">
        <v>0.12518684603886401</v>
      </c>
      <c r="BO35" s="28">
        <v>6.0563008567027801</v>
      </c>
      <c r="BP35" s="21">
        <v>1.2448132780082987E-2</v>
      </c>
      <c r="BQ35" s="28">
        <v>18.16890257010834</v>
      </c>
      <c r="BR35" s="21">
        <v>3.7344398340248962E-2</v>
      </c>
      <c r="BS35" s="28">
        <v>155.44505532203803</v>
      </c>
      <c r="BT35" s="21">
        <v>0.31950207468879671</v>
      </c>
      <c r="BU35" s="28">
        <v>192.79224393837183</v>
      </c>
      <c r="BV35" s="21">
        <v>0.39626556016597508</v>
      </c>
      <c r="BW35" s="28">
        <v>63.591158995379196</v>
      </c>
      <c r="BX35" s="21">
        <v>0.13070539419087138</v>
      </c>
      <c r="BY35" s="28">
        <v>44.412872949153723</v>
      </c>
      <c r="BZ35" s="21">
        <v>9.1286307053941917E-2</v>
      </c>
      <c r="CA35" s="28">
        <v>6.0563008567027801</v>
      </c>
      <c r="CB35" s="21">
        <v>1.2448132780082987E-2</v>
      </c>
      <c r="CC35"/>
      <c r="CD35" s="28">
        <v>8.0750678089370407</v>
      </c>
      <c r="CE35" s="21">
        <v>1.8099547511312219E-2</v>
      </c>
      <c r="CF35" s="28">
        <v>18.16890257010834</v>
      </c>
      <c r="CG35" s="21">
        <v>4.072398190045249E-2</v>
      </c>
      <c r="CH35" s="28">
        <v>158.47320575038941</v>
      </c>
      <c r="CI35" s="21">
        <v>0.35520361990950228</v>
      </c>
      <c r="CJ35" s="28">
        <v>174.62334136826348</v>
      </c>
      <c r="CK35" s="21">
        <v>0.39140271493212669</v>
      </c>
      <c r="CL35" s="28">
        <v>43.403489473036586</v>
      </c>
      <c r="CM35" s="21">
        <v>9.7285067873303169E-2</v>
      </c>
      <c r="CN35" s="28">
        <v>35.328421664099551</v>
      </c>
      <c r="CO35" s="21">
        <v>7.918552036199096E-2</v>
      </c>
      <c r="CP35" s="28">
        <v>8.0750678089370407</v>
      </c>
      <c r="CQ35" s="21">
        <v>1.8099547511312219E-2</v>
      </c>
      <c r="CS35" s="28">
        <v>0</v>
      </c>
      <c r="CT35" s="21">
        <v>0</v>
      </c>
      <c r="CU35" s="28">
        <v>4.0375339044685203</v>
      </c>
      <c r="CV35" s="21">
        <v>6.1556068152086099E-2</v>
      </c>
      <c r="CW35" s="28">
        <v>25.23458690292825</v>
      </c>
      <c r="CX35" s="21">
        <v>0.3847254259505381</v>
      </c>
      <c r="CY35" s="28">
        <v>20.187669522342603</v>
      </c>
      <c r="CZ35" s="21">
        <v>0.30778034076043048</v>
      </c>
      <c r="DA35" s="28">
        <v>12.103218652963481</v>
      </c>
      <c r="DB35" s="21">
        <v>0.18452515072055875</v>
      </c>
      <c r="DC35" s="28">
        <v>4.02815084402644</v>
      </c>
      <c r="DD35" s="21">
        <v>6.1413014416386538E-2</v>
      </c>
      <c r="DE35" s="28">
        <v>0</v>
      </c>
      <c r="DF35" s="21">
        <v>0</v>
      </c>
      <c r="DH35" s="28">
        <v>2.0187669522342602</v>
      </c>
      <c r="DI35" s="21">
        <v>7.5187969924812009E-3</v>
      </c>
      <c r="DJ35" s="28">
        <v>4.0375339044685203</v>
      </c>
      <c r="DK35" s="21">
        <v>1.5037593984962402E-2</v>
      </c>
      <c r="DL35" s="28">
        <v>50.469173805856499</v>
      </c>
      <c r="DM35" s="21">
        <v>0.18796992481203001</v>
      </c>
      <c r="DN35" s="28">
        <v>102.95711456394726</v>
      </c>
      <c r="DO35" s="21">
        <v>0.38345864661654122</v>
      </c>
      <c r="DP35" s="28">
        <v>52.487940758090758</v>
      </c>
      <c r="DQ35" s="21">
        <v>0.19548872180451121</v>
      </c>
      <c r="DR35" s="28">
        <v>40.375339044685198</v>
      </c>
      <c r="DS35" s="21">
        <v>0.150375939849624</v>
      </c>
      <c r="DT35" s="28">
        <v>16.150135617874081</v>
      </c>
      <c r="DU35" s="21">
        <v>6.0150375939849607E-2</v>
      </c>
    </row>
    <row r="36" spans="1:125" x14ac:dyDescent="0.2">
      <c r="A36" s="356"/>
      <c r="B36" s="35" t="s">
        <v>38</v>
      </c>
      <c r="C36" s="30">
        <v>14381.539108546811</v>
      </c>
      <c r="D36" s="25">
        <v>0.65577053808997776</v>
      </c>
      <c r="E36" s="30">
        <v>2940.2459041784305</v>
      </c>
      <c r="F36" s="25">
        <v>0.13406956127206687</v>
      </c>
      <c r="G36" s="30">
        <v>2545.4409474676218</v>
      </c>
      <c r="H36" s="25">
        <v>0.11606721416938613</v>
      </c>
      <c r="I36" s="30">
        <v>345.95146549419678</v>
      </c>
      <c r="J36" s="25">
        <v>1.5774721813002771E-2</v>
      </c>
      <c r="K36" s="30">
        <v>1717.5716293635535</v>
      </c>
      <c r="L36" s="25">
        <v>7.8317964655566563E-2</v>
      </c>
      <c r="M36" s="30">
        <v>21930.749055050612</v>
      </c>
      <c r="O36" s="30">
        <v>16702.722268575595</v>
      </c>
      <c r="P36" s="208">
        <v>0.76161202823708329</v>
      </c>
      <c r="Q36" s="30">
        <v>5015.8436867306718</v>
      </c>
      <c r="R36" s="208">
        <v>0.22871283028864589</v>
      </c>
      <c r="S36" s="24">
        <v>212.18309974434584</v>
      </c>
      <c r="T36" s="25">
        <v>9.675141474270824E-3</v>
      </c>
      <c r="U36" s="30">
        <v>21930.749055050612</v>
      </c>
      <c r="V36" s="309">
        <v>0.76940620430571305</v>
      </c>
      <c r="W36" s="56"/>
      <c r="X36" s="35" t="s">
        <v>38</v>
      </c>
      <c r="Y36" s="30">
        <v>338.50750233107726</v>
      </c>
      <c r="Z36" s="25">
        <v>1.5435291402101904E-2</v>
      </c>
      <c r="AA36" s="30">
        <v>1808.8353482739612</v>
      </c>
      <c r="AB36" s="25">
        <v>8.2479414804000464E-2</v>
      </c>
      <c r="AC36" s="30">
        <v>6558.7303194519645</v>
      </c>
      <c r="AD36" s="25">
        <v>0.29906549488976525</v>
      </c>
      <c r="AE36" s="30">
        <v>9219.1395908659833</v>
      </c>
      <c r="AF36" s="25">
        <v>0.42037504363047867</v>
      </c>
      <c r="AG36" s="30">
        <v>4005.5362941276285</v>
      </c>
      <c r="AH36" s="25">
        <v>0.18264475527365351</v>
      </c>
      <c r="AI36" s="30">
        <v>21930.749055050619</v>
      </c>
      <c r="AJ36" s="351">
        <v>13224.675884993612</v>
      </c>
      <c r="AK36" s="93">
        <v>0.60301979890413215</v>
      </c>
      <c r="AL36" s="35" t="s">
        <v>38</v>
      </c>
      <c r="AM36" s="30">
        <v>282.81919800400902</v>
      </c>
      <c r="AN36" s="25">
        <v>1.2896011772971167E-2</v>
      </c>
      <c r="AO36" s="30">
        <v>184.57659740293502</v>
      </c>
      <c r="AP36" s="25">
        <v>8.4163380347661836E-3</v>
      </c>
      <c r="AQ36" s="30">
        <v>1162.1568304486777</v>
      </c>
      <c r="AR36" s="25">
        <v>5.2992117484515877E-2</v>
      </c>
      <c r="AS36" s="30">
        <v>20301.196429194995</v>
      </c>
      <c r="AT36" s="25">
        <v>0.92569553270774685</v>
      </c>
      <c r="AU36" s="30">
        <v>21930.749055050615</v>
      </c>
      <c r="AV36"/>
      <c r="AW36"/>
      <c r="AX36" s="3"/>
      <c r="AY36" s="35" t="s">
        <v>38</v>
      </c>
      <c r="AZ36" s="24">
        <v>34.572870182837065</v>
      </c>
      <c r="BA36" s="25">
        <v>2.4039756747795331E-3</v>
      </c>
      <c r="BB36" s="24">
        <v>79.684791786778248</v>
      </c>
      <c r="BC36" s="25">
        <v>5.5407693978610636E-3</v>
      </c>
      <c r="BD36" s="24">
        <v>923.29417680878987</v>
      </c>
      <c r="BE36" s="25">
        <v>6.4199955918493104E-2</v>
      </c>
      <c r="BF36" s="24">
        <v>4683.6744529843581</v>
      </c>
      <c r="BG36" s="25">
        <v>0.32567268479636474</v>
      </c>
      <c r="BH36" s="24">
        <v>3214.9086886050918</v>
      </c>
      <c r="BI36" s="25">
        <v>0.22354413281778043</v>
      </c>
      <c r="BJ36" s="24">
        <v>3827.0597161172245</v>
      </c>
      <c r="BK36" s="25">
        <v>0.26610918951246598</v>
      </c>
      <c r="BL36" s="24">
        <v>1618.3444120617332</v>
      </c>
      <c r="BM36" s="25">
        <v>0.11252929188225526</v>
      </c>
      <c r="BO36" s="30">
        <v>14.030098689669632</v>
      </c>
      <c r="BP36" s="25">
        <v>4.7717432986578556E-3</v>
      </c>
      <c r="BQ36" s="30">
        <v>154.63018547856117</v>
      </c>
      <c r="BR36" s="25">
        <v>5.2590902433981374E-2</v>
      </c>
      <c r="BS36" s="30">
        <v>1113.424853917119</v>
      </c>
      <c r="BT36" s="25">
        <v>0.3786842632226145</v>
      </c>
      <c r="BU36" s="30">
        <v>1108.9047590629289</v>
      </c>
      <c r="BV36" s="25">
        <v>0.37714694457597803</v>
      </c>
      <c r="BW36" s="30">
        <v>338.78117476003757</v>
      </c>
      <c r="BX36" s="25">
        <v>0.11522205482153389</v>
      </c>
      <c r="BY36" s="30">
        <v>184.39731235218071</v>
      </c>
      <c r="BZ36" s="25">
        <v>6.2714928737807527E-2</v>
      </c>
      <c r="CA36" s="30">
        <v>26.077519917933813</v>
      </c>
      <c r="CB36" s="25">
        <v>8.8691629094269399E-3</v>
      </c>
      <c r="CC36"/>
      <c r="CD36" s="30">
        <v>33.530605462270181</v>
      </c>
      <c r="CE36" s="25">
        <v>1.3172808230192382E-2</v>
      </c>
      <c r="CF36" s="30">
        <v>94.645447905668803</v>
      </c>
      <c r="CG36" s="25">
        <v>3.7182338879174763E-2</v>
      </c>
      <c r="CH36" s="30">
        <v>790.48013654273689</v>
      </c>
      <c r="CI36" s="25">
        <v>0.31054742689244486</v>
      </c>
      <c r="CJ36" s="30">
        <v>1082.3820287401593</v>
      </c>
      <c r="CK36" s="25">
        <v>0.42522378286441365</v>
      </c>
      <c r="CL36" s="30">
        <v>294.58174249919205</v>
      </c>
      <c r="CM36" s="25">
        <v>0.11572915992895536</v>
      </c>
      <c r="CN36" s="30">
        <v>192.26593689129237</v>
      </c>
      <c r="CO36" s="25">
        <v>7.553345014056273E-2</v>
      </c>
      <c r="CP36" s="30">
        <v>57.555049426302183</v>
      </c>
      <c r="CQ36" s="25">
        <v>2.2611033064256263E-2</v>
      </c>
      <c r="CS36" s="30">
        <v>3.4823667675747201</v>
      </c>
      <c r="CT36" s="25">
        <v>1.0066055834161904E-2</v>
      </c>
      <c r="CU36" s="30">
        <v>23.996567511737997</v>
      </c>
      <c r="CV36" s="25">
        <v>6.9363971265329213E-2</v>
      </c>
      <c r="CW36" s="30">
        <v>132.43161462716762</v>
      </c>
      <c r="CX36" s="25">
        <v>0.38280402841475786</v>
      </c>
      <c r="CY36" s="30">
        <v>108.96494101950772</v>
      </c>
      <c r="CZ36" s="25">
        <v>0.31497175727771437</v>
      </c>
      <c r="DA36" s="30">
        <v>43.017577189066543</v>
      </c>
      <c r="DB36" s="25">
        <v>0.124345700133443</v>
      </c>
      <c r="DC36" s="30">
        <v>26.500476278196395</v>
      </c>
      <c r="DD36" s="25">
        <v>7.6601717065542918E-2</v>
      </c>
      <c r="DE36" s="30">
        <v>7.5579221009457802</v>
      </c>
      <c r="DF36" s="25">
        <v>2.1846770009050769E-2</v>
      </c>
      <c r="DH36" s="30">
        <v>9.5076565656715104</v>
      </c>
      <c r="DI36" s="25">
        <v>5.5355225966293902E-3</v>
      </c>
      <c r="DJ36" s="30">
        <v>46.540867907130874</v>
      </c>
      <c r="DK36" s="25">
        <v>2.709690071230194E-2</v>
      </c>
      <c r="DL36" s="30">
        <v>448.64034903351347</v>
      </c>
      <c r="DM36" s="25">
        <v>0.26120619446873217</v>
      </c>
      <c r="DN36" s="30">
        <v>714.58684787108257</v>
      </c>
      <c r="DO36" s="25">
        <v>0.41604485987921963</v>
      </c>
      <c r="DP36" s="30">
        <v>276.3177406291569</v>
      </c>
      <c r="DQ36" s="25">
        <v>0.16087698230760047</v>
      </c>
      <c r="DR36" s="30">
        <v>172.71036192442901</v>
      </c>
      <c r="DS36" s="25">
        <v>0.10055496898748081</v>
      </c>
      <c r="DT36" s="30">
        <v>49.267805432569034</v>
      </c>
      <c r="DU36" s="25">
        <v>2.868457104803555E-2</v>
      </c>
    </row>
    <row r="37" spans="1:125" x14ac:dyDescent="0.2">
      <c r="A37" s="356">
        <v>97202</v>
      </c>
      <c r="B37" s="36" t="s">
        <v>0</v>
      </c>
      <c r="C37" s="28">
        <v>1030</v>
      </c>
      <c r="D37" s="19">
        <v>0.69313593539703899</v>
      </c>
      <c r="E37" s="28">
        <v>220</v>
      </c>
      <c r="F37" s="19">
        <v>0.1480484522207268</v>
      </c>
      <c r="G37" s="28">
        <v>71</v>
      </c>
      <c r="H37" s="19">
        <v>4.7779273216689101E-2</v>
      </c>
      <c r="I37" s="28">
        <v>49</v>
      </c>
      <c r="J37" s="19">
        <v>3.2974427994616418E-2</v>
      </c>
      <c r="K37" s="28">
        <v>116</v>
      </c>
      <c r="L37" s="19">
        <v>7.8061911170928672E-2</v>
      </c>
      <c r="M37" s="27">
        <v>1486</v>
      </c>
      <c r="O37" s="27">
        <v>1221</v>
      </c>
      <c r="P37" s="306">
        <v>0.8216689098250336</v>
      </c>
      <c r="Q37" s="27">
        <v>244</v>
      </c>
      <c r="R37" s="306">
        <v>0.16419919246298789</v>
      </c>
      <c r="S37" s="18">
        <v>21</v>
      </c>
      <c r="T37" s="19">
        <v>1.4131897711978465E-2</v>
      </c>
      <c r="U37" s="28">
        <v>1486</v>
      </c>
      <c r="V37" s="309">
        <v>0.8216689081508034</v>
      </c>
      <c r="W37" s="56"/>
      <c r="X37" s="36" t="s">
        <v>0</v>
      </c>
      <c r="Y37" s="28">
        <v>25</v>
      </c>
      <c r="Z37" s="19">
        <v>1.6823687752355317E-2</v>
      </c>
      <c r="AA37" s="28">
        <v>155</v>
      </c>
      <c r="AB37" s="19">
        <v>0.10430686406460296</v>
      </c>
      <c r="AC37" s="28">
        <v>405</v>
      </c>
      <c r="AD37" s="19">
        <v>0.27254374158815614</v>
      </c>
      <c r="AE37" s="28">
        <v>532</v>
      </c>
      <c r="AF37" s="19">
        <v>0.35800807537012114</v>
      </c>
      <c r="AG37" s="28">
        <v>369</v>
      </c>
      <c r="AH37" s="19">
        <v>0.24831763122476447</v>
      </c>
      <c r="AI37" s="27">
        <v>1486</v>
      </c>
      <c r="AJ37" s="351">
        <v>901</v>
      </c>
      <c r="AK37" s="93">
        <v>0.60632570659488561</v>
      </c>
      <c r="AL37" s="36" t="s">
        <v>0</v>
      </c>
      <c r="AM37" s="28">
        <v>19</v>
      </c>
      <c r="AN37" s="19">
        <v>1.278600269179004E-2</v>
      </c>
      <c r="AO37" s="28">
        <v>6</v>
      </c>
      <c r="AP37" s="19">
        <v>4.0376850605652759E-3</v>
      </c>
      <c r="AQ37" s="28">
        <v>61</v>
      </c>
      <c r="AR37" s="19">
        <v>4.1049798115746973E-2</v>
      </c>
      <c r="AS37" s="28">
        <v>1400</v>
      </c>
      <c r="AT37" s="19">
        <v>0.94212651413189774</v>
      </c>
      <c r="AU37" s="27">
        <v>1486</v>
      </c>
      <c r="AV37"/>
      <c r="AW37"/>
      <c r="AX37" s="1">
        <v>97202</v>
      </c>
      <c r="AY37" s="32" t="s">
        <v>0</v>
      </c>
      <c r="AZ37" s="20">
        <v>0</v>
      </c>
      <c r="BA37" s="21">
        <v>0</v>
      </c>
      <c r="BB37" s="20">
        <v>3</v>
      </c>
      <c r="BC37" s="21">
        <v>2.9126213592233011E-3</v>
      </c>
      <c r="BD37" s="20">
        <v>81</v>
      </c>
      <c r="BE37" s="21">
        <v>7.8640776699029122E-2</v>
      </c>
      <c r="BF37" s="20">
        <v>325</v>
      </c>
      <c r="BG37" s="21">
        <v>0.3155339805825243</v>
      </c>
      <c r="BH37" s="20">
        <v>242</v>
      </c>
      <c r="BI37" s="21">
        <v>0.23495145631067962</v>
      </c>
      <c r="BJ37" s="20">
        <v>272</v>
      </c>
      <c r="BK37" s="21">
        <v>0.26407766990291265</v>
      </c>
      <c r="BL37" s="20">
        <v>107</v>
      </c>
      <c r="BM37" s="21">
        <v>0.10388349514563107</v>
      </c>
      <c r="BO37" s="28">
        <v>0</v>
      </c>
      <c r="BP37" s="21">
        <v>0</v>
      </c>
      <c r="BQ37" s="28">
        <v>8</v>
      </c>
      <c r="BR37" s="21">
        <v>3.6363636363636362E-2</v>
      </c>
      <c r="BS37" s="28">
        <v>79</v>
      </c>
      <c r="BT37" s="21">
        <v>0.35909090909090907</v>
      </c>
      <c r="BU37" s="28">
        <v>84</v>
      </c>
      <c r="BV37" s="21">
        <v>0.38181818181818183</v>
      </c>
      <c r="BW37" s="28">
        <v>33</v>
      </c>
      <c r="BX37" s="21">
        <v>0.15</v>
      </c>
      <c r="BY37" s="28">
        <v>12</v>
      </c>
      <c r="BZ37" s="21">
        <v>5.4545454545454543E-2</v>
      </c>
      <c r="CA37" s="28">
        <v>4</v>
      </c>
      <c r="CB37" s="21">
        <v>1.8181818181818181E-2</v>
      </c>
      <c r="CC37"/>
      <c r="CD37" s="28">
        <v>0</v>
      </c>
      <c r="CE37" s="21">
        <v>0</v>
      </c>
      <c r="CF37" s="28">
        <v>2</v>
      </c>
      <c r="CG37" s="21">
        <v>2.8169014084507043E-2</v>
      </c>
      <c r="CH37" s="28">
        <v>16</v>
      </c>
      <c r="CI37" s="21">
        <v>0.22535211267605634</v>
      </c>
      <c r="CJ37" s="28">
        <v>38</v>
      </c>
      <c r="CK37" s="21">
        <v>0.53521126760563376</v>
      </c>
      <c r="CL37" s="28">
        <v>9</v>
      </c>
      <c r="CM37" s="21">
        <v>0.12676056338028169</v>
      </c>
      <c r="CN37" s="28">
        <v>3</v>
      </c>
      <c r="CO37" s="21">
        <v>4.2253521126760563E-2</v>
      </c>
      <c r="CP37" s="28">
        <v>3</v>
      </c>
      <c r="CQ37" s="21">
        <v>4.2253521126760563E-2</v>
      </c>
      <c r="CS37" s="28">
        <v>0</v>
      </c>
      <c r="CT37" s="21">
        <v>0</v>
      </c>
      <c r="CU37" s="28">
        <v>3</v>
      </c>
      <c r="CV37" s="21">
        <v>6.1224489795918366E-2</v>
      </c>
      <c r="CW37" s="28">
        <v>9</v>
      </c>
      <c r="CX37" s="21">
        <v>0.18367346938775511</v>
      </c>
      <c r="CY37" s="28">
        <v>25</v>
      </c>
      <c r="CZ37" s="21">
        <v>0.51020408163265307</v>
      </c>
      <c r="DA37" s="28">
        <v>7</v>
      </c>
      <c r="DB37" s="21">
        <v>0.14285714285714285</v>
      </c>
      <c r="DC37" s="28">
        <v>5</v>
      </c>
      <c r="DD37" s="21">
        <v>0.10204081632653061</v>
      </c>
      <c r="DE37" s="28">
        <v>0</v>
      </c>
      <c r="DF37" s="21">
        <v>0</v>
      </c>
      <c r="DH37" s="28">
        <v>1</v>
      </c>
      <c r="DI37" s="21">
        <v>8.6206896551724137E-3</v>
      </c>
      <c r="DJ37" s="28">
        <v>5</v>
      </c>
      <c r="DK37" s="21">
        <v>4.3103448275862072E-2</v>
      </c>
      <c r="DL37" s="28">
        <v>33</v>
      </c>
      <c r="DM37" s="21">
        <v>0.28448275862068967</v>
      </c>
      <c r="DN37" s="28">
        <v>39</v>
      </c>
      <c r="DO37" s="21">
        <v>0.33620689655172414</v>
      </c>
      <c r="DP37" s="28">
        <v>24</v>
      </c>
      <c r="DQ37" s="21">
        <v>0.20689655172413793</v>
      </c>
      <c r="DR37" s="28">
        <v>14</v>
      </c>
      <c r="DS37" s="21">
        <v>0.1206896551724138</v>
      </c>
      <c r="DT37" s="28">
        <v>0</v>
      </c>
      <c r="DU37" s="21">
        <v>0</v>
      </c>
    </row>
    <row r="38" spans="1:125" x14ac:dyDescent="0.2">
      <c r="A38" s="356">
        <v>97206</v>
      </c>
      <c r="B38" s="32" t="s">
        <v>5</v>
      </c>
      <c r="C38" s="28">
        <v>1464.1309398510343</v>
      </c>
      <c r="D38" s="21">
        <v>0.59178024290651687</v>
      </c>
      <c r="E38" s="28">
        <v>549.8043281696456</v>
      </c>
      <c r="F38" s="21">
        <v>0.22222284224687636</v>
      </c>
      <c r="G38" s="28">
        <v>241.67223216248158</v>
      </c>
      <c r="H38" s="21">
        <v>9.7680370218407184E-2</v>
      </c>
      <c r="I38" s="28">
        <v>119.82224539866328</v>
      </c>
      <c r="J38" s="21">
        <v>4.8430393455683479E-2</v>
      </c>
      <c r="K38" s="28">
        <v>98.682828133013288</v>
      </c>
      <c r="L38" s="21">
        <v>3.988615117251626E-2</v>
      </c>
      <c r="M38" s="28">
        <v>2474.1125737148377</v>
      </c>
      <c r="O38" s="28">
        <v>1844.7647055069426</v>
      </c>
      <c r="P38" s="304">
        <v>0.745626826000508</v>
      </c>
      <c r="Q38" s="28">
        <v>616.26419201432839</v>
      </c>
      <c r="R38" s="304">
        <v>0.24908494405693843</v>
      </c>
      <c r="S38" s="20">
        <v>13.083676193567248</v>
      </c>
      <c r="T38" s="21">
        <v>5.288229942553636E-3</v>
      </c>
      <c r="U38" s="28">
        <v>2474.1125737148382</v>
      </c>
      <c r="V38" s="309">
        <v>0.73207752547492988</v>
      </c>
      <c r="W38" s="56"/>
      <c r="X38" s="32" t="s">
        <v>5</v>
      </c>
      <c r="Y38" s="28">
        <v>58.40412277259972</v>
      </c>
      <c r="Z38" s="21">
        <v>2.3606089469448401E-2</v>
      </c>
      <c r="AA38" s="28">
        <v>283.95796974234872</v>
      </c>
      <c r="AB38" s="21">
        <v>0.11477164489568502</v>
      </c>
      <c r="AC38" s="28">
        <v>647.48018866864879</v>
      </c>
      <c r="AD38" s="21">
        <v>0.26170199187681598</v>
      </c>
      <c r="AE38" s="28">
        <v>949.57047887175054</v>
      </c>
      <c r="AF38" s="21">
        <v>0.38380245464982482</v>
      </c>
      <c r="AG38" s="28">
        <v>534.69981365949047</v>
      </c>
      <c r="AH38" s="21">
        <v>0.21611781910822583</v>
      </c>
      <c r="AI38" s="28">
        <v>2474.1125737148382</v>
      </c>
      <c r="AJ38" s="351">
        <v>1484.270292531241</v>
      </c>
      <c r="AK38" s="93">
        <v>0.59992027375805068</v>
      </c>
      <c r="AL38" s="32" t="s">
        <v>5</v>
      </c>
      <c r="AM38" s="28">
        <v>15.104514510155102</v>
      </c>
      <c r="AN38" s="21">
        <v>6.1050231386504481E-3</v>
      </c>
      <c r="AO38" s="28">
        <v>6.0418058040620393</v>
      </c>
      <c r="AP38" s="21">
        <v>2.4420092554601784E-3</v>
      </c>
      <c r="AQ38" s="28">
        <v>204.41442970409901</v>
      </c>
      <c r="AR38" s="21">
        <v>8.2621313143069378E-2</v>
      </c>
      <c r="AS38" s="28">
        <v>2248.5518236965227</v>
      </c>
      <c r="AT38" s="21">
        <v>0.9088316544628201</v>
      </c>
      <c r="AU38" s="28">
        <v>2474.1125737148386</v>
      </c>
      <c r="AV38"/>
      <c r="AW38"/>
      <c r="AX38" s="1">
        <v>97206</v>
      </c>
      <c r="AY38" s="32" t="s">
        <v>5</v>
      </c>
      <c r="AZ38" s="20">
        <v>2.0139352680206799</v>
      </c>
      <c r="BA38" s="21">
        <v>1.375515818431912E-3</v>
      </c>
      <c r="BB38" s="20">
        <v>11.076643974113741</v>
      </c>
      <c r="BC38" s="21">
        <v>7.565337001375517E-3</v>
      </c>
      <c r="BD38" s="20">
        <v>116.80824554519943</v>
      </c>
      <c r="BE38" s="21">
        <v>7.9779917469050887E-2</v>
      </c>
      <c r="BF38" s="20">
        <v>536.71374892751123</v>
      </c>
      <c r="BG38" s="21">
        <v>0.36657496561210456</v>
      </c>
      <c r="BH38" s="20">
        <v>360.49441297570172</v>
      </c>
      <c r="BI38" s="21">
        <v>0.24621733149931224</v>
      </c>
      <c r="BJ38" s="20">
        <v>320.21570761528812</v>
      </c>
      <c r="BK38" s="21">
        <v>0.218707015130674</v>
      </c>
      <c r="BL38" s="20">
        <v>116.80824554519944</v>
      </c>
      <c r="BM38" s="21">
        <v>7.9779917469050901E-2</v>
      </c>
      <c r="BO38" s="28">
        <v>3.0209029020310201</v>
      </c>
      <c r="BP38" s="21">
        <v>5.4945054945054949E-3</v>
      </c>
      <c r="BQ38" s="28">
        <v>29.20206138629986</v>
      </c>
      <c r="BR38" s="21">
        <v>5.3113553113553119E-2</v>
      </c>
      <c r="BS38" s="28">
        <v>205.42139733810936</v>
      </c>
      <c r="BT38" s="21">
        <v>0.37362637362637363</v>
      </c>
      <c r="BU38" s="28">
        <v>205.42139733810936</v>
      </c>
      <c r="BV38" s="21">
        <v>0.37362637362637363</v>
      </c>
      <c r="BW38" s="28">
        <v>70.487734380723793</v>
      </c>
      <c r="BX38" s="21">
        <v>0.12820512820512819</v>
      </c>
      <c r="BY38" s="28">
        <v>29.20206138629986</v>
      </c>
      <c r="BZ38" s="21">
        <v>5.3113553113553119E-2</v>
      </c>
      <c r="CA38" s="28">
        <v>7.0487734380723799</v>
      </c>
      <c r="CB38" s="21">
        <v>1.2820512820512822E-2</v>
      </c>
      <c r="CC38"/>
      <c r="CD38" s="28">
        <v>1.00696763401034</v>
      </c>
      <c r="CE38" s="21">
        <v>4.1666666666666666E-3</v>
      </c>
      <c r="CF38" s="28">
        <v>6.0418058040620402</v>
      </c>
      <c r="CG38" s="21">
        <v>2.5000000000000001E-2</v>
      </c>
      <c r="CH38" s="28">
        <v>59.411090406610057</v>
      </c>
      <c r="CI38" s="21">
        <v>0.24583333333333335</v>
      </c>
      <c r="CJ38" s="28">
        <v>115.8012779111891</v>
      </c>
      <c r="CK38" s="21">
        <v>0.47916666666666674</v>
      </c>
      <c r="CL38" s="28">
        <v>37.257802458382578</v>
      </c>
      <c r="CM38" s="21">
        <v>0.15416666666666667</v>
      </c>
      <c r="CN38" s="28">
        <v>18.12541741218612</v>
      </c>
      <c r="CO38" s="21">
        <v>7.5000000000000011E-2</v>
      </c>
      <c r="CP38" s="28">
        <v>4.0278705360413598</v>
      </c>
      <c r="CQ38" s="21">
        <v>1.6666666666666666E-2</v>
      </c>
      <c r="CS38" s="28">
        <v>0</v>
      </c>
      <c r="CT38" s="21">
        <v>0</v>
      </c>
      <c r="CU38" s="28">
        <v>9.0627087060930602</v>
      </c>
      <c r="CV38" s="21">
        <v>7.563460921584568E-2</v>
      </c>
      <c r="CW38" s="28">
        <v>40.278705360413596</v>
      </c>
      <c r="CX38" s="21">
        <v>0.33615381873709188</v>
      </c>
      <c r="CY38" s="28">
        <v>39.271737726403259</v>
      </c>
      <c r="CZ38" s="21">
        <v>0.32774997326866456</v>
      </c>
      <c r="DA38" s="28">
        <v>20.132449631639631</v>
      </c>
      <c r="DB38" s="21">
        <v>0.16801929862569764</v>
      </c>
      <c r="DC38" s="28">
        <v>10.069676340103401</v>
      </c>
      <c r="DD38" s="21">
        <v>8.4038454684272984E-2</v>
      </c>
      <c r="DE38" s="28">
        <v>1.00696763401034</v>
      </c>
      <c r="DF38" s="21">
        <v>8.403845468427297E-3</v>
      </c>
      <c r="DH38" s="28">
        <v>0</v>
      </c>
      <c r="DI38" s="21">
        <v>0</v>
      </c>
      <c r="DJ38" s="28">
        <v>0</v>
      </c>
      <c r="DK38" s="21">
        <v>0</v>
      </c>
      <c r="DL38" s="28">
        <v>30.209029020310197</v>
      </c>
      <c r="DM38" s="21">
        <v>0.3061224489795919</v>
      </c>
      <c r="DN38" s="28">
        <v>43.299608262444615</v>
      </c>
      <c r="DO38" s="21">
        <v>0.43877551020408173</v>
      </c>
      <c r="DP38" s="28">
        <v>8.0557410720827196</v>
      </c>
      <c r="DQ38" s="21">
        <v>8.1632653061224511E-2</v>
      </c>
      <c r="DR38" s="28">
        <v>11.07664397411374</v>
      </c>
      <c r="DS38" s="21">
        <v>0.1122448979591837</v>
      </c>
      <c r="DT38" s="28">
        <v>6.0418058040620402</v>
      </c>
      <c r="DU38" s="21">
        <v>6.1224489795918387E-2</v>
      </c>
    </row>
    <row r="39" spans="1:125" x14ac:dyDescent="0.2">
      <c r="A39" s="356">
        <v>97207</v>
      </c>
      <c r="B39" s="32" t="s">
        <v>6</v>
      </c>
      <c r="C39" s="28">
        <v>3800.4429524116349</v>
      </c>
      <c r="D39" s="21">
        <v>0.57524363737092366</v>
      </c>
      <c r="E39" s="28">
        <v>1346.3574911671496</v>
      </c>
      <c r="F39" s="21">
        <v>0.20378771372666463</v>
      </c>
      <c r="G39" s="28">
        <v>1045.8494736223049</v>
      </c>
      <c r="H39" s="21">
        <v>0.15830214079840182</v>
      </c>
      <c r="I39" s="28">
        <v>70.902137457165907</v>
      </c>
      <c r="J39" s="21">
        <v>1.0731907822047923E-2</v>
      </c>
      <c r="K39" s="28">
        <v>343.11459146244914</v>
      </c>
      <c r="L39" s="21">
        <v>5.1934600281961979E-2</v>
      </c>
      <c r="M39" s="28">
        <v>6606.6666461207042</v>
      </c>
      <c r="O39" s="28">
        <v>4163.6532064766197</v>
      </c>
      <c r="P39" s="304">
        <v>0.63021996257695689</v>
      </c>
      <c r="Q39" s="28">
        <v>2410.5044443980951</v>
      </c>
      <c r="R39" s="304">
        <v>0.36485940240582482</v>
      </c>
      <c r="S39" s="20">
        <v>32.508995245989901</v>
      </c>
      <c r="T39" s="21">
        <v>4.9206350172183271E-3</v>
      </c>
      <c r="U39" s="28">
        <v>6606.6666461207042</v>
      </c>
      <c r="V39" s="309">
        <v>0.63845356921332652</v>
      </c>
      <c r="W39" s="56"/>
      <c r="X39" s="32" t="s">
        <v>6</v>
      </c>
      <c r="Y39" s="28">
        <v>132.44672705116184</v>
      </c>
      <c r="Z39" s="21">
        <v>2.0047436043853031E-2</v>
      </c>
      <c r="AA39" s="28">
        <v>638.08629909013973</v>
      </c>
      <c r="AB39" s="21">
        <v>9.6582184824598419E-2</v>
      </c>
      <c r="AC39" s="28">
        <v>1773.9016230004454</v>
      </c>
      <c r="AD39" s="21">
        <v>0.26850176011862847</v>
      </c>
      <c r="AE39" s="28">
        <v>2856.6533169711392</v>
      </c>
      <c r="AF39" s="21">
        <v>0.43238950441801172</v>
      </c>
      <c r="AG39" s="28">
        <v>1205.5786800078185</v>
      </c>
      <c r="AH39" s="21">
        <v>0.18247911459490829</v>
      </c>
      <c r="AI39" s="28">
        <v>6606.6666461207051</v>
      </c>
      <c r="AJ39" s="351">
        <v>4062.2319969789578</v>
      </c>
      <c r="AK39" s="93">
        <v>0.61486861901292</v>
      </c>
      <c r="AL39" s="32" t="s">
        <v>6</v>
      </c>
      <c r="AM39" s="28">
        <v>62.959678045130076</v>
      </c>
      <c r="AN39" s="21">
        <v>9.5297192090202792E-3</v>
      </c>
      <c r="AO39" s="28">
        <v>24.937492734385032</v>
      </c>
      <c r="AP39" s="21">
        <v>3.7745952793043973E-3</v>
      </c>
      <c r="AQ39" s="28">
        <v>201.92668961566173</v>
      </c>
      <c r="AR39" s="21">
        <v>3.0564080258874388E-2</v>
      </c>
      <c r="AS39" s="28">
        <v>6316.8427857255292</v>
      </c>
      <c r="AT39" s="21">
        <v>0.95613160525280094</v>
      </c>
      <c r="AU39" s="28">
        <v>6606.666646120706</v>
      </c>
      <c r="AV39"/>
      <c r="AW39"/>
      <c r="AX39" s="1">
        <v>97207</v>
      </c>
      <c r="AY39" s="32" t="s">
        <v>6</v>
      </c>
      <c r="AZ39" s="20">
        <v>17.560798827130419</v>
      </c>
      <c r="BA39" s="21">
        <v>4.6207242279447764E-3</v>
      </c>
      <c r="BB39" s="20">
        <v>9.9050907394418903</v>
      </c>
      <c r="BC39" s="21">
        <v>2.6062990192120758E-3</v>
      </c>
      <c r="BD39" s="20">
        <v>294.36091289837566</v>
      </c>
      <c r="BE39" s="21">
        <v>7.7454369552260746E-2</v>
      </c>
      <c r="BF39" s="20">
        <v>1261.5580161714363</v>
      </c>
      <c r="BG39" s="21">
        <v>0.33195025736957673</v>
      </c>
      <c r="BH39" s="20">
        <v>975.03528404178746</v>
      </c>
      <c r="BI39" s="21">
        <v>0.25655832655587224</v>
      </c>
      <c r="BJ39" s="20">
        <v>912.79832852904917</v>
      </c>
      <c r="BK39" s="21">
        <v>0.24018208928772833</v>
      </c>
      <c r="BL39" s="20">
        <v>329.22452120441409</v>
      </c>
      <c r="BM39" s="21">
        <v>8.6627933987405106E-2</v>
      </c>
      <c r="BO39" s="28">
        <v>2.4448375361992398</v>
      </c>
      <c r="BP39" s="21">
        <v>1.815890320541704E-3</v>
      </c>
      <c r="BQ39" s="28">
        <v>78.001847217357181</v>
      </c>
      <c r="BR39" s="21">
        <v>5.7935464933416628E-2</v>
      </c>
      <c r="BS39" s="28">
        <v>589.35872192342572</v>
      </c>
      <c r="BT39" s="21">
        <v>0.43774311487843692</v>
      </c>
      <c r="BU39" s="28">
        <v>486.66711630952091</v>
      </c>
      <c r="BV39" s="21">
        <v>0.36146946075045189</v>
      </c>
      <c r="BW39" s="28">
        <v>127.38601257911427</v>
      </c>
      <c r="BX39" s="21">
        <v>9.4615296022666356E-2</v>
      </c>
      <c r="BY39" s="28">
        <v>52.607709868277709</v>
      </c>
      <c r="BZ39" s="21">
        <v>3.9074101947969543E-2</v>
      </c>
      <c r="CA39" s="28">
        <v>9.8912457332548005</v>
      </c>
      <c r="CB39" s="21">
        <v>7.3466711465170632E-3</v>
      </c>
      <c r="CC39"/>
      <c r="CD39" s="28">
        <v>5.0065429841689202</v>
      </c>
      <c r="CE39" s="21">
        <v>4.7870588554476522E-3</v>
      </c>
      <c r="CF39" s="28">
        <v>27.52539548620824</v>
      </c>
      <c r="CG39" s="21">
        <v>2.6318697078723856E-2</v>
      </c>
      <c r="CH39" s="28">
        <v>253.27700969791644</v>
      </c>
      <c r="CI39" s="21">
        <v>0.24217348297809077</v>
      </c>
      <c r="CJ39" s="28">
        <v>421.58987307316306</v>
      </c>
      <c r="CK39" s="21">
        <v>0.40310760172110083</v>
      </c>
      <c r="CL39" s="28">
        <v>197.53556031468366</v>
      </c>
      <c r="CM39" s="21">
        <v>0.18887570849992233</v>
      </c>
      <c r="CN39" s="28">
        <v>115.96177235820635</v>
      </c>
      <c r="CO39" s="21">
        <v>0.11087807115929615</v>
      </c>
      <c r="CP39" s="28">
        <v>24.953319707958268</v>
      </c>
      <c r="CQ39" s="21">
        <v>2.3859379707418429E-2</v>
      </c>
      <c r="CS39" s="28">
        <v>0</v>
      </c>
      <c r="CT39" s="21">
        <v>0</v>
      </c>
      <c r="CU39" s="28">
        <v>10.245529231687479</v>
      </c>
      <c r="CV39" s="21">
        <v>0.14450240287716443</v>
      </c>
      <c r="CW39" s="28">
        <v>27.860636119815553</v>
      </c>
      <c r="CX39" s="21">
        <v>0.39294493958869708</v>
      </c>
      <c r="CY39" s="28">
        <v>22.532697508226409</v>
      </c>
      <c r="CZ39" s="21">
        <v>0.31779997495617229</v>
      </c>
      <c r="DA39" s="28">
        <v>7.6437814736771799</v>
      </c>
      <c r="DB39" s="21">
        <v>0.1078074899828657</v>
      </c>
      <c r="DC39" s="28">
        <v>2.61949312375928</v>
      </c>
      <c r="DD39" s="21">
        <v>3.694519259510045E-2</v>
      </c>
      <c r="DE39" s="28">
        <v>0</v>
      </c>
      <c r="DF39" s="21">
        <v>0</v>
      </c>
      <c r="DH39" s="28">
        <v>5.1227646158437397</v>
      </c>
      <c r="DI39" s="21">
        <v>1.493018584260466E-2</v>
      </c>
      <c r="DJ39" s="28">
        <v>5.1227646158437405</v>
      </c>
      <c r="DK39" s="21">
        <v>1.4930185842604662E-2</v>
      </c>
      <c r="DL39" s="28">
        <v>87.285556952646417</v>
      </c>
      <c r="DM39" s="21">
        <v>0.25439185369707323</v>
      </c>
      <c r="DN39" s="28">
        <v>139.34468135109037</v>
      </c>
      <c r="DO39" s="21">
        <v>0.40611703733485904</v>
      </c>
      <c r="DP39" s="28">
        <v>63.261800832623059</v>
      </c>
      <c r="DQ39" s="21">
        <v>0.18437513998744207</v>
      </c>
      <c r="DR39" s="28">
        <v>25.04376971943465</v>
      </c>
      <c r="DS39" s="21">
        <v>7.2989521117977491E-2</v>
      </c>
      <c r="DT39" s="28">
        <v>17.933253374967169</v>
      </c>
      <c r="DU39" s="21">
        <v>5.2266076177438829E-2</v>
      </c>
    </row>
    <row r="40" spans="1:125" x14ac:dyDescent="0.2">
      <c r="A40" s="356">
        <v>97221</v>
      </c>
      <c r="B40" s="32" t="s">
        <v>27</v>
      </c>
      <c r="C40" s="28">
        <v>2893.2157888338543</v>
      </c>
      <c r="D40" s="21">
        <v>0.55550505828802543</v>
      </c>
      <c r="E40" s="28">
        <v>671.03178648958078</v>
      </c>
      <c r="F40" s="21">
        <v>0.12883987191887214</v>
      </c>
      <c r="G40" s="28">
        <v>1176.5050683418747</v>
      </c>
      <c r="H40" s="21">
        <v>0.22589207451713564</v>
      </c>
      <c r="I40" s="28">
        <v>137.14575521395923</v>
      </c>
      <c r="J40" s="21">
        <v>2.6332346532227741E-2</v>
      </c>
      <c r="K40" s="28">
        <v>330.36342640503443</v>
      </c>
      <c r="L40" s="21">
        <v>6.343064874373916E-2</v>
      </c>
      <c r="M40" s="28">
        <v>5208.2618252843031</v>
      </c>
      <c r="O40" s="28">
        <v>3496.3737200908122</v>
      </c>
      <c r="P40" s="304">
        <v>0.67131297107935917</v>
      </c>
      <c r="Q40" s="28">
        <v>1699.4271314761386</v>
      </c>
      <c r="R40" s="304">
        <v>0.32629448911842518</v>
      </c>
      <c r="S40" s="20">
        <v>12.4609737173532</v>
      </c>
      <c r="T40" s="21">
        <v>2.3925398022156827E-3</v>
      </c>
      <c r="U40" s="28">
        <v>5208.261825284304</v>
      </c>
      <c r="V40" s="309">
        <v>0.65661385483354884</v>
      </c>
      <c r="W40" s="56"/>
      <c r="X40" s="32" t="s">
        <v>27</v>
      </c>
      <c r="Y40" s="28">
        <v>60.491761627280319</v>
      </c>
      <c r="Z40" s="21">
        <v>1.1614577695309746E-2</v>
      </c>
      <c r="AA40" s="28">
        <v>413.69366137456154</v>
      </c>
      <c r="AB40" s="21">
        <v>7.9430273525463391E-2</v>
      </c>
      <c r="AC40" s="28">
        <v>1644.0114811984465</v>
      </c>
      <c r="AD40" s="21">
        <v>0.31565453818341871</v>
      </c>
      <c r="AE40" s="28">
        <v>2322.0112851220806</v>
      </c>
      <c r="AF40" s="21">
        <v>0.44583228781808187</v>
      </c>
      <c r="AG40" s="28">
        <v>768.05363596193536</v>
      </c>
      <c r="AH40" s="21">
        <v>0.1474683227777262</v>
      </c>
      <c r="AI40" s="28">
        <v>5208.2618252843049</v>
      </c>
      <c r="AJ40" s="351">
        <v>3090.0649210840161</v>
      </c>
      <c r="AK40" s="93">
        <v>0.59330061059580808</v>
      </c>
      <c r="AL40" s="32" t="s">
        <v>27</v>
      </c>
      <c r="AM40" s="28">
        <v>47.52156614394292</v>
      </c>
      <c r="AN40" s="21">
        <v>9.1242659716610653E-3</v>
      </c>
      <c r="AO40" s="28">
        <v>39.966696329104906</v>
      </c>
      <c r="AP40" s="21">
        <v>7.6737110517525178E-3</v>
      </c>
      <c r="AQ40" s="28">
        <v>222.15510462507976</v>
      </c>
      <c r="AR40" s="21">
        <v>4.265436571306646E-2</v>
      </c>
      <c r="AS40" s="28">
        <v>4898.6184581861762</v>
      </c>
      <c r="AT40" s="21">
        <v>0.94054765726351997</v>
      </c>
      <c r="AU40" s="28">
        <v>5208.261825284304</v>
      </c>
      <c r="AV40"/>
      <c r="AW40"/>
      <c r="AX40" s="1">
        <v>97221</v>
      </c>
      <c r="AY40" s="32" t="s">
        <v>27</v>
      </c>
      <c r="AZ40" s="20">
        <v>7.4503174813941904</v>
      </c>
      <c r="BA40" s="21">
        <v>2.5750991371428717E-3</v>
      </c>
      <c r="BB40" s="20">
        <v>24.912645779184132</v>
      </c>
      <c r="BC40" s="21">
        <v>8.6107112629941352E-3</v>
      </c>
      <c r="BD40" s="20">
        <v>223.92315515681821</v>
      </c>
      <c r="BE40" s="21">
        <v>7.7395939846945594E-2</v>
      </c>
      <c r="BF40" s="20">
        <v>976.72891345615767</v>
      </c>
      <c r="BG40" s="21">
        <v>0.33759283259332695</v>
      </c>
      <c r="BH40" s="20">
        <v>785.29099329928204</v>
      </c>
      <c r="BI40" s="21">
        <v>0.27142496468118721</v>
      </c>
      <c r="BJ40" s="20">
        <v>663.11418193363795</v>
      </c>
      <c r="BK40" s="21">
        <v>0.2291962405614115</v>
      </c>
      <c r="BL40" s="20">
        <v>211.79558172738035</v>
      </c>
      <c r="BM40" s="21">
        <v>7.3204211916991904E-2</v>
      </c>
      <c r="BO40" s="28">
        <v>9.8899787268293693</v>
      </c>
      <c r="BP40" s="21">
        <v>1.4738465339425367E-2</v>
      </c>
      <c r="BQ40" s="28">
        <v>29.913618354419782</v>
      </c>
      <c r="BR40" s="21">
        <v>4.4578541518739599E-2</v>
      </c>
      <c r="BS40" s="28">
        <v>241.54338631334738</v>
      </c>
      <c r="BT40" s="21">
        <v>0.35995818853373779</v>
      </c>
      <c r="BU40" s="28">
        <v>255.23649604825923</v>
      </c>
      <c r="BV40" s="21">
        <v>0.38036424084095505</v>
      </c>
      <c r="BW40" s="28">
        <v>82.122124107129736</v>
      </c>
      <c r="BX40" s="21">
        <v>0.12238186887798773</v>
      </c>
      <c r="BY40" s="28">
        <v>44.886452543773821</v>
      </c>
      <c r="BZ40" s="21">
        <v>6.6891693430190108E-2</v>
      </c>
      <c r="CA40" s="28">
        <v>7.4397303958216305</v>
      </c>
      <c r="CB40" s="21">
        <v>1.108700145896464E-2</v>
      </c>
      <c r="CC40"/>
      <c r="CD40" s="28">
        <v>22.47887204972043</v>
      </c>
      <c r="CE40" s="21">
        <v>1.9106481267778447E-2</v>
      </c>
      <c r="CF40" s="28">
        <v>34.899030038073981</v>
      </c>
      <c r="CG40" s="21">
        <v>2.9663306157498719E-2</v>
      </c>
      <c r="CH40" s="28">
        <v>331.32142339856313</v>
      </c>
      <c r="CI40" s="21">
        <v>0.28161495629212718</v>
      </c>
      <c r="CJ40" s="28">
        <v>585.93123458496154</v>
      </c>
      <c r="CK40" s="21">
        <v>0.4980269531781556</v>
      </c>
      <c r="CL40" s="28">
        <v>122.22339156814616</v>
      </c>
      <c r="CM40" s="21">
        <v>0.10388683810806149</v>
      </c>
      <c r="CN40" s="28">
        <v>67.192616361476937</v>
      </c>
      <c r="CO40" s="21">
        <v>5.7112050062118197E-2</v>
      </c>
      <c r="CP40" s="28">
        <v>12.45850034093251</v>
      </c>
      <c r="CQ40" s="21">
        <v>1.0589414934260409E-2</v>
      </c>
      <c r="CS40" s="28">
        <v>0</v>
      </c>
      <c r="CT40" s="21">
        <v>0</v>
      </c>
      <c r="CU40" s="28">
        <v>12.42015798835355</v>
      </c>
      <c r="CV40" s="21">
        <v>9.0561738268727529E-2</v>
      </c>
      <c r="CW40" s="28">
        <v>59.780259227460618</v>
      </c>
      <c r="CX40" s="21">
        <v>0.43588851243845095</v>
      </c>
      <c r="CY40" s="28">
        <v>47.446893540956573</v>
      </c>
      <c r="CZ40" s="21">
        <v>0.34595962133086305</v>
      </c>
      <c r="DA40" s="28">
        <v>9.9731097058877793</v>
      </c>
      <c r="DB40" s="21">
        <v>7.2719054923200979E-2</v>
      </c>
      <c r="DC40" s="28">
        <v>5.0106562359590097</v>
      </c>
      <c r="DD40" s="21">
        <v>3.653526299914972E-2</v>
      </c>
      <c r="DE40" s="28">
        <v>2.5146785153417199</v>
      </c>
      <c r="DF40" s="21">
        <v>1.8335810039607891E-2</v>
      </c>
      <c r="DH40" s="28">
        <v>0</v>
      </c>
      <c r="DI40" s="21">
        <v>0</v>
      </c>
      <c r="DJ40" s="28">
        <v>10.889989265341079</v>
      </c>
      <c r="DK40" s="21">
        <v>3.2963664845846646E-2</v>
      </c>
      <c r="DL40" s="28">
        <v>97.230626240375997</v>
      </c>
      <c r="DM40" s="21">
        <v>0.29431413549140467</v>
      </c>
      <c r="DN40" s="28">
        <v>137.94447291308376</v>
      </c>
      <c r="DO40" s="21">
        <v>0.41755370566946515</v>
      </c>
      <c r="DP40" s="28">
        <v>54.379735540691584</v>
      </c>
      <c r="DQ40" s="21">
        <v>0.16460579832472305</v>
      </c>
      <c r="DR40" s="28">
        <v>27.403923930200342</v>
      </c>
      <c r="DS40" s="21">
        <v>8.2950840619392285E-2</v>
      </c>
      <c r="DT40" s="28">
        <v>2.5146785153417199</v>
      </c>
      <c r="DU40" s="21">
        <v>7.6118550491683559E-3</v>
      </c>
    </row>
    <row r="41" spans="1:125" x14ac:dyDescent="0.2">
      <c r="A41" s="356">
        <v>97227</v>
      </c>
      <c r="B41" s="32" t="s">
        <v>22</v>
      </c>
      <c r="C41" s="28">
        <v>2327.8179941246408</v>
      </c>
      <c r="D41" s="21">
        <v>0.55320349989520634</v>
      </c>
      <c r="E41" s="28">
        <v>881.73331696188416</v>
      </c>
      <c r="F41" s="21">
        <v>0.20954299612283436</v>
      </c>
      <c r="G41" s="28">
        <v>631.61111262704696</v>
      </c>
      <c r="H41" s="21">
        <v>0.15010171712732237</v>
      </c>
      <c r="I41" s="28">
        <v>160.74190725778746</v>
      </c>
      <c r="J41" s="21">
        <v>3.820014532892102E-2</v>
      </c>
      <c r="K41" s="28">
        <v>205.98299180516005</v>
      </c>
      <c r="L41" s="21">
        <v>4.8951641525715774E-2</v>
      </c>
      <c r="M41" s="28">
        <v>4207.8873227765198</v>
      </c>
      <c r="O41" s="28">
        <v>2834.3680045842698</v>
      </c>
      <c r="P41" s="304">
        <v>0.67358457752477274</v>
      </c>
      <c r="Q41" s="28">
        <v>1354.6534512084256</v>
      </c>
      <c r="R41" s="304">
        <v>0.3219319690135084</v>
      </c>
      <c r="S41" s="20">
        <v>18.865866983825207</v>
      </c>
      <c r="T41" s="21">
        <v>4.4834534617188386E-3</v>
      </c>
      <c r="U41" s="28">
        <v>4207.8873227765207</v>
      </c>
      <c r="V41" s="309">
        <v>0.67357642357642356</v>
      </c>
      <c r="W41" s="56"/>
      <c r="X41" s="32" t="s">
        <v>22</v>
      </c>
      <c r="Y41" s="28">
        <v>105.09336316589798</v>
      </c>
      <c r="Z41" s="21">
        <v>2.4975327309038658E-2</v>
      </c>
      <c r="AA41" s="28">
        <v>501.24440391529708</v>
      </c>
      <c r="AB41" s="21">
        <v>0.11912020581020631</v>
      </c>
      <c r="AC41" s="28">
        <v>1179.1475347213755</v>
      </c>
      <c r="AD41" s="21">
        <v>0.28022317240741379</v>
      </c>
      <c r="AE41" s="28">
        <v>1837.0319881398973</v>
      </c>
      <c r="AF41" s="21">
        <v>0.43656872136199587</v>
      </c>
      <c r="AG41" s="28">
        <v>585.37003283405193</v>
      </c>
      <c r="AH41" s="21">
        <v>0.13911257311134537</v>
      </c>
      <c r="AI41" s="28">
        <v>4207.8873227765198</v>
      </c>
      <c r="AJ41" s="351">
        <v>2422.4020209739492</v>
      </c>
      <c r="AK41" s="93">
        <v>0.57568129447334127</v>
      </c>
      <c r="AL41" s="32" t="s">
        <v>22</v>
      </c>
      <c r="AM41" s="28">
        <v>19.96773900152062</v>
      </c>
      <c r="AN41" s="21">
        <v>4.7453121887173462E-3</v>
      </c>
      <c r="AO41" s="28">
        <v>6.3056017899538794</v>
      </c>
      <c r="AP41" s="21">
        <v>1.4985196385423195E-3</v>
      </c>
      <c r="AQ41" s="28">
        <v>112.44989858751086</v>
      </c>
      <c r="AR41" s="21">
        <v>2.672360022067137E-2</v>
      </c>
      <c r="AS41" s="28">
        <v>4069.1640833975348</v>
      </c>
      <c r="AT41" s="21">
        <v>0.96703256795206904</v>
      </c>
      <c r="AU41" s="28">
        <v>4207.8873227765198</v>
      </c>
      <c r="AV41"/>
      <c r="AW41"/>
      <c r="AX41" s="1">
        <v>97227</v>
      </c>
      <c r="AY41" s="32" t="s">
        <v>22</v>
      </c>
      <c r="AZ41" s="20">
        <v>5.2546681582949004</v>
      </c>
      <c r="BA41" s="21">
        <v>2.2573363431151244E-3</v>
      </c>
      <c r="BB41" s="20">
        <v>16.814938106543678</v>
      </c>
      <c r="BC41" s="21">
        <v>7.223476297968396E-3</v>
      </c>
      <c r="BD41" s="20">
        <v>208.08485906847804</v>
      </c>
      <c r="BE41" s="21">
        <v>8.9390519187358908E-2</v>
      </c>
      <c r="BF41" s="20">
        <v>853.35810890709172</v>
      </c>
      <c r="BG41" s="21">
        <v>0.3665914221218961</v>
      </c>
      <c r="BH41" s="20">
        <v>548.58735572598755</v>
      </c>
      <c r="BI41" s="21">
        <v>0.23566591422121894</v>
      </c>
      <c r="BJ41" s="20">
        <v>525.46681582948997</v>
      </c>
      <c r="BK41" s="21">
        <v>0.22573363431151239</v>
      </c>
      <c r="BL41" s="20">
        <v>170.25124832875474</v>
      </c>
      <c r="BM41" s="21">
        <v>7.3137697516930014E-2</v>
      </c>
      <c r="BO41" s="28">
        <v>3.1528008949769397</v>
      </c>
      <c r="BP41" s="21">
        <v>3.5756853396901071E-3</v>
      </c>
      <c r="BQ41" s="28">
        <v>55.69948247792594</v>
      </c>
      <c r="BR41" s="21">
        <v>6.3170441001191902E-2</v>
      </c>
      <c r="BS41" s="28">
        <v>348.90996571078136</v>
      </c>
      <c r="BT41" s="21">
        <v>0.3957091775923719</v>
      </c>
      <c r="BU41" s="28">
        <v>323.68755855096589</v>
      </c>
      <c r="BV41" s="21">
        <v>0.36710369487485112</v>
      </c>
      <c r="BW41" s="28">
        <v>110.3480313241929</v>
      </c>
      <c r="BX41" s="21">
        <v>0.12514898688915377</v>
      </c>
      <c r="BY41" s="28">
        <v>35.731743476405313</v>
      </c>
      <c r="BZ41" s="21">
        <v>4.0524433849821212E-2</v>
      </c>
      <c r="CA41" s="28">
        <v>4.2037345266359196</v>
      </c>
      <c r="CB41" s="21">
        <v>4.7675804529201428E-3</v>
      </c>
      <c r="CC41"/>
      <c r="CD41" s="28">
        <v>6.3056017899538803</v>
      </c>
      <c r="CE41" s="21">
        <v>9.9833610648918485E-3</v>
      </c>
      <c r="CF41" s="28">
        <v>16.814938106543678</v>
      </c>
      <c r="CG41" s="21">
        <v>2.6622296173044922E-2</v>
      </c>
      <c r="CH41" s="28">
        <v>207.03392543681906</v>
      </c>
      <c r="CI41" s="21">
        <v>0.32778702163061563</v>
      </c>
      <c r="CJ41" s="28">
        <v>302.66888591778627</v>
      </c>
      <c r="CK41" s="21">
        <v>0.47920133111480873</v>
      </c>
      <c r="CL41" s="28">
        <v>53.597615214607984</v>
      </c>
      <c r="CM41" s="21">
        <v>8.4858569051580707E-2</v>
      </c>
      <c r="CN41" s="28">
        <v>39.93547800304124</v>
      </c>
      <c r="CO41" s="21">
        <v>6.3227953410981697E-2</v>
      </c>
      <c r="CP41" s="28">
        <v>5.2546681582949004</v>
      </c>
      <c r="CQ41" s="21">
        <v>8.3194675540765404E-3</v>
      </c>
      <c r="CS41" s="28">
        <v>0</v>
      </c>
      <c r="CT41" s="21">
        <v>0</v>
      </c>
      <c r="CU41" s="28">
        <v>11.560269948248781</v>
      </c>
      <c r="CV41" s="21">
        <v>7.1918208172739723E-2</v>
      </c>
      <c r="CW41" s="28">
        <v>68.259747671797271</v>
      </c>
      <c r="CX41" s="21">
        <v>0.42465433461808255</v>
      </c>
      <c r="CY41" s="28">
        <v>52.546681582949006</v>
      </c>
      <c r="CZ41" s="21">
        <v>0.32690094623972604</v>
      </c>
      <c r="DA41" s="28">
        <v>17.865871738202657</v>
      </c>
      <c r="DB41" s="21">
        <v>0.11114632172150682</v>
      </c>
      <c r="DC41" s="28">
        <v>9.4584026849308209</v>
      </c>
      <c r="DD41" s="21">
        <v>5.8842170323150686E-2</v>
      </c>
      <c r="DE41" s="28">
        <v>1.0509336316589799</v>
      </c>
      <c r="DF41" s="21">
        <v>6.5380189247945192E-3</v>
      </c>
      <c r="DH41" s="28">
        <v>1.0509336316589799</v>
      </c>
      <c r="DI41" s="21">
        <v>5.1020408163265311E-3</v>
      </c>
      <c r="DJ41" s="28">
        <v>5.2546681582949004</v>
      </c>
      <c r="DK41" s="21">
        <v>2.5510204081632657E-2</v>
      </c>
      <c r="DL41" s="28">
        <v>65.157885162856758</v>
      </c>
      <c r="DM41" s="21">
        <v>0.31632653061224492</v>
      </c>
      <c r="DN41" s="28">
        <v>90.380292322672275</v>
      </c>
      <c r="DO41" s="21">
        <v>0.43877551020408168</v>
      </c>
      <c r="DP41" s="28">
        <v>21.018672633179598</v>
      </c>
      <c r="DQ41" s="21">
        <v>0.10204081632653061</v>
      </c>
      <c r="DR41" s="28">
        <v>18.916805369861642</v>
      </c>
      <c r="DS41" s="21">
        <v>9.183673469387757E-2</v>
      </c>
      <c r="DT41" s="28">
        <v>4.2037345266359196</v>
      </c>
      <c r="DU41" s="21">
        <v>2.0408163265306124E-2</v>
      </c>
    </row>
    <row r="42" spans="1:125" x14ac:dyDescent="0.2">
      <c r="A42" s="356">
        <v>97223</v>
      </c>
      <c r="B42" s="32" t="s">
        <v>18</v>
      </c>
      <c r="C42" s="28">
        <v>2367.3784470444198</v>
      </c>
      <c r="D42" s="21">
        <v>0.66278739710474022</v>
      </c>
      <c r="E42" s="28">
        <v>497.80848715152473</v>
      </c>
      <c r="F42" s="21">
        <v>0.13936985523701392</v>
      </c>
      <c r="G42" s="28">
        <v>355.86716698612054</v>
      </c>
      <c r="H42" s="21">
        <v>9.963099630996311E-2</v>
      </c>
      <c r="I42" s="28">
        <v>36.499196613961075</v>
      </c>
      <c r="J42" s="21">
        <v>1.0218563724098779E-2</v>
      </c>
      <c r="K42" s="28">
        <v>314.29863750910931</v>
      </c>
      <c r="L42" s="21">
        <v>8.7993187624183941E-2</v>
      </c>
      <c r="M42" s="28">
        <v>3571.8519353051356</v>
      </c>
      <c r="O42" s="28">
        <v>2837.8125367354746</v>
      </c>
      <c r="P42" s="304">
        <v>0.79449332954868024</v>
      </c>
      <c r="Q42" s="28">
        <v>687.4015362296002</v>
      </c>
      <c r="R42" s="304">
        <v>0.19244961680386027</v>
      </c>
      <c r="S42" s="20">
        <v>46.637862340061382</v>
      </c>
      <c r="T42" s="21">
        <v>1.305705364745955E-2</v>
      </c>
      <c r="U42" s="28">
        <v>3571.8519353051361</v>
      </c>
      <c r="V42" s="309">
        <v>0.7944933304146603</v>
      </c>
      <c r="W42" s="56"/>
      <c r="X42" s="32" t="s">
        <v>18</v>
      </c>
      <c r="Y42" s="28">
        <v>40.554662904401205</v>
      </c>
      <c r="Z42" s="21">
        <v>1.1353959693443088E-2</v>
      </c>
      <c r="AA42" s="28">
        <v>216.96744653854637</v>
      </c>
      <c r="AB42" s="21">
        <v>6.0743684359920502E-2</v>
      </c>
      <c r="AC42" s="28">
        <v>787.77432691799322</v>
      </c>
      <c r="AD42" s="21">
        <v>0.22055066704513193</v>
      </c>
      <c r="AE42" s="28">
        <v>1404.2052030648917</v>
      </c>
      <c r="AF42" s="21">
        <v>0.39313085438546697</v>
      </c>
      <c r="AG42" s="28">
        <v>1122.3502958793033</v>
      </c>
      <c r="AH42" s="21">
        <v>0.31422083451603744</v>
      </c>
      <c r="AI42" s="28">
        <v>3571.8519353051361</v>
      </c>
      <c r="AJ42" s="351">
        <v>2526.5554989441953</v>
      </c>
      <c r="AK42" s="93">
        <v>0.70735168890150435</v>
      </c>
      <c r="AL42" s="32" t="s">
        <v>18</v>
      </c>
      <c r="AM42" s="28">
        <v>66.915193792261988</v>
      </c>
      <c r="AN42" s="21">
        <v>1.8734033494181096E-2</v>
      </c>
      <c r="AO42" s="28">
        <v>37.513063186571102</v>
      </c>
      <c r="AP42" s="21">
        <v>1.0502412716434853E-2</v>
      </c>
      <c r="AQ42" s="28">
        <v>157.1493187545546</v>
      </c>
      <c r="AR42" s="21">
        <v>4.399659381209195E-2</v>
      </c>
      <c r="AS42" s="28">
        <v>3310.2743595717484</v>
      </c>
      <c r="AT42" s="21">
        <v>0.92676695997729208</v>
      </c>
      <c r="AU42" s="28">
        <v>3571.8519353051361</v>
      </c>
      <c r="AV42"/>
      <c r="AW42"/>
      <c r="AX42" s="1">
        <v>97223</v>
      </c>
      <c r="AY42" s="32" t="s">
        <v>18</v>
      </c>
      <c r="AZ42" s="20">
        <v>7.0970660082702102</v>
      </c>
      <c r="BA42" s="21">
        <v>2.9978586723768742E-3</v>
      </c>
      <c r="BB42" s="20">
        <v>12.166398871320361</v>
      </c>
      <c r="BC42" s="21">
        <v>5.1391862955032126E-3</v>
      </c>
      <c r="BD42" s="20">
        <v>209.87038053027618</v>
      </c>
      <c r="BE42" s="21">
        <v>8.865096359743041E-2</v>
      </c>
      <c r="BF42" s="20">
        <v>807.03779179758385</v>
      </c>
      <c r="BG42" s="21">
        <v>0.34089935760171308</v>
      </c>
      <c r="BH42" s="20">
        <v>513.01648574067519</v>
      </c>
      <c r="BI42" s="21">
        <v>0.21670235546038547</v>
      </c>
      <c r="BJ42" s="20">
        <v>560.66821465334658</v>
      </c>
      <c r="BK42" s="21">
        <v>0.23683083511777303</v>
      </c>
      <c r="BL42" s="20">
        <v>257.52210944294762</v>
      </c>
      <c r="BM42" s="21">
        <v>0.108779443254818</v>
      </c>
      <c r="BO42" s="28">
        <v>3.0415997178300902</v>
      </c>
      <c r="BP42" s="21">
        <v>6.1099796334012227E-3</v>
      </c>
      <c r="BQ42" s="28">
        <v>21.29119802481063</v>
      </c>
      <c r="BR42" s="21">
        <v>4.2769857433808553E-2</v>
      </c>
      <c r="BS42" s="28">
        <v>197.70398165895585</v>
      </c>
      <c r="BT42" s="21">
        <v>0.39714867617107946</v>
      </c>
      <c r="BU42" s="28">
        <v>178.44051677936528</v>
      </c>
      <c r="BV42" s="21">
        <v>0.35845213849287172</v>
      </c>
      <c r="BW42" s="28">
        <v>53.734928348331593</v>
      </c>
      <c r="BX42" s="21">
        <v>0.1079429735234216</v>
      </c>
      <c r="BY42" s="28">
        <v>34.471463468741021</v>
      </c>
      <c r="BZ42" s="21">
        <v>6.9246435845213852E-2</v>
      </c>
      <c r="CA42" s="28">
        <v>9.1247991534902706</v>
      </c>
      <c r="CB42" s="21">
        <v>1.8329938900203666E-2</v>
      </c>
      <c r="CC42"/>
      <c r="CD42" s="28">
        <v>3.0415997178300902</v>
      </c>
      <c r="CE42" s="21">
        <v>8.5470085470085479E-3</v>
      </c>
      <c r="CF42" s="28">
        <v>7.0970660082702102</v>
      </c>
      <c r="CG42" s="21">
        <v>1.9943019943019943E-2</v>
      </c>
      <c r="CH42" s="28">
        <v>83.13705895402245</v>
      </c>
      <c r="CI42" s="21">
        <v>0.23361823361823358</v>
      </c>
      <c r="CJ42" s="28">
        <v>164.24638476282485</v>
      </c>
      <c r="CK42" s="21">
        <v>0.46153846153846151</v>
      </c>
      <c r="CL42" s="28">
        <v>46.637862340061382</v>
      </c>
      <c r="CM42" s="21">
        <v>0.13105413105413105</v>
      </c>
      <c r="CN42" s="28">
        <v>40.554662904401198</v>
      </c>
      <c r="CO42" s="21">
        <v>0.11396011396011395</v>
      </c>
      <c r="CP42" s="28">
        <v>11.15253229871033</v>
      </c>
      <c r="CQ42" s="21">
        <v>3.1339031339031341E-2</v>
      </c>
      <c r="CS42" s="28">
        <v>0</v>
      </c>
      <c r="CT42" s="21">
        <v>0</v>
      </c>
      <c r="CU42" s="28">
        <v>7.0970660082702102</v>
      </c>
      <c r="CV42" s="21">
        <v>0.19444444444444448</v>
      </c>
      <c r="CW42" s="28">
        <v>15.207998589150451</v>
      </c>
      <c r="CX42" s="21">
        <v>0.41666666666666674</v>
      </c>
      <c r="CY42" s="28">
        <v>10.138665726100299</v>
      </c>
      <c r="CZ42" s="21">
        <v>0.27777777777777779</v>
      </c>
      <c r="DA42" s="28">
        <v>2.02773314522006</v>
      </c>
      <c r="DB42" s="21">
        <v>5.5555555555555559E-2</v>
      </c>
      <c r="DC42" s="28">
        <v>2.02773314522006</v>
      </c>
      <c r="DD42" s="21">
        <v>5.5555555555555559E-2</v>
      </c>
      <c r="DE42" s="28">
        <v>0</v>
      </c>
      <c r="DF42" s="21">
        <v>0</v>
      </c>
      <c r="DH42" s="28">
        <v>2.02773314522006</v>
      </c>
      <c r="DI42" s="21">
        <v>6.4516129032258064E-3</v>
      </c>
      <c r="DJ42" s="28">
        <v>2.02773314522006</v>
      </c>
      <c r="DK42" s="21">
        <v>6.4516129032258064E-3</v>
      </c>
      <c r="DL42" s="28">
        <v>92.261858107512737</v>
      </c>
      <c r="DM42" s="21">
        <v>0.29354838709677422</v>
      </c>
      <c r="DN42" s="28">
        <v>141.94132016540419</v>
      </c>
      <c r="DO42" s="21">
        <v>0.45161290322580638</v>
      </c>
      <c r="DP42" s="28">
        <v>39.540796331791171</v>
      </c>
      <c r="DQ42" s="21">
        <v>0.12580645161290321</v>
      </c>
      <c r="DR42" s="28">
        <v>24.332797742640722</v>
      </c>
      <c r="DS42" s="21">
        <v>7.7419354838709681E-2</v>
      </c>
      <c r="DT42" s="28">
        <v>12.166398871320361</v>
      </c>
      <c r="DU42" s="21">
        <v>3.870967741935484E-2</v>
      </c>
    </row>
    <row r="43" spans="1:125" x14ac:dyDescent="0.2">
      <c r="A43" s="356">
        <v>97231</v>
      </c>
      <c r="B43" s="33" t="s">
        <v>29</v>
      </c>
      <c r="C43" s="28">
        <v>1622.3829088160423</v>
      </c>
      <c r="D43" s="23">
        <v>0.47366995836283937</v>
      </c>
      <c r="E43" s="28">
        <v>947.97667185915736</v>
      </c>
      <c r="F43" s="23">
        <v>0.27677071069255466</v>
      </c>
      <c r="G43" s="28">
        <v>418.87341314706953</v>
      </c>
      <c r="H43" s="23">
        <v>0.12229403495717531</v>
      </c>
      <c r="I43" s="28">
        <v>259.53289363277412</v>
      </c>
      <c r="J43" s="23">
        <v>7.5773070742304258E-2</v>
      </c>
      <c r="K43" s="28">
        <v>176.36775290402926</v>
      </c>
      <c r="L43" s="23">
        <v>5.1492225245126436E-2</v>
      </c>
      <c r="M43" s="29">
        <v>3425.1336403590726</v>
      </c>
      <c r="O43" s="29">
        <v>1721.5897698245587</v>
      </c>
      <c r="P43" s="305">
        <v>0.50263433506322286</v>
      </c>
      <c r="Q43" s="29">
        <v>1680.5041001139612</v>
      </c>
      <c r="R43" s="305">
        <v>0.49063898713680143</v>
      </c>
      <c r="S43" s="22">
        <v>23.039770420552994</v>
      </c>
      <c r="T43" s="23">
        <v>6.7266777999756017E-3</v>
      </c>
      <c r="U43" s="28">
        <v>3425.1336403590731</v>
      </c>
      <c r="V43" s="309">
        <v>0.53367051825727174</v>
      </c>
      <c r="W43" s="56"/>
      <c r="X43" s="33" t="s">
        <v>29</v>
      </c>
      <c r="Y43" s="28">
        <v>175.35737520130556</v>
      </c>
      <c r="Z43" s="23">
        <v>5.119723596622118E-2</v>
      </c>
      <c r="AA43" s="28">
        <v>595.24116605109884</v>
      </c>
      <c r="AB43" s="23">
        <v>0.17378626020230178</v>
      </c>
      <c r="AC43" s="28">
        <v>1064.2190544549949</v>
      </c>
      <c r="AD43" s="23">
        <v>0.31070876824047894</v>
      </c>
      <c r="AE43" s="28">
        <v>1070.2315914858143</v>
      </c>
      <c r="AF43" s="23">
        <v>0.31246418501019924</v>
      </c>
      <c r="AG43" s="28">
        <v>520.08445316585903</v>
      </c>
      <c r="AH43" s="23">
        <v>0.15184355058079901</v>
      </c>
      <c r="AI43" s="29">
        <v>3425.1336403590722</v>
      </c>
      <c r="AJ43" s="351">
        <v>1590.3160446516733</v>
      </c>
      <c r="AK43" s="93">
        <v>0.46430773559099825</v>
      </c>
      <c r="AL43" s="33" t="s">
        <v>29</v>
      </c>
      <c r="AM43" s="28">
        <v>24.05014812327672</v>
      </c>
      <c r="AN43" s="23">
        <v>7.0216670788808781E-3</v>
      </c>
      <c r="AO43" s="28">
        <v>15.031342577047948</v>
      </c>
      <c r="AP43" s="23">
        <v>4.3885419243005477E-3</v>
      </c>
      <c r="AQ43" s="28">
        <v>259.54118183036121</v>
      </c>
      <c r="AR43" s="23">
        <v>7.5775490559589459E-2</v>
      </c>
      <c r="AS43" s="28">
        <v>3126.510967828387</v>
      </c>
      <c r="AT43" s="23">
        <v>0.91281430043722911</v>
      </c>
      <c r="AU43" s="29">
        <v>3425.1336403590731</v>
      </c>
      <c r="AV43"/>
      <c r="AW43"/>
      <c r="AX43" s="1">
        <v>97231</v>
      </c>
      <c r="AY43" s="32" t="s">
        <v>29</v>
      </c>
      <c r="AZ43" s="20">
        <v>0</v>
      </c>
      <c r="BA43" s="21">
        <v>0</v>
      </c>
      <c r="BB43" s="20">
        <v>8.0167160410922396</v>
      </c>
      <c r="BC43" s="21">
        <v>4.9413218035824569E-3</v>
      </c>
      <c r="BD43" s="20">
        <v>144.30088873966031</v>
      </c>
      <c r="BE43" s="21">
        <v>8.8943792464484223E-2</v>
      </c>
      <c r="BF43" s="20">
        <v>551.14922782509143</v>
      </c>
      <c r="BG43" s="21">
        <v>0.33971587399629388</v>
      </c>
      <c r="BH43" s="20">
        <v>411.85878661111383</v>
      </c>
      <c r="BI43" s="21">
        <v>0.25386040765904877</v>
      </c>
      <c r="BJ43" s="20">
        <v>388.81072799297368</v>
      </c>
      <c r="BK43" s="21">
        <v>0.23965410747374921</v>
      </c>
      <c r="BL43" s="20">
        <v>118.24656160611053</v>
      </c>
      <c r="BM43" s="21">
        <v>7.2884496602841242E-2</v>
      </c>
      <c r="BO43" s="28">
        <v>2.0041790102730599</v>
      </c>
      <c r="BP43" s="21">
        <v>2.1141649048625794E-3</v>
      </c>
      <c r="BQ43" s="28">
        <v>36.075222184915077</v>
      </c>
      <c r="BR43" s="21">
        <v>3.8054968287526428E-2</v>
      </c>
      <c r="BS43" s="28">
        <v>349.72923729264897</v>
      </c>
      <c r="BT43" s="21">
        <v>0.3689217758985201</v>
      </c>
      <c r="BU43" s="28">
        <v>365.76266937483342</v>
      </c>
      <c r="BV43" s="21">
        <v>0.3858350951374207</v>
      </c>
      <c r="BW43" s="28">
        <v>122.25491962665667</v>
      </c>
      <c r="BX43" s="21">
        <v>0.12896405919661735</v>
      </c>
      <c r="BY43" s="28">
        <v>65.135817833874455</v>
      </c>
      <c r="BZ43" s="21">
        <v>6.8710359408033828E-2</v>
      </c>
      <c r="CA43" s="28">
        <v>7.0146265359557098</v>
      </c>
      <c r="CB43" s="21">
        <v>7.3995771670190271E-3</v>
      </c>
      <c r="CC43"/>
      <c r="CD43" s="28">
        <v>5.0104475256826504</v>
      </c>
      <c r="CE43" s="21">
        <v>1.1961722488038279E-2</v>
      </c>
      <c r="CF43" s="28">
        <v>16.033432082184479</v>
      </c>
      <c r="CG43" s="21">
        <v>3.8277511961722487E-2</v>
      </c>
      <c r="CH43" s="28">
        <v>112.23402457529136</v>
      </c>
      <c r="CI43" s="21">
        <v>0.26794258373205743</v>
      </c>
      <c r="CJ43" s="28">
        <v>193.40327449135026</v>
      </c>
      <c r="CK43" s="21">
        <v>0.46172248803827748</v>
      </c>
      <c r="CL43" s="28">
        <v>47.098206741416909</v>
      </c>
      <c r="CM43" s="21">
        <v>0.11244019138755981</v>
      </c>
      <c r="CN43" s="28">
        <v>39.081490700324672</v>
      </c>
      <c r="CO43" s="21">
        <v>9.3301435406698566E-2</v>
      </c>
      <c r="CP43" s="28">
        <v>6.0125370308191801</v>
      </c>
      <c r="CQ43" s="21">
        <v>1.4354066985645933E-2</v>
      </c>
      <c r="CS43" s="28">
        <v>4.0083580205461198</v>
      </c>
      <c r="CT43" s="21">
        <v>1.5444508649519174E-2</v>
      </c>
      <c r="CU43" s="28">
        <v>16.033432082184479</v>
      </c>
      <c r="CV43" s="21">
        <v>6.1778034598076695E-2</v>
      </c>
      <c r="CW43" s="28">
        <v>105.21939803933566</v>
      </c>
      <c r="CX43" s="21">
        <v>0.40541835204987836</v>
      </c>
      <c r="CY43" s="28">
        <v>71.146282815296843</v>
      </c>
      <c r="CZ43" s="21">
        <v>0.27413204476487374</v>
      </c>
      <c r="DA43" s="28">
        <v>41.081525611804125</v>
      </c>
      <c r="DB43" s="21">
        <v>0.15829024612938813</v>
      </c>
      <c r="DC43" s="28">
        <v>18.037611092457542</v>
      </c>
      <c r="DD43" s="21">
        <v>6.9500288922836301E-2</v>
      </c>
      <c r="DE43" s="28">
        <v>4.0062859711493202</v>
      </c>
      <c r="DF43" s="21">
        <v>1.5436524885427478E-2</v>
      </c>
      <c r="DH43" s="28">
        <v>0</v>
      </c>
      <c r="DI43" s="21">
        <v>0</v>
      </c>
      <c r="DJ43" s="28">
        <v>8.0167160410922396</v>
      </c>
      <c r="DK43" s="21">
        <v>4.5454545454545456E-2</v>
      </c>
      <c r="DL43" s="28">
        <v>32.066864164368958</v>
      </c>
      <c r="DM43" s="21">
        <v>0.18181818181818182</v>
      </c>
      <c r="DN43" s="28">
        <v>76.15880239037628</v>
      </c>
      <c r="DO43" s="21">
        <v>0.43181818181818188</v>
      </c>
      <c r="DP43" s="28">
        <v>24.05014812327672</v>
      </c>
      <c r="DQ43" s="21">
        <v>0.13636363636363638</v>
      </c>
      <c r="DR43" s="28">
        <v>28.058506143822839</v>
      </c>
      <c r="DS43" s="21">
        <v>0.15909090909090912</v>
      </c>
      <c r="DT43" s="28">
        <v>8.0167160410922396</v>
      </c>
      <c r="DU43" s="21">
        <v>4.5454545454545456E-2</v>
      </c>
    </row>
    <row r="44" spans="1:125" x14ac:dyDescent="0.2">
      <c r="A44" s="356"/>
      <c r="B44" s="35" t="s">
        <v>40</v>
      </c>
      <c r="C44" s="30">
        <v>15505.369031081627</v>
      </c>
      <c r="D44" s="25">
        <v>0.57470046285237941</v>
      </c>
      <c r="E44" s="30">
        <v>5114.7120817989426</v>
      </c>
      <c r="F44" s="25">
        <v>0.18957481082031752</v>
      </c>
      <c r="G44" s="30">
        <v>3941.3784668868984</v>
      </c>
      <c r="H44" s="25">
        <v>0.14608565746843705</v>
      </c>
      <c r="I44" s="30">
        <v>833.64413557431112</v>
      </c>
      <c r="J44" s="25">
        <v>3.0898695129947997E-2</v>
      </c>
      <c r="K44" s="30">
        <v>1584.8102282187954</v>
      </c>
      <c r="L44" s="25">
        <v>5.8740373728918056E-2</v>
      </c>
      <c r="M44" s="30">
        <v>26979.913943560572</v>
      </c>
      <c r="O44" s="30">
        <v>18119.561943218676</v>
      </c>
      <c r="P44" s="208">
        <v>0.67159450475353932</v>
      </c>
      <c r="Q44" s="30">
        <v>8692.7548554405494</v>
      </c>
      <c r="R44" s="208">
        <v>0.32219357235997748</v>
      </c>
      <c r="S44" s="24">
        <v>167.59714490134994</v>
      </c>
      <c r="T44" s="25">
        <v>6.211922886483155E-3</v>
      </c>
      <c r="U44" s="30">
        <v>26979.913943560576</v>
      </c>
      <c r="V44" s="309">
        <v>0.67451918224919827</v>
      </c>
      <c r="W44" s="56"/>
      <c r="X44" s="35" t="s">
        <v>40</v>
      </c>
      <c r="Y44" s="30">
        <v>597.34801272264667</v>
      </c>
      <c r="Z44" s="25">
        <v>2.2140471388168333E-2</v>
      </c>
      <c r="AA44" s="30">
        <v>2804.1909467119922</v>
      </c>
      <c r="AB44" s="25">
        <v>0.10393624503688538</v>
      </c>
      <c r="AC44" s="30">
        <v>7501.5342089619035</v>
      </c>
      <c r="AD44" s="25">
        <v>0.27804144315116808</v>
      </c>
      <c r="AE44" s="30">
        <v>10971.703863655574</v>
      </c>
      <c r="AF44" s="25">
        <v>0.40666192956016611</v>
      </c>
      <c r="AG44" s="30">
        <v>5105.1369115084581</v>
      </c>
      <c r="AH44" s="25">
        <v>0.18921991086361215</v>
      </c>
      <c r="AI44" s="30">
        <v>26979.913943560572</v>
      </c>
      <c r="AJ44" s="351">
        <v>16076.840775164032</v>
      </c>
      <c r="AK44" s="93">
        <v>0.59588184042377823</v>
      </c>
      <c r="AL44" s="35" t="s">
        <v>40</v>
      </c>
      <c r="AM44" s="30">
        <v>255.51883961628744</v>
      </c>
      <c r="AN44" s="25">
        <v>9.470706250242631E-3</v>
      </c>
      <c r="AO44" s="30">
        <v>135.79600242112491</v>
      </c>
      <c r="AP44" s="25">
        <v>5.0332259289335496E-3</v>
      </c>
      <c r="AQ44" s="30">
        <v>1218.6366231172672</v>
      </c>
      <c r="AR44" s="25">
        <v>4.5168291702728909E-2</v>
      </c>
      <c r="AS44" s="30">
        <v>25369.962478405898</v>
      </c>
      <c r="AT44" s="25">
        <v>0.94032777611809493</v>
      </c>
      <c r="AU44" s="30">
        <v>26979.913943560576</v>
      </c>
      <c r="AV44"/>
      <c r="AW44"/>
      <c r="AX44" s="3"/>
      <c r="AY44" s="35" t="s">
        <v>40</v>
      </c>
      <c r="AZ44" s="24">
        <v>39.376785743110403</v>
      </c>
      <c r="BA44" s="25">
        <v>2.5395581146231867E-3</v>
      </c>
      <c r="BB44" s="24">
        <v>85.892433511696041</v>
      </c>
      <c r="BC44" s="25">
        <v>5.5395284910354911E-3</v>
      </c>
      <c r="BD44" s="24">
        <v>1278.3484419388078</v>
      </c>
      <c r="BE44" s="25">
        <v>8.2445534793545799E-2</v>
      </c>
      <c r="BF44" s="24">
        <v>5311.5458070848726</v>
      </c>
      <c r="BG44" s="25">
        <v>0.34256171500578264</v>
      </c>
      <c r="BH44" s="24">
        <v>3836.2833183945477</v>
      </c>
      <c r="BI44" s="25">
        <v>0.24741644721286168</v>
      </c>
      <c r="BJ44" s="24">
        <v>3643.0739765537855</v>
      </c>
      <c r="BK44" s="25">
        <v>0.23495564467062871</v>
      </c>
      <c r="BL44" s="24">
        <v>1310.8482678548069</v>
      </c>
      <c r="BM44" s="25">
        <v>8.4541571711522462E-2</v>
      </c>
      <c r="BO44" s="30">
        <v>23.554298788139715</v>
      </c>
      <c r="BP44" s="25">
        <v>4.6052052220024895E-3</v>
      </c>
      <c r="BQ44" s="30">
        <v>258.18342964572844</v>
      </c>
      <c r="BR44" s="25">
        <v>5.0478585210004701E-2</v>
      </c>
      <c r="BS44" s="30">
        <v>2011.6666902372688</v>
      </c>
      <c r="BT44" s="25">
        <v>0.39330985949256542</v>
      </c>
      <c r="BU44" s="30">
        <v>1899.215754401054</v>
      </c>
      <c r="BV44" s="25">
        <v>0.37132407924965022</v>
      </c>
      <c r="BW44" s="30">
        <v>599.33375036614893</v>
      </c>
      <c r="BX44" s="25">
        <v>0.11717839455693305</v>
      </c>
      <c r="BY44" s="30">
        <v>274.03524857737216</v>
      </c>
      <c r="BZ44" s="25">
        <v>5.3577844499311231E-2</v>
      </c>
      <c r="CA44" s="30">
        <v>48.722909783230719</v>
      </c>
      <c r="CB44" s="25">
        <v>9.5260317695329468E-3</v>
      </c>
      <c r="CC44"/>
      <c r="CD44" s="30">
        <v>42.850031701366312</v>
      </c>
      <c r="CE44" s="25">
        <v>1.0871838891232248E-2</v>
      </c>
      <c r="CF44" s="30">
        <v>110.41166752534262</v>
      </c>
      <c r="CG44" s="25">
        <v>2.8013464947087761E-2</v>
      </c>
      <c r="CH44" s="30">
        <v>1062.4145324692226</v>
      </c>
      <c r="CI44" s="25">
        <v>0.26955405104965008</v>
      </c>
      <c r="CJ44" s="30">
        <v>1821.6409307412748</v>
      </c>
      <c r="CK44" s="25">
        <v>0.46218371213158316</v>
      </c>
      <c r="CL44" s="30">
        <v>513.35043863729868</v>
      </c>
      <c r="CM44" s="25">
        <v>0.13024642087791408</v>
      </c>
      <c r="CN44" s="30">
        <v>323.85143773963648</v>
      </c>
      <c r="CO44" s="25">
        <v>8.2167049031307782E-2</v>
      </c>
      <c r="CP44" s="30">
        <v>66.859428072756543</v>
      </c>
      <c r="CQ44" s="25">
        <v>1.6963463071224805E-2</v>
      </c>
      <c r="CS44" s="30">
        <v>4.0083580205461198</v>
      </c>
      <c r="CT44" s="25">
        <v>4.8082363319028164E-3</v>
      </c>
      <c r="CU44" s="30">
        <v>69.419163964837566</v>
      </c>
      <c r="CV44" s="25">
        <v>8.327193943134209E-2</v>
      </c>
      <c r="CW44" s="30">
        <v>325.60674500797313</v>
      </c>
      <c r="CX44" s="25">
        <v>0.39058242133936122</v>
      </c>
      <c r="CY44" s="30">
        <v>268.08295889993235</v>
      </c>
      <c r="CZ44" s="25">
        <v>0.32157961348249109</v>
      </c>
      <c r="DA44" s="30">
        <v>105.72447130643143</v>
      </c>
      <c r="DB44" s="25">
        <v>0.12682206566905926</v>
      </c>
      <c r="DC44" s="30">
        <v>52.223572622430112</v>
      </c>
      <c r="DD44" s="25">
        <v>6.2644922927997851E-2</v>
      </c>
      <c r="DE44" s="30">
        <v>8.5788657521603611</v>
      </c>
      <c r="DF44" s="25">
        <v>1.0290800817845662E-2</v>
      </c>
      <c r="DH44" s="30">
        <v>9.20143139272278</v>
      </c>
      <c r="DI44" s="25">
        <v>5.8060146438255137E-3</v>
      </c>
      <c r="DJ44" s="30">
        <v>36.311871225792025</v>
      </c>
      <c r="DK44" s="25">
        <v>2.2912441236957293E-2</v>
      </c>
      <c r="DL44" s="30">
        <v>437.21181964807107</v>
      </c>
      <c r="DM44" s="25">
        <v>0.27587644997689315</v>
      </c>
      <c r="DN44" s="30">
        <v>668.06917740507163</v>
      </c>
      <c r="DO44" s="25">
        <v>0.42154522068924927</v>
      </c>
      <c r="DP44" s="30">
        <v>234.30689453364485</v>
      </c>
      <c r="DQ44" s="25">
        <v>0.14784539521617535</v>
      </c>
      <c r="DR44" s="30">
        <v>148.83244688007392</v>
      </c>
      <c r="DS44" s="25">
        <v>9.3911841449528077E-2</v>
      </c>
      <c r="DT44" s="30">
        <v>50.876587133419449</v>
      </c>
      <c r="DU44" s="25">
        <v>3.2102636787371581E-2</v>
      </c>
    </row>
    <row r="45" spans="1:125" ht="13.5" thickBot="1" x14ac:dyDescent="0.25">
      <c r="A45" s="356"/>
      <c r="B45" s="34" t="s">
        <v>41</v>
      </c>
      <c r="C45" s="43">
        <v>29886.908139628438</v>
      </c>
      <c r="D45" s="48">
        <v>0.61105097145129827</v>
      </c>
      <c r="E45" s="43">
        <v>8054.957985977373</v>
      </c>
      <c r="F45" s="48">
        <v>0.16468715597263714</v>
      </c>
      <c r="G45" s="43">
        <v>6486.8194143545206</v>
      </c>
      <c r="H45" s="48">
        <v>0.13262587371875767</v>
      </c>
      <c r="I45" s="43">
        <v>1179.5956010685079</v>
      </c>
      <c r="J45" s="48">
        <v>2.4117350466134602E-2</v>
      </c>
      <c r="K45" s="43">
        <v>3302.3818575823489</v>
      </c>
      <c r="L45" s="48">
        <v>6.7518648391172276E-2</v>
      </c>
      <c r="M45" s="43">
        <v>48910.662998611188</v>
      </c>
      <c r="O45" s="43">
        <v>34822.284211794271</v>
      </c>
      <c r="P45" s="209">
        <v>0.71195690421908708</v>
      </c>
      <c r="Q45" s="43">
        <v>13708.598542171221</v>
      </c>
      <c r="R45" s="209">
        <v>0.28027832177536571</v>
      </c>
      <c r="S45" s="43">
        <v>379.7802446456958</v>
      </c>
      <c r="T45" s="48">
        <v>7.764774005547208E-3</v>
      </c>
      <c r="U45" s="43">
        <v>48910.662998611188</v>
      </c>
      <c r="V45" s="309">
        <v>0.71773792421523108</v>
      </c>
      <c r="W45" s="56"/>
      <c r="X45" s="34" t="s">
        <v>41</v>
      </c>
      <c r="Y45" s="43">
        <v>935.85551505372393</v>
      </c>
      <c r="Z45" s="48">
        <v>1.9133977289988842E-2</v>
      </c>
      <c r="AA45" s="43">
        <v>4613.0262949859534</v>
      </c>
      <c r="AB45" s="48">
        <v>9.4315349908811102E-2</v>
      </c>
      <c r="AC45" s="43">
        <v>14060.264528413867</v>
      </c>
      <c r="AD45" s="48">
        <v>0.28746828741236052</v>
      </c>
      <c r="AE45" s="43">
        <v>20190.843454521557</v>
      </c>
      <c r="AF45" s="48">
        <v>0.41281066779027054</v>
      </c>
      <c r="AG45" s="43">
        <v>9110.673205636087</v>
      </c>
      <c r="AH45" s="48">
        <v>0.18627171759856914</v>
      </c>
      <c r="AI45" s="43">
        <v>48910.66299861118</v>
      </c>
      <c r="AJ45" s="351">
        <v>29301.516660157642</v>
      </c>
      <c r="AK45" s="93">
        <v>0.59908238538883962</v>
      </c>
      <c r="AL45" s="34" t="s">
        <v>41</v>
      </c>
      <c r="AM45" s="43">
        <v>538.33803762029652</v>
      </c>
      <c r="AN45" s="48">
        <v>1.1006557765033414E-2</v>
      </c>
      <c r="AO45" s="43">
        <v>320.37259982405993</v>
      </c>
      <c r="AP45" s="48">
        <v>6.5501585990187213E-3</v>
      </c>
      <c r="AQ45" s="43">
        <v>2380.7934535659451</v>
      </c>
      <c r="AR45" s="48">
        <v>4.8676368456374165E-2</v>
      </c>
      <c r="AS45" s="43">
        <v>45671.158907600897</v>
      </c>
      <c r="AT45" s="48">
        <v>0.93376691517957378</v>
      </c>
      <c r="AU45" s="43">
        <v>48910.662998611195</v>
      </c>
      <c r="AV45"/>
      <c r="AW45"/>
      <c r="AX45" s="3"/>
      <c r="AY45" s="34" t="s">
        <v>41</v>
      </c>
      <c r="AZ45" s="62">
        <v>73.949655925947468</v>
      </c>
      <c r="BA45" s="48">
        <v>2.4743160309678935E-3</v>
      </c>
      <c r="BB45" s="62">
        <v>165.57722529847427</v>
      </c>
      <c r="BC45" s="48">
        <v>5.5401256136939688E-3</v>
      </c>
      <c r="BD45" s="62">
        <v>2201.6426187475977</v>
      </c>
      <c r="BE45" s="48">
        <v>7.3665787322721998E-2</v>
      </c>
      <c r="BF45" s="62">
        <v>9995.2202600692308</v>
      </c>
      <c r="BG45" s="48">
        <v>0.33443473688789188</v>
      </c>
      <c r="BH45" s="62">
        <v>7051.1920069996395</v>
      </c>
      <c r="BI45" s="48">
        <v>0.23592912234538363</v>
      </c>
      <c r="BJ45" s="62">
        <v>7470.1336926710101</v>
      </c>
      <c r="BK45" s="48">
        <v>0.24994668761891811</v>
      </c>
      <c r="BL45" s="62">
        <v>2929.1926799165403</v>
      </c>
      <c r="BM45" s="48">
        <v>9.8009224180422599E-2</v>
      </c>
      <c r="BO45" s="43">
        <v>37.584397477809347</v>
      </c>
      <c r="BP45" s="48">
        <v>4.6659954705212444E-3</v>
      </c>
      <c r="BQ45" s="43">
        <v>412.81361512428964</v>
      </c>
      <c r="BR45" s="48">
        <v>5.1249629835803501E-2</v>
      </c>
      <c r="BS45" s="43">
        <v>3125.0915441543875</v>
      </c>
      <c r="BT45" s="48">
        <v>0.3879711786945087</v>
      </c>
      <c r="BU45" s="43">
        <v>3008.1205134639831</v>
      </c>
      <c r="BV45" s="48">
        <v>0.37344955972467231</v>
      </c>
      <c r="BW45" s="43">
        <v>938.11492512618656</v>
      </c>
      <c r="BX45" s="48">
        <v>0.11646428532083243</v>
      </c>
      <c r="BY45" s="43">
        <v>458.43256092955289</v>
      </c>
      <c r="BZ45" s="48">
        <v>5.6913091505582519E-2</v>
      </c>
      <c r="CA45" s="43">
        <v>74.800429701164532</v>
      </c>
      <c r="CB45" s="48">
        <v>9.2862594480793426E-3</v>
      </c>
      <c r="CC45"/>
      <c r="CD45" s="43">
        <v>76.380637163636493</v>
      </c>
      <c r="CE45" s="48">
        <v>1.1774743874419517E-2</v>
      </c>
      <c r="CF45" s="43">
        <v>205.05711543101143</v>
      </c>
      <c r="CG45" s="48">
        <v>3.1611349466156811E-2</v>
      </c>
      <c r="CH45" s="43">
        <v>1852.8946690119596</v>
      </c>
      <c r="CI45" s="48">
        <v>0.28563993394231624</v>
      </c>
      <c r="CJ45" s="43">
        <v>2904.0229594814341</v>
      </c>
      <c r="CK45" s="48">
        <v>0.4476805617642437</v>
      </c>
      <c r="CL45" s="43">
        <v>807.93218113649073</v>
      </c>
      <c r="CM45" s="48">
        <v>0.12454981856726854</v>
      </c>
      <c r="CN45" s="43">
        <v>516.11737463092891</v>
      </c>
      <c r="CO45" s="48">
        <v>7.9564011522939224E-2</v>
      </c>
      <c r="CP45" s="43">
        <v>124.41447749905873</v>
      </c>
      <c r="CQ45" s="48">
        <v>1.9179580862655903E-2</v>
      </c>
      <c r="CS45" s="43">
        <v>7.4907247881208399</v>
      </c>
      <c r="CT45" s="48">
        <v>6.3502481539737428E-3</v>
      </c>
      <c r="CU45" s="43">
        <v>93.415731476575559</v>
      </c>
      <c r="CV45" s="48">
        <v>7.9193014446609672E-2</v>
      </c>
      <c r="CW45" s="43">
        <v>458.03835963514075</v>
      </c>
      <c r="CX45" s="48">
        <v>0.38830117645423384</v>
      </c>
      <c r="CY45" s="43">
        <v>377.04789991944006</v>
      </c>
      <c r="CZ45" s="48">
        <v>0.31964166327671995</v>
      </c>
      <c r="DA45" s="43">
        <v>148.74204849549795</v>
      </c>
      <c r="DB45" s="48">
        <v>0.1260957978825655</v>
      </c>
      <c r="DC45" s="43">
        <v>78.724048900626514</v>
      </c>
      <c r="DD45" s="48">
        <v>6.6738167579903029E-2</v>
      </c>
      <c r="DE45" s="43">
        <v>16.136787853106142</v>
      </c>
      <c r="DF45" s="48">
        <v>1.3679932205994179E-2</v>
      </c>
      <c r="DH45" s="43">
        <v>18.709087958394292</v>
      </c>
      <c r="DI45" s="48">
        <v>5.6653314986689898E-3</v>
      </c>
      <c r="DJ45" s="43">
        <v>82.852739132922892</v>
      </c>
      <c r="DK45" s="48">
        <v>2.508878218994905E-2</v>
      </c>
      <c r="DL45" s="43">
        <v>885.85216868158454</v>
      </c>
      <c r="DM45" s="48">
        <v>0.26824643753648492</v>
      </c>
      <c r="DN45" s="43">
        <v>1382.6560252761542</v>
      </c>
      <c r="DO45" s="48">
        <v>0.41868447832631545</v>
      </c>
      <c r="DP45" s="43">
        <v>510.62463516280172</v>
      </c>
      <c r="DQ45" s="48">
        <v>0.15462313481113493</v>
      </c>
      <c r="DR45" s="43">
        <v>321.5428088045029</v>
      </c>
      <c r="DS45" s="48">
        <v>9.736693776530804E-2</v>
      </c>
      <c r="DT45" s="43">
        <v>100.14439256598848</v>
      </c>
      <c r="DU45" s="48">
        <v>3.0324897872138719E-2</v>
      </c>
    </row>
    <row r="46" spans="1:125" ht="13.5" thickBot="1" x14ac:dyDescent="0.25">
      <c r="A46" s="356"/>
      <c r="B46" s="46" t="s">
        <v>42</v>
      </c>
      <c r="C46" s="44">
        <v>89297.667976203506</v>
      </c>
      <c r="D46" s="49">
        <v>0.54833585946473706</v>
      </c>
      <c r="E46" s="44">
        <v>34143.062848706621</v>
      </c>
      <c r="F46" s="49">
        <v>0.20965682683777562</v>
      </c>
      <c r="G46" s="44">
        <v>25002.459995167977</v>
      </c>
      <c r="H46" s="49">
        <v>0.15352859375719174</v>
      </c>
      <c r="I46" s="44">
        <v>2999.7652076576956</v>
      </c>
      <c r="J46" s="49">
        <v>1.8420176815499074E-2</v>
      </c>
      <c r="K46" s="44">
        <v>11409.183650621566</v>
      </c>
      <c r="L46" s="49">
        <v>7.0058543124796396E-2</v>
      </c>
      <c r="M46" s="44">
        <v>162852.13967835737</v>
      </c>
      <c r="O46" s="44">
        <v>104852.95435534786</v>
      </c>
      <c r="P46" s="210">
        <v>0.64385371025789817</v>
      </c>
      <c r="Q46" s="44">
        <v>57083.652012114915</v>
      </c>
      <c r="R46" s="210">
        <v>0.35052442126249322</v>
      </c>
      <c r="S46" s="44">
        <v>915.53331089458641</v>
      </c>
      <c r="T46" s="61">
        <v>5.6218684796086752E-3</v>
      </c>
      <c r="U46" s="71">
        <v>162852.13967835734</v>
      </c>
      <c r="V46" s="309">
        <v>0.64818688925018986</v>
      </c>
      <c r="W46" s="56"/>
      <c r="X46" s="46" t="s">
        <v>42</v>
      </c>
      <c r="Y46" s="44">
        <v>4651.2013032515388</v>
      </c>
      <c r="Z46" s="49">
        <v>2.85608854291871E-2</v>
      </c>
      <c r="AA46" s="44">
        <v>17440.186044180558</v>
      </c>
      <c r="AB46" s="49">
        <v>0.10709215168204705</v>
      </c>
      <c r="AC46" s="44">
        <v>48261.362978162477</v>
      </c>
      <c r="AD46" s="49">
        <v>0.29635080677159992</v>
      </c>
      <c r="AE46" s="44">
        <v>62922.565109231989</v>
      </c>
      <c r="AF46" s="49">
        <v>0.38637849790311501</v>
      </c>
      <c r="AG46" s="44">
        <v>29576.824243530784</v>
      </c>
      <c r="AH46" s="49">
        <v>0.1816176582140509</v>
      </c>
      <c r="AI46" s="44">
        <v>162852.13967835734</v>
      </c>
      <c r="AJ46" s="351">
        <v>92499.389352762781</v>
      </c>
      <c r="AK46" s="93">
        <v>0.56799615611716592</v>
      </c>
      <c r="AL46" s="46" t="s">
        <v>42</v>
      </c>
      <c r="AM46" s="44">
        <v>1221.117878505625</v>
      </c>
      <c r="AN46" s="49">
        <v>7.786956922210167E-3</v>
      </c>
      <c r="AO46" s="44">
        <v>864.32030532087276</v>
      </c>
      <c r="AP46" s="49">
        <v>5.51169146156611E-3</v>
      </c>
      <c r="AQ46" s="44">
        <v>5282.8093654684544</v>
      </c>
      <c r="AR46" s="49">
        <v>3.368799170109095E-2</v>
      </c>
      <c r="AS46" s="44">
        <v>149447.55234587588</v>
      </c>
      <c r="AT46" s="49">
        <v>0.9530133599151327</v>
      </c>
      <c r="AU46" s="44">
        <v>156815.79989517084</v>
      </c>
      <c r="AV46"/>
      <c r="AW46"/>
      <c r="AX46" s="3"/>
      <c r="AY46" s="46" t="s">
        <v>42</v>
      </c>
      <c r="AZ46" s="64">
        <v>197.97012910884115</v>
      </c>
      <c r="BA46" s="49">
        <v>2.2169686353018451E-3</v>
      </c>
      <c r="BB46" s="64">
        <v>540.15780482125706</v>
      </c>
      <c r="BC46" s="49">
        <v>6.0489575714922483E-3</v>
      </c>
      <c r="BD46" s="64">
        <v>6699.68060133369</v>
      </c>
      <c r="BE46" s="49">
        <v>7.5026378103390731E-2</v>
      </c>
      <c r="BF46" s="64">
        <v>27148.766090287729</v>
      </c>
      <c r="BG46" s="49">
        <v>0.30402547687496689</v>
      </c>
      <c r="BH46" s="64">
        <v>20234.449582964418</v>
      </c>
      <c r="BI46" s="49">
        <v>0.22659549842171239</v>
      </c>
      <c r="BJ46" s="64">
        <v>23996.393537933051</v>
      </c>
      <c r="BK46" s="49">
        <v>0.26872363054685516</v>
      </c>
      <c r="BL46" s="64">
        <v>10480.250229754516</v>
      </c>
      <c r="BM46" s="49">
        <v>0.11736308984628072</v>
      </c>
      <c r="BO46" s="44">
        <v>349.20560162385448</v>
      </c>
      <c r="BP46" s="49">
        <v>1.0227717506517808E-2</v>
      </c>
      <c r="BQ46" s="44">
        <v>2018.5509704719545</v>
      </c>
      <c r="BR46" s="49">
        <v>5.9120383529048845E-2</v>
      </c>
      <c r="BS46" s="44">
        <v>13018.569116397757</v>
      </c>
      <c r="BT46" s="49">
        <v>0.38129470616286304</v>
      </c>
      <c r="BU46" s="44">
        <v>11817.75437808688</v>
      </c>
      <c r="BV46" s="49">
        <v>0.34612461191467331</v>
      </c>
      <c r="BW46" s="44">
        <v>4050.6962424937424</v>
      </c>
      <c r="BX46" s="49">
        <v>0.11863892411887668</v>
      </c>
      <c r="BY46" s="44">
        <v>2236.5832880808803</v>
      </c>
      <c r="BZ46" s="49">
        <v>6.5506228834581681E-2</v>
      </c>
      <c r="CA46" s="44">
        <v>651.70325155155149</v>
      </c>
      <c r="CB46" s="49">
        <v>1.9087427933438574E-2</v>
      </c>
      <c r="CC46"/>
      <c r="CD46" s="44">
        <v>228.32178934064865</v>
      </c>
      <c r="CE46" s="49">
        <v>9.1319729892488394E-3</v>
      </c>
      <c r="CF46" s="44">
        <v>705.41538864881181</v>
      </c>
      <c r="CG46" s="49">
        <v>2.8213839309617603E-2</v>
      </c>
      <c r="CH46" s="44">
        <v>5960.9921781357352</v>
      </c>
      <c r="CI46" s="49">
        <v>0.23841622701477247</v>
      </c>
      <c r="CJ46" s="44">
        <v>10671.940112373224</v>
      </c>
      <c r="CK46" s="49">
        <v>0.42683560395399905</v>
      </c>
      <c r="CL46" s="44">
        <v>3996.1907762179335</v>
      </c>
      <c r="CM46" s="49">
        <v>0.15983190362029356</v>
      </c>
      <c r="CN46" s="44">
        <v>2670.0112106029137</v>
      </c>
      <c r="CO46" s="49">
        <v>0.10678994031463004</v>
      </c>
      <c r="CP46" s="44">
        <v>769.58853984871007</v>
      </c>
      <c r="CQ46" s="49">
        <v>3.078051279743842E-2</v>
      </c>
      <c r="CS46" s="44">
        <v>100.47481016327089</v>
      </c>
      <c r="CT46" s="49">
        <v>3.3494224783587163E-2</v>
      </c>
      <c r="CU46" s="44">
        <v>364.13866034744825</v>
      </c>
      <c r="CV46" s="49">
        <v>0.12138905385591106</v>
      </c>
      <c r="CW46" s="44">
        <v>1220.7878404793303</v>
      </c>
      <c r="CX46" s="49">
        <v>0.40696113061213784</v>
      </c>
      <c r="CY46" s="44">
        <v>811.29100275965925</v>
      </c>
      <c r="CZ46" s="49">
        <v>0.27045150090034514</v>
      </c>
      <c r="DA46" s="44">
        <v>306.31529647709692</v>
      </c>
      <c r="DB46" s="49">
        <v>0.10211309061627422</v>
      </c>
      <c r="DC46" s="44">
        <v>159.69889175490067</v>
      </c>
      <c r="DD46" s="49">
        <v>5.3237130475154167E-2</v>
      </c>
      <c r="DE46" s="44">
        <v>37.058705675989096</v>
      </c>
      <c r="DF46" s="49">
        <v>1.2353868756590326E-2</v>
      </c>
      <c r="DH46" s="44">
        <v>45.523041172578047</v>
      </c>
      <c r="DI46" s="49">
        <v>3.9900349198163688E-3</v>
      </c>
      <c r="DJ46" s="44">
        <v>254.47084932359815</v>
      </c>
      <c r="DK46" s="49">
        <v>2.2304036565292271E-2</v>
      </c>
      <c r="DL46" s="44">
        <v>2662.9520538219044</v>
      </c>
      <c r="DM46" s="49">
        <v>0.2334042588294061</v>
      </c>
      <c r="DN46" s="44">
        <v>4838.8113454337763</v>
      </c>
      <c r="DO46" s="49">
        <v>0.42411547518302595</v>
      </c>
      <c r="DP46" s="44">
        <v>1856.1296474234491</v>
      </c>
      <c r="DQ46" s="49">
        <v>0.16268733191286022</v>
      </c>
      <c r="DR46" s="44">
        <v>1270.4206900894824</v>
      </c>
      <c r="DS46" s="49">
        <v>0.11135070912985703</v>
      </c>
      <c r="DT46" s="44">
        <v>480.87602335677911</v>
      </c>
      <c r="DU46" s="49">
        <v>4.2148153459742169E-2</v>
      </c>
    </row>
    <row r="47" spans="1:125" x14ac:dyDescent="0.2">
      <c r="A47" s="356"/>
      <c r="B47" s="60" t="s">
        <v>268</v>
      </c>
      <c r="D47" s="13"/>
      <c r="F47" s="13"/>
      <c r="H47" s="13"/>
      <c r="J47" s="13"/>
      <c r="L47" s="13"/>
      <c r="M47" s="13"/>
      <c r="V47" s="310"/>
      <c r="W47" s="56"/>
      <c r="X47" s="60" t="s">
        <v>268</v>
      </c>
      <c r="Z47" s="13"/>
      <c r="AB47" s="13"/>
      <c r="AD47" s="13"/>
      <c r="AE47" s="13"/>
      <c r="AK47" s="13"/>
      <c r="AL47" s="60" t="s">
        <v>268</v>
      </c>
      <c r="AM47" s="56"/>
      <c r="AN47" s="13"/>
      <c r="AO47" s="56"/>
      <c r="AP47" s="13"/>
      <c r="AY47" s="60" t="s">
        <v>268</v>
      </c>
    </row>
  </sheetData>
  <phoneticPr fontId="2" type="noConversion"/>
  <printOptions horizontalCentered="1" verticalCentered="1"/>
  <pageMargins left="0.59055118110236227" right="0.59055118110236227" top="0.98425196850393704" bottom="0.78740157480314965" header="0.51181102362204722" footer="0.51181102362204722"/>
  <pageSetup paperSize="9" scale="71" orientation="portrait" r:id="rId1"/>
  <headerFooter alignWithMargins="0">
    <oddHeader>&amp;C&amp;"-,Normal"&amp;K002060Observatoire de l'habitat de la Martinique&amp;K000000
&amp;"-,Gras"&amp;11Les résidences principales</oddHeader>
  </headerFooter>
  <rowBreaks count="1" manualBreakCount="1">
    <brk id="47" min="1" max="36" man="1"/>
  </rowBreaks>
  <colBreaks count="1" manualBreakCount="1">
    <brk id="2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88"/>
  <sheetViews>
    <sheetView zoomScale="90" zoomScaleNormal="90" workbookViewId="0">
      <selection activeCell="B3" sqref="B3"/>
    </sheetView>
  </sheetViews>
  <sheetFormatPr baseColWidth="10" defaultRowHeight="12.75" x14ac:dyDescent="0.2"/>
  <cols>
    <col min="1" max="1" width="13.140625" style="105" customWidth="1"/>
    <col min="2" max="2" width="19.140625" style="105" customWidth="1"/>
    <col min="3" max="3" width="13.5703125" style="106" customWidth="1"/>
    <col min="4" max="4" width="8.7109375" style="105" customWidth="1"/>
    <col min="5" max="5" width="13.5703125" style="107" customWidth="1"/>
    <col min="6" max="6" width="8.7109375" style="108" customWidth="1"/>
    <col min="7" max="7" width="13.5703125" style="107" customWidth="1"/>
    <col min="8" max="8" width="8.7109375" style="108" customWidth="1"/>
    <col min="9" max="9" width="13.5703125" style="107" customWidth="1"/>
    <col min="10" max="13" width="8.7109375" style="108" customWidth="1"/>
    <col min="14" max="14" width="11.42578125" style="105" customWidth="1"/>
    <col min="15" max="15" width="19.140625" style="105" customWidth="1"/>
    <col min="16" max="16" width="11.5703125" style="106" customWidth="1"/>
    <col min="17" max="17" width="8.7109375" style="105" customWidth="1"/>
    <col min="18" max="18" width="12.28515625" style="105" customWidth="1"/>
    <col min="19" max="19" width="11.5703125" style="105" customWidth="1"/>
    <col min="20" max="20" width="9.42578125" style="105" customWidth="1"/>
    <col min="21" max="21" width="8.7109375" style="105" customWidth="1"/>
    <col min="22" max="22" width="11.5703125" style="107" customWidth="1"/>
    <col min="23" max="23" width="8.7109375" style="108" customWidth="1"/>
    <col min="24" max="24" width="12.5703125" style="108" customWidth="1"/>
    <col min="25" max="25" width="11.5703125" style="108" customWidth="1"/>
    <col min="26" max="27" width="11.42578125" style="108" customWidth="1"/>
    <col min="28" max="28" width="11.42578125" style="107" customWidth="1"/>
    <col min="29" max="29" width="8.7109375" style="108" customWidth="1"/>
    <col min="30" max="30" width="12.5703125" style="108" customWidth="1"/>
    <col min="31" max="32" width="11.42578125" style="108" customWidth="1"/>
    <col min="33" max="33" width="8.28515625" style="108" customWidth="1"/>
    <col min="34" max="34" width="11.42578125" style="107" customWidth="1"/>
    <col min="35" max="35" width="8.7109375" style="108" customWidth="1"/>
    <col min="36" max="36" width="12.5703125" style="108" customWidth="1"/>
    <col min="37" max="39" width="11.42578125" style="108" customWidth="1"/>
    <col min="40" max="40" width="3.5703125" style="105" customWidth="1"/>
    <col min="41" max="41" width="19.140625" style="105" customWidth="1"/>
    <col min="42" max="42" width="9.42578125" style="105" customWidth="1"/>
    <col min="43" max="43" width="8.7109375" style="105" customWidth="1"/>
    <col min="44" max="44" width="9.42578125" style="105" customWidth="1"/>
    <col min="45" max="45" width="8.7109375" style="105" customWidth="1"/>
    <col min="46" max="46" width="9.42578125" style="105" customWidth="1"/>
    <col min="47" max="47" width="8.7109375" style="105" customWidth="1"/>
    <col min="48" max="48" width="9.42578125" style="105" customWidth="1"/>
    <col min="49" max="49" width="8.7109375" style="105" customWidth="1"/>
    <col min="50" max="50" width="9.42578125" style="105" customWidth="1"/>
    <col min="51" max="51" width="8.7109375" style="105" customWidth="1"/>
    <col min="52" max="52" width="9.42578125" style="105" customWidth="1"/>
    <col min="53" max="53" width="8.7109375" style="105" customWidth="1"/>
    <col min="54" max="54" width="11.42578125" style="107" customWidth="1"/>
    <col min="55" max="55" width="8.85546875" style="358" customWidth="1"/>
    <col min="56" max="56" width="12.28515625" style="108" customWidth="1"/>
    <col min="57" max="57" width="8.85546875" style="358" customWidth="1"/>
    <col min="58" max="58" width="12.28515625" style="108" customWidth="1"/>
    <col min="59" max="59" width="8.85546875" style="358" customWidth="1"/>
    <col min="60" max="60" width="12.28515625" style="108" customWidth="1"/>
    <col min="61" max="61" width="8.85546875" style="358" customWidth="1"/>
    <col min="62" max="62" width="12.28515625" style="108" customWidth="1"/>
    <col min="63" max="63" width="8.85546875" style="358" customWidth="1"/>
    <col min="64" max="64" width="12.28515625" style="108" customWidth="1"/>
    <col min="65" max="65" width="9.42578125" style="366" customWidth="1"/>
    <col min="66" max="66" width="10.7109375" style="367" customWidth="1"/>
    <col min="67" max="68" width="11.42578125" style="107" customWidth="1"/>
    <col min="69" max="79" width="12.28515625" style="108" customWidth="1"/>
    <col min="80" max="81" width="11.42578125" style="107" customWidth="1"/>
    <col min="82" max="91" width="12.28515625" style="108" customWidth="1"/>
    <col min="92" max="92" width="7.42578125" customWidth="1"/>
    <col min="93" max="93" width="0.85546875" style="105" customWidth="1"/>
    <col min="94" max="94" width="19.140625" style="105" customWidth="1"/>
    <col min="95" max="95" width="13.7109375" style="106" customWidth="1"/>
    <col min="96" max="96" width="8.140625" style="105" customWidth="1"/>
    <col min="97" max="97" width="14.5703125" style="105" customWidth="1"/>
    <col min="98" max="98" width="8.140625" style="105" customWidth="1"/>
    <col min="99" max="99" width="13.42578125" style="105" customWidth="1"/>
    <col min="100" max="100" width="8.140625" style="105" customWidth="1"/>
    <col min="101" max="101" width="10" style="107" customWidth="1"/>
    <col min="102" max="102" width="11.42578125" style="107"/>
    <col min="103" max="103" width="7.42578125" style="108" customWidth="1"/>
    <col min="104" max="104" width="12.28515625" style="108" customWidth="1"/>
    <col min="105" max="105" width="7.42578125" style="108" customWidth="1"/>
    <col min="106" max="106" width="12.28515625" style="108" customWidth="1"/>
    <col min="107" max="107" width="7.42578125" style="108" customWidth="1"/>
    <col min="108" max="108" width="10" style="107" customWidth="1"/>
    <col min="109" max="109" width="11.42578125" style="107"/>
    <col min="110" max="110" width="7.42578125" style="108" customWidth="1"/>
    <col min="111" max="111" width="12.28515625" style="108" customWidth="1"/>
    <col min="112" max="112" width="7.42578125" style="108" customWidth="1"/>
    <col min="113" max="113" width="12.28515625" style="108" customWidth="1"/>
    <col min="114" max="114" width="7.42578125" style="108" customWidth="1"/>
    <col min="115" max="115" width="10" style="107" customWidth="1"/>
    <col min="116" max="116" width="11.42578125" style="107"/>
    <col min="117" max="117" width="7.42578125" style="108" customWidth="1"/>
    <col min="118" max="118" width="12.28515625" style="108" customWidth="1"/>
    <col min="119" max="119" width="7.42578125" style="108" customWidth="1"/>
    <col min="120" max="120" width="12.28515625" style="108" customWidth="1"/>
    <col min="121" max="121" width="7.42578125" style="108" customWidth="1"/>
    <col min="122" max="122" width="10" style="107" customWidth="1"/>
    <col min="123" max="16384" width="11.42578125" style="105"/>
  </cols>
  <sheetData>
    <row r="1" spans="1:122" ht="13.5" thickBot="1" x14ac:dyDescent="0.25">
      <c r="Z1" s="107"/>
      <c r="AB1" s="108"/>
      <c r="AD1" s="107"/>
      <c r="BD1" s="107"/>
      <c r="BF1" s="107"/>
      <c r="BH1" s="107"/>
      <c r="BJ1" s="107"/>
      <c r="BL1" s="107"/>
      <c r="BQ1" s="107"/>
      <c r="BR1" s="358"/>
      <c r="BS1" s="107"/>
      <c r="BT1" s="358"/>
      <c r="BU1" s="107"/>
      <c r="BV1" s="358"/>
      <c r="BW1" s="107"/>
      <c r="BX1" s="358"/>
      <c r="BY1" s="107"/>
      <c r="CD1" s="107"/>
      <c r="CE1" s="358"/>
      <c r="CF1" s="107"/>
      <c r="CG1" s="358"/>
      <c r="CH1" s="107"/>
      <c r="CI1" s="358"/>
      <c r="CJ1" s="107"/>
      <c r="CK1" s="358"/>
      <c r="CL1" s="107"/>
    </row>
    <row r="2" spans="1:122" ht="15" x14ac:dyDescent="0.2">
      <c r="C2" s="109" t="s">
        <v>122</v>
      </c>
      <c r="D2" s="110"/>
      <c r="E2" s="111"/>
      <c r="F2" s="111"/>
      <c r="G2" s="112"/>
      <c r="H2" s="113"/>
      <c r="I2" s="112"/>
      <c r="J2" s="113"/>
      <c r="K2" s="179" t="s">
        <v>246</v>
      </c>
      <c r="L2" s="179" t="s">
        <v>247</v>
      </c>
      <c r="M2" s="179"/>
      <c r="P2" s="109" t="s">
        <v>126</v>
      </c>
      <c r="Q2" s="110"/>
      <c r="R2" s="110"/>
      <c r="S2" s="110"/>
      <c r="T2" s="110"/>
      <c r="U2" s="154"/>
      <c r="V2" s="114" t="s">
        <v>130</v>
      </c>
      <c r="W2" s="111"/>
      <c r="X2" s="111"/>
      <c r="Y2" s="111"/>
      <c r="Z2" s="111"/>
      <c r="AA2" s="111"/>
      <c r="AB2" s="114" t="s">
        <v>70</v>
      </c>
      <c r="AC2" s="111"/>
      <c r="AD2" s="111"/>
      <c r="AE2" s="111"/>
      <c r="AF2" s="111"/>
      <c r="AG2" s="111"/>
      <c r="AH2" s="114" t="s">
        <v>195</v>
      </c>
      <c r="AI2" s="111"/>
      <c r="AJ2" s="111"/>
      <c r="AK2" s="111"/>
      <c r="AL2" s="111"/>
      <c r="AM2" s="111"/>
      <c r="AP2" s="110" t="s">
        <v>131</v>
      </c>
      <c r="AQ2" s="154"/>
      <c r="AR2" s="110"/>
      <c r="AS2" s="154"/>
      <c r="AT2" s="110"/>
      <c r="AU2" s="154"/>
      <c r="AV2" s="110"/>
      <c r="AW2" s="154"/>
      <c r="AX2" s="110"/>
      <c r="AY2" s="154"/>
      <c r="AZ2" s="110"/>
      <c r="BA2" s="154"/>
      <c r="BB2" s="185" t="s">
        <v>130</v>
      </c>
      <c r="BC2" s="359"/>
      <c r="BD2" s="186"/>
      <c r="BE2" s="363"/>
      <c r="BF2" s="186"/>
      <c r="BG2" s="363"/>
      <c r="BH2" s="186"/>
      <c r="BI2" s="363"/>
      <c r="BJ2" s="186"/>
      <c r="BK2" s="363"/>
      <c r="BL2" s="187"/>
      <c r="BM2" s="368"/>
      <c r="BN2" s="369"/>
      <c r="BO2" s="185" t="s">
        <v>70</v>
      </c>
      <c r="BP2" s="385"/>
      <c r="BQ2" s="186"/>
      <c r="BR2" s="186"/>
      <c r="BS2" s="186"/>
      <c r="BT2" s="186"/>
      <c r="BU2" s="186"/>
      <c r="BV2" s="186"/>
      <c r="BW2" s="186"/>
      <c r="BX2" s="186"/>
      <c r="BY2" s="187"/>
      <c r="BZ2" s="186"/>
      <c r="CA2" s="186"/>
      <c r="CB2" s="185" t="s">
        <v>197</v>
      </c>
      <c r="CC2" s="385"/>
      <c r="CD2" s="186"/>
      <c r="CE2" s="186"/>
      <c r="CF2" s="186"/>
      <c r="CG2" s="186"/>
      <c r="CH2" s="186"/>
      <c r="CI2" s="186"/>
      <c r="CJ2" s="186"/>
      <c r="CK2" s="186"/>
      <c r="CL2" s="187"/>
      <c r="CM2" s="179"/>
      <c r="CO2" s="179"/>
      <c r="CQ2" s="109" t="s">
        <v>132</v>
      </c>
      <c r="CR2" s="110"/>
      <c r="CS2" s="110"/>
      <c r="CT2" s="110"/>
      <c r="CU2" s="110"/>
      <c r="CV2" s="154"/>
      <c r="CW2" s="114"/>
      <c r="CX2" s="114" t="s">
        <v>130</v>
      </c>
      <c r="CY2" s="111"/>
      <c r="CZ2" s="111"/>
      <c r="DA2" s="111"/>
      <c r="DB2" s="111"/>
      <c r="DC2" s="111"/>
      <c r="DD2" s="114"/>
      <c r="DE2" s="114" t="s">
        <v>70</v>
      </c>
      <c r="DF2" s="111"/>
      <c r="DG2" s="111"/>
      <c r="DH2" s="111"/>
      <c r="DI2" s="111"/>
      <c r="DJ2" s="111"/>
      <c r="DK2" s="114"/>
      <c r="DL2" s="114" t="s">
        <v>307</v>
      </c>
      <c r="DM2" s="111"/>
      <c r="DN2" s="111"/>
      <c r="DO2" s="111"/>
      <c r="DP2" s="111"/>
      <c r="DQ2" s="111"/>
      <c r="DR2" s="114"/>
    </row>
    <row r="3" spans="1:122" ht="39" thickBot="1" x14ac:dyDescent="0.25">
      <c r="C3" s="115" t="s">
        <v>123</v>
      </c>
      <c r="D3" s="116" t="s">
        <v>55</v>
      </c>
      <c r="E3" s="117" t="s">
        <v>124</v>
      </c>
      <c r="F3" s="118" t="s">
        <v>55</v>
      </c>
      <c r="G3" s="117" t="s">
        <v>70</v>
      </c>
      <c r="H3" s="118" t="s">
        <v>55</v>
      </c>
      <c r="I3" s="117" t="s">
        <v>196</v>
      </c>
      <c r="J3" s="118" t="s">
        <v>55</v>
      </c>
      <c r="K3" s="180"/>
      <c r="L3" s="327" t="s">
        <v>124</v>
      </c>
      <c r="M3" s="327" t="s">
        <v>70</v>
      </c>
      <c r="P3" s="115" t="s">
        <v>127</v>
      </c>
      <c r="Q3" s="116" t="s">
        <v>55</v>
      </c>
      <c r="R3" s="115" t="s">
        <v>128</v>
      </c>
      <c r="S3" s="116" t="s">
        <v>55</v>
      </c>
      <c r="T3" s="115" t="s">
        <v>129</v>
      </c>
      <c r="U3" s="116" t="s">
        <v>55</v>
      </c>
      <c r="V3" s="117" t="s">
        <v>127</v>
      </c>
      <c r="W3" s="118" t="s">
        <v>55</v>
      </c>
      <c r="X3" s="117" t="s">
        <v>128</v>
      </c>
      <c r="Y3" s="118" t="s">
        <v>55</v>
      </c>
      <c r="Z3" s="117" t="s">
        <v>129</v>
      </c>
      <c r="AA3" s="118" t="s">
        <v>55</v>
      </c>
      <c r="AB3" s="117" t="s">
        <v>127</v>
      </c>
      <c r="AC3" s="118" t="s">
        <v>55</v>
      </c>
      <c r="AD3" s="117" t="s">
        <v>128</v>
      </c>
      <c r="AE3" s="118" t="s">
        <v>55</v>
      </c>
      <c r="AF3" s="117" t="s">
        <v>129</v>
      </c>
      <c r="AG3" s="118" t="s">
        <v>55</v>
      </c>
      <c r="AH3" s="117" t="s">
        <v>127</v>
      </c>
      <c r="AI3" s="118" t="s">
        <v>55</v>
      </c>
      <c r="AJ3" s="117" t="s">
        <v>128</v>
      </c>
      <c r="AK3" s="118" t="s">
        <v>55</v>
      </c>
      <c r="AL3" s="117" t="s">
        <v>129</v>
      </c>
      <c r="AM3" s="118" t="s">
        <v>55</v>
      </c>
      <c r="AP3" s="602" t="s">
        <v>60</v>
      </c>
      <c r="AQ3" s="603" t="s">
        <v>55</v>
      </c>
      <c r="AR3" s="602" t="s">
        <v>61</v>
      </c>
      <c r="AS3" s="603" t="s">
        <v>55</v>
      </c>
      <c r="AT3" s="602" t="s">
        <v>62</v>
      </c>
      <c r="AU3" s="603" t="s">
        <v>55</v>
      </c>
      <c r="AV3" s="602" t="s">
        <v>63</v>
      </c>
      <c r="AW3" s="603" t="s">
        <v>55</v>
      </c>
      <c r="AX3" s="602" t="s">
        <v>97</v>
      </c>
      <c r="AY3" s="603" t="s">
        <v>55</v>
      </c>
      <c r="AZ3" s="115" t="s">
        <v>98</v>
      </c>
      <c r="BA3" s="116" t="s">
        <v>55</v>
      </c>
      <c r="BB3" s="188" t="s">
        <v>60</v>
      </c>
      <c r="BC3" s="360"/>
      <c r="BD3" s="117" t="s">
        <v>61</v>
      </c>
      <c r="BE3" s="364"/>
      <c r="BF3" s="117" t="s">
        <v>62</v>
      </c>
      <c r="BG3" s="364"/>
      <c r="BH3" s="117" t="s">
        <v>63</v>
      </c>
      <c r="BI3" s="364"/>
      <c r="BJ3" s="117" t="s">
        <v>97</v>
      </c>
      <c r="BK3" s="364"/>
      <c r="BL3" s="182" t="s">
        <v>98</v>
      </c>
      <c r="BM3" s="370"/>
      <c r="BN3" s="371" t="s">
        <v>53</v>
      </c>
      <c r="BO3" s="188" t="s">
        <v>60</v>
      </c>
      <c r="BP3" s="365"/>
      <c r="BQ3" s="117" t="s">
        <v>61</v>
      </c>
      <c r="BR3" s="117"/>
      <c r="BS3" s="117" t="s">
        <v>62</v>
      </c>
      <c r="BT3" s="117"/>
      <c r="BU3" s="117" t="s">
        <v>63</v>
      </c>
      <c r="BV3" s="117"/>
      <c r="BW3" s="117" t="s">
        <v>97</v>
      </c>
      <c r="BX3" s="117"/>
      <c r="BY3" s="182" t="s">
        <v>98</v>
      </c>
      <c r="BZ3" s="365"/>
      <c r="CA3" s="365"/>
      <c r="CB3" s="188" t="s">
        <v>60</v>
      </c>
      <c r="CC3" s="365"/>
      <c r="CD3" s="117" t="s">
        <v>61</v>
      </c>
      <c r="CE3" s="117"/>
      <c r="CF3" s="117" t="s">
        <v>62</v>
      </c>
      <c r="CG3" s="117"/>
      <c r="CH3" s="117" t="s">
        <v>63</v>
      </c>
      <c r="CI3" s="117"/>
      <c r="CJ3" s="117" t="s">
        <v>97</v>
      </c>
      <c r="CK3" s="117"/>
      <c r="CL3" s="182" t="s">
        <v>98</v>
      </c>
      <c r="CM3" s="386"/>
      <c r="CO3" s="180"/>
      <c r="CQ3" s="439" t="s">
        <v>284</v>
      </c>
      <c r="CR3" s="116" t="s">
        <v>55</v>
      </c>
      <c r="CS3" s="115" t="s">
        <v>285</v>
      </c>
      <c r="CT3" s="116" t="s">
        <v>55</v>
      </c>
      <c r="CU3" s="115" t="s">
        <v>286</v>
      </c>
      <c r="CV3" s="116" t="s">
        <v>55</v>
      </c>
      <c r="CW3" s="117" t="s">
        <v>260</v>
      </c>
      <c r="CX3" s="117" t="s">
        <v>284</v>
      </c>
      <c r="CY3" s="118" t="s">
        <v>55</v>
      </c>
      <c r="CZ3" s="117" t="s">
        <v>285</v>
      </c>
      <c r="DA3" s="118" t="s">
        <v>55</v>
      </c>
      <c r="DB3" s="117" t="s">
        <v>286</v>
      </c>
      <c r="DC3" s="118" t="s">
        <v>55</v>
      </c>
      <c r="DD3" s="117" t="s">
        <v>260</v>
      </c>
      <c r="DE3" s="117" t="s">
        <v>284</v>
      </c>
      <c r="DF3" s="118" t="s">
        <v>55</v>
      </c>
      <c r="DG3" s="117" t="s">
        <v>285</v>
      </c>
      <c r="DH3" s="118" t="s">
        <v>55</v>
      </c>
      <c r="DI3" s="117" t="s">
        <v>286</v>
      </c>
      <c r="DJ3" s="118" t="s">
        <v>55</v>
      </c>
      <c r="DK3" s="117" t="s">
        <v>260</v>
      </c>
      <c r="DL3" s="117" t="s">
        <v>284</v>
      </c>
      <c r="DM3" s="118" t="s">
        <v>55</v>
      </c>
      <c r="DN3" s="117" t="s">
        <v>285</v>
      </c>
      <c r="DO3" s="118" t="s">
        <v>55</v>
      </c>
      <c r="DP3" s="117" t="s">
        <v>286</v>
      </c>
      <c r="DQ3" s="118" t="s">
        <v>55</v>
      </c>
      <c r="DR3" s="117" t="s">
        <v>260</v>
      </c>
    </row>
    <row r="4" spans="1:122" x14ac:dyDescent="0.2">
      <c r="A4" s="119">
        <v>97209</v>
      </c>
      <c r="B4" s="120" t="s">
        <v>8</v>
      </c>
      <c r="C4" s="121">
        <v>27762.769169132229</v>
      </c>
      <c r="D4" s="122">
        <v>0.71823451084496048</v>
      </c>
      <c r="E4" s="440">
        <v>15749.733482936834</v>
      </c>
      <c r="F4" s="124">
        <v>0.56729692153504718</v>
      </c>
      <c r="G4" s="440">
        <v>11412.768199697959</v>
      </c>
      <c r="H4" s="124">
        <v>0.41108176674202718</v>
      </c>
      <c r="I4" s="440">
        <v>600.26748649743467</v>
      </c>
      <c r="J4" s="124">
        <v>2.162131172292555E-2</v>
      </c>
      <c r="K4" s="325"/>
      <c r="L4" s="325">
        <v>0.40745222694257655</v>
      </c>
      <c r="M4" s="325">
        <v>0.29525311165324203</v>
      </c>
      <c r="O4" s="120" t="s">
        <v>8</v>
      </c>
      <c r="P4" s="121">
        <v>16326.359288843363</v>
      </c>
      <c r="Q4" s="122">
        <v>0.58806667265006374</v>
      </c>
      <c r="R4" s="121">
        <v>11359.40268652086</v>
      </c>
      <c r="S4" s="122">
        <v>0.40915956968553063</v>
      </c>
      <c r="T4" s="121">
        <v>77.007193768004896</v>
      </c>
      <c r="U4" s="122">
        <v>2.773757664405632E-3</v>
      </c>
      <c r="V4" s="123">
        <v>12391.779233847965</v>
      </c>
      <c r="W4" s="124">
        <v>0.78679294778372877</v>
      </c>
      <c r="X4" s="123">
        <v>3340.5333984075473</v>
      </c>
      <c r="Y4" s="124">
        <v>0.21210094774153868</v>
      </c>
      <c r="Z4" s="123">
        <v>17.420850681320942</v>
      </c>
      <c r="AA4" s="124">
        <v>1.1061044747325145E-3</v>
      </c>
      <c r="AB4" s="123">
        <v>3723.3062445814662</v>
      </c>
      <c r="AC4" s="124">
        <v>0.32624041594746522</v>
      </c>
      <c r="AD4" s="123">
        <v>7659.3857784806823</v>
      </c>
      <c r="AE4" s="124">
        <v>0.67112427453695145</v>
      </c>
      <c r="AF4" s="123">
        <v>30.076176635809347</v>
      </c>
      <c r="AG4" s="124">
        <v>2.6353095155831974E-3</v>
      </c>
      <c r="AH4" s="123">
        <v>211.27381041393122</v>
      </c>
      <c r="AI4" s="124">
        <v>0.35196610705456577</v>
      </c>
      <c r="AJ4" s="123">
        <v>359.48350963262891</v>
      </c>
      <c r="AK4" s="124">
        <v>0.59887219900950805</v>
      </c>
      <c r="AL4" s="123">
        <v>29.510166450874603</v>
      </c>
      <c r="AM4" s="124">
        <v>4.9161693935926211E-2</v>
      </c>
      <c r="AO4" s="120" t="s">
        <v>8</v>
      </c>
      <c r="AP4" s="604">
        <v>1560.0302925030799</v>
      </c>
      <c r="AQ4" s="605">
        <v>5.6191451328190443E-2</v>
      </c>
      <c r="AR4" s="604">
        <v>4251.4567375886927</v>
      </c>
      <c r="AS4" s="605">
        <v>0.15313518301033294</v>
      </c>
      <c r="AT4" s="604">
        <v>8446.4164191208438</v>
      </c>
      <c r="AU4" s="605">
        <v>0.30423537247544857</v>
      </c>
      <c r="AV4" s="604">
        <v>9240.1611311646557</v>
      </c>
      <c r="AW4" s="605">
        <v>0.33282562970837365</v>
      </c>
      <c r="AX4" s="604">
        <v>2971.2113616976671</v>
      </c>
      <c r="AY4" s="605">
        <v>0.10702143376249298</v>
      </c>
      <c r="AZ4" s="121">
        <v>1293.4932270572881</v>
      </c>
      <c r="BA4" s="122">
        <v>4.659092971516135E-2</v>
      </c>
      <c r="BB4" s="600">
        <v>135.06307491347081</v>
      </c>
      <c r="BC4" s="325">
        <v>8.5755784413620306E-3</v>
      </c>
      <c r="BD4" s="183">
        <v>999.59094486614867</v>
      </c>
      <c r="BE4" s="325">
        <v>6.3467165711032475E-2</v>
      </c>
      <c r="BF4" s="183">
        <v>4296.236091272528</v>
      </c>
      <c r="BG4" s="325">
        <v>0.27278151061584915</v>
      </c>
      <c r="BH4" s="183">
        <v>6771.09610394628</v>
      </c>
      <c r="BI4" s="325">
        <v>0.42991813869625445</v>
      </c>
      <c r="BJ4" s="183">
        <v>2451.723743124111</v>
      </c>
      <c r="BK4" s="325">
        <v>0.15566763372728143</v>
      </c>
      <c r="BL4" s="184">
        <v>1096.0235248142963</v>
      </c>
      <c r="BM4" s="372">
        <v>6.9589972808220643E-2</v>
      </c>
      <c r="BN4" s="373">
        <v>15749.733482936832</v>
      </c>
      <c r="BO4" s="189">
        <v>1294.7946861334585</v>
      </c>
      <c r="BP4" s="183"/>
      <c r="BQ4" s="183">
        <v>3109.3298765760765</v>
      </c>
      <c r="BR4" s="183"/>
      <c r="BS4" s="183">
        <v>3988.8283054824683</v>
      </c>
      <c r="BT4" s="183"/>
      <c r="BU4" s="183">
        <v>2355.9423595463827</v>
      </c>
      <c r="BV4" s="183"/>
      <c r="BW4" s="183">
        <v>473.9357891315172</v>
      </c>
      <c r="BX4" s="183"/>
      <c r="BY4" s="184">
        <v>189.93718282805531</v>
      </c>
      <c r="BZ4" s="183">
        <v>11412.768199697957</v>
      </c>
      <c r="CA4" s="183"/>
      <c r="CB4" s="189">
        <v>130.17253145615072</v>
      </c>
      <c r="CC4" s="183"/>
      <c r="CD4" s="183">
        <v>142.53591614646786</v>
      </c>
      <c r="CE4" s="183"/>
      <c r="CF4" s="183">
        <v>161.35202236584735</v>
      </c>
      <c r="CG4" s="183"/>
      <c r="CH4" s="183">
        <v>113.1226676719934</v>
      </c>
      <c r="CI4" s="183"/>
      <c r="CJ4" s="183">
        <v>45.551829442038901</v>
      </c>
      <c r="CK4" s="183"/>
      <c r="CL4" s="184">
        <v>7.53251941493654</v>
      </c>
      <c r="CM4" s="183">
        <v>600.26748649743479</v>
      </c>
      <c r="CP4" s="120" t="s">
        <v>8</v>
      </c>
      <c r="CQ4" s="125">
        <v>2507.3032526334473</v>
      </c>
      <c r="CR4" s="122">
        <v>9.4572319649924602E-2</v>
      </c>
      <c r="CS4" s="125">
        <v>19149.148626348582</v>
      </c>
      <c r="CT4" s="122">
        <v>0.72228175950111406</v>
      </c>
      <c r="CU4" s="125">
        <v>4855.5683602872778</v>
      </c>
      <c r="CV4" s="122">
        <v>0.18314592084896136</v>
      </c>
      <c r="CW4" s="42">
        <v>26512.020239269306</v>
      </c>
      <c r="CX4" s="42">
        <v>1290.4928472541596</v>
      </c>
      <c r="CY4" s="124">
        <v>8.3188585735542012E-2</v>
      </c>
      <c r="CZ4" s="42">
        <v>11769.236791804253</v>
      </c>
      <c r="DA4" s="124">
        <v>0.75867616467623755</v>
      </c>
      <c r="DB4" s="42">
        <v>2453.1299178603604</v>
      </c>
      <c r="DC4" s="124">
        <v>0.15813524958822039</v>
      </c>
      <c r="DD4" s="42">
        <v>15512.859556918773</v>
      </c>
      <c r="DE4" s="42">
        <v>1216.8104053792874</v>
      </c>
      <c r="DF4" s="124">
        <v>0.11062756882275618</v>
      </c>
      <c r="DG4" s="42">
        <v>7379.9118345443303</v>
      </c>
      <c r="DH4" s="124">
        <v>0.67095227060245421</v>
      </c>
      <c r="DI4" s="42">
        <v>2402.4384424269169</v>
      </c>
      <c r="DJ4" s="124">
        <v>0.21842016057478969</v>
      </c>
      <c r="DK4" s="42">
        <v>10999.160682350534</v>
      </c>
      <c r="DL4" s="42">
        <v>37.364655808058473</v>
      </c>
      <c r="DM4" s="124">
        <v>6.3035150999749226E-2</v>
      </c>
      <c r="DN4" s="42">
        <v>383.13398116026968</v>
      </c>
      <c r="DO4" s="124">
        <v>0.64635704071878608</v>
      </c>
      <c r="DP4" s="42">
        <v>172.26040644551438</v>
      </c>
      <c r="DQ4" s="124">
        <v>0.29060780828146476</v>
      </c>
      <c r="DR4" s="42">
        <v>592.75904341384251</v>
      </c>
    </row>
    <row r="5" spans="1:122" x14ac:dyDescent="0.2">
      <c r="A5" s="126">
        <v>97213</v>
      </c>
      <c r="B5" s="127" t="s">
        <v>10</v>
      </c>
      <c r="C5" s="121">
        <v>12135.545130854791</v>
      </c>
      <c r="D5" s="128">
        <v>0.74937449108711573</v>
      </c>
      <c r="E5" s="441">
        <v>8205.0429567480878</v>
      </c>
      <c r="F5" s="129">
        <v>0.67611655416176175</v>
      </c>
      <c r="G5" s="441">
        <v>3705.2986250366675</v>
      </c>
      <c r="H5" s="129">
        <v>0.30532609660985849</v>
      </c>
      <c r="I5" s="441">
        <v>225.203549070035</v>
      </c>
      <c r="J5" s="129">
        <v>1.8557349228379684E-2</v>
      </c>
      <c r="K5" s="325"/>
      <c r="L5" s="325">
        <v>0.50666449869054453</v>
      </c>
      <c r="M5" s="325">
        <v>0.22880358826262823</v>
      </c>
      <c r="O5" s="127" t="s">
        <v>10</v>
      </c>
      <c r="P5" s="121">
        <v>8849.6230282142042</v>
      </c>
      <c r="Q5" s="128">
        <v>0.72923160293095657</v>
      </c>
      <c r="R5" s="121">
        <v>3236.0142899231205</v>
      </c>
      <c r="S5" s="128">
        <v>0.26665586547863512</v>
      </c>
      <c r="T5" s="121">
        <v>49.90781271746431</v>
      </c>
      <c r="U5" s="128">
        <v>4.1125315904081642E-3</v>
      </c>
      <c r="V5" s="123">
        <v>7276.980579765901</v>
      </c>
      <c r="W5" s="129">
        <v>0.88689122264510278</v>
      </c>
      <c r="X5" s="123">
        <v>888.06677254776218</v>
      </c>
      <c r="Y5" s="129">
        <v>0.1082342624199655</v>
      </c>
      <c r="Z5" s="123">
        <v>39.995604434424237</v>
      </c>
      <c r="AA5" s="129">
        <v>4.8745149349316425E-3</v>
      </c>
      <c r="AB5" s="123">
        <v>1482.4114980391391</v>
      </c>
      <c r="AC5" s="129">
        <v>0.40007881902486853</v>
      </c>
      <c r="AD5" s="123">
        <v>2212.974918714488</v>
      </c>
      <c r="AE5" s="129">
        <v>0.59724603673275822</v>
      </c>
      <c r="AF5" s="123">
        <v>9.9122082830400693</v>
      </c>
      <c r="AG5" s="129">
        <v>2.6751442423731714E-3</v>
      </c>
      <c r="AH5" s="123">
        <v>90.230950409164706</v>
      </c>
      <c r="AI5" s="129">
        <v>0.40066398057121294</v>
      </c>
      <c r="AJ5" s="123">
        <v>134.97259866087029</v>
      </c>
      <c r="AK5" s="129">
        <v>0.599336019428787</v>
      </c>
      <c r="AL5" s="123">
        <v>0</v>
      </c>
      <c r="AM5" s="129">
        <v>0</v>
      </c>
      <c r="AO5" s="127" t="s">
        <v>10</v>
      </c>
      <c r="AP5" s="604">
        <v>200.35105051890088</v>
      </c>
      <c r="AQ5" s="606">
        <v>1.6509439696244511E-2</v>
      </c>
      <c r="AR5" s="604">
        <v>1439.2550923320994</v>
      </c>
      <c r="AS5" s="606">
        <v>0.11859830578791004</v>
      </c>
      <c r="AT5" s="604">
        <v>3592.5383904096434</v>
      </c>
      <c r="AU5" s="606">
        <v>0.29603436447824377</v>
      </c>
      <c r="AV5" s="604">
        <v>4834.9851716692765</v>
      </c>
      <c r="AW5" s="606">
        <v>0.39841516137386035</v>
      </c>
      <c r="AX5" s="604">
        <v>1583.485082668105</v>
      </c>
      <c r="AY5" s="606">
        <v>0.13048322638939988</v>
      </c>
      <c r="AZ5" s="121">
        <v>484.93034325676319</v>
      </c>
      <c r="BA5" s="128">
        <v>3.9959502274341273E-2</v>
      </c>
      <c r="BB5" s="189">
        <v>42.614711803933915</v>
      </c>
      <c r="BC5" s="325">
        <v>5.1937219620387508E-3</v>
      </c>
      <c r="BD5" s="183">
        <v>416.44679428720076</v>
      </c>
      <c r="BE5" s="325">
        <v>5.0754980380048068E-2</v>
      </c>
      <c r="BF5" s="183">
        <v>2006.2918423667213</v>
      </c>
      <c r="BG5" s="325">
        <v>0.24451935875810171</v>
      </c>
      <c r="BH5" s="183">
        <v>3940.7017956617497</v>
      </c>
      <c r="BI5" s="325">
        <v>0.4802780212650552</v>
      </c>
      <c r="BJ5" s="183">
        <v>1365.18815931924</v>
      </c>
      <c r="BK5" s="325">
        <v>0.16638403558831655</v>
      </c>
      <c r="BL5" s="184">
        <v>433.79965330924165</v>
      </c>
      <c r="BM5" s="372">
        <v>5.286988204643963E-2</v>
      </c>
      <c r="BN5" s="374">
        <v>8205.0429567480878</v>
      </c>
      <c r="BO5" s="189">
        <v>140.21008687870946</v>
      </c>
      <c r="BP5" s="183"/>
      <c r="BQ5" s="183">
        <v>960.29690674521896</v>
      </c>
      <c r="BR5" s="183"/>
      <c r="BS5" s="183">
        <v>1510.6380752699345</v>
      </c>
      <c r="BT5" s="183"/>
      <c r="BU5" s="183">
        <v>858.3208614976902</v>
      </c>
      <c r="BV5" s="183"/>
      <c r="BW5" s="183">
        <v>193.23531772515526</v>
      </c>
      <c r="BX5" s="183"/>
      <c r="BY5" s="184">
        <v>42.597376919958521</v>
      </c>
      <c r="BZ5" s="183">
        <v>3705.2986250366671</v>
      </c>
      <c r="CA5" s="183"/>
      <c r="CB5" s="189">
        <v>17.52625183625749</v>
      </c>
      <c r="CC5" s="183"/>
      <c r="CD5" s="183">
        <v>62.511391299679701</v>
      </c>
      <c r="CE5" s="183"/>
      <c r="CF5" s="183">
        <v>75.608472772987625</v>
      </c>
      <c r="CG5" s="183"/>
      <c r="CH5" s="183">
        <v>35.962514509837305</v>
      </c>
      <c r="CI5" s="183"/>
      <c r="CJ5" s="183">
        <v>25.061605623709838</v>
      </c>
      <c r="CK5" s="183"/>
      <c r="CL5" s="184">
        <v>8.5333130275630609</v>
      </c>
      <c r="CM5" s="183">
        <v>225.20354907003502</v>
      </c>
      <c r="CP5" s="127" t="s">
        <v>10</v>
      </c>
      <c r="CQ5" s="125">
        <v>351.08103383103162</v>
      </c>
      <c r="CR5" s="128">
        <v>3.1383563909777472E-2</v>
      </c>
      <c r="CS5" s="125">
        <v>5375.69794004093</v>
      </c>
      <c r="CT5" s="128">
        <v>0.48054022747959013</v>
      </c>
      <c r="CU5" s="125">
        <v>5460.0013051406841</v>
      </c>
      <c r="CV5" s="128">
        <v>0.48807620861063233</v>
      </c>
      <c r="CW5" s="28">
        <v>11186.780279012646</v>
      </c>
      <c r="CX5" s="28">
        <v>243.12423984695607</v>
      </c>
      <c r="CY5" s="129">
        <v>3.1100214425444153E-2</v>
      </c>
      <c r="CZ5" s="28">
        <v>3941.6306262176408</v>
      </c>
      <c r="DA5" s="129">
        <v>0.50420952570764865</v>
      </c>
      <c r="DB5" s="28">
        <v>3632.6909084586741</v>
      </c>
      <c r="DC5" s="129">
        <v>0.46469025986690715</v>
      </c>
      <c r="DD5" s="28">
        <v>7817.4457745232712</v>
      </c>
      <c r="DE5" s="28">
        <v>107.95679398407557</v>
      </c>
      <c r="DF5" s="129">
        <v>3.2040984307207129E-2</v>
      </c>
      <c r="DG5" s="28">
        <v>1434.0673138232889</v>
      </c>
      <c r="DH5" s="129">
        <v>0.42562331282706017</v>
      </c>
      <c r="DI5" s="28">
        <v>1827.3103966820104</v>
      </c>
      <c r="DJ5" s="129">
        <v>0.54233570286573274</v>
      </c>
      <c r="DK5" s="28">
        <v>3369.3345044893749</v>
      </c>
      <c r="DL5" s="28">
        <v>5.0322474940939399</v>
      </c>
      <c r="DM5" s="129">
        <v>2.2345329435856199E-2</v>
      </c>
      <c r="DN5" s="28">
        <v>130.11027221771008</v>
      </c>
      <c r="DO5" s="129">
        <v>0.57774521207588814</v>
      </c>
      <c r="DP5" s="28">
        <v>90.061029358230996</v>
      </c>
      <c r="DQ5" s="129">
        <v>0.39990945848825554</v>
      </c>
      <c r="DR5" s="28">
        <v>225.20354907003502</v>
      </c>
    </row>
    <row r="6" spans="1:122" x14ac:dyDescent="0.2">
      <c r="A6" s="126">
        <v>97224</v>
      </c>
      <c r="B6" s="127" t="s">
        <v>19</v>
      </c>
      <c r="C6" s="121">
        <v>5621.5918816355215</v>
      </c>
      <c r="D6" s="128">
        <v>0.83547707175771446</v>
      </c>
      <c r="E6" s="441">
        <v>4171.973616760557</v>
      </c>
      <c r="F6" s="129">
        <v>0.74213384831251417</v>
      </c>
      <c r="G6" s="441">
        <v>1379.7099306614509</v>
      </c>
      <c r="H6" s="129">
        <v>0.24543046875541669</v>
      </c>
      <c r="I6" s="441">
        <v>69.908334213513839</v>
      </c>
      <c r="J6" s="129">
        <v>1.2435682932069236E-2</v>
      </c>
      <c r="K6" s="325"/>
      <c r="L6" s="325">
        <v>0.62003581444042311</v>
      </c>
      <c r="M6" s="325">
        <v>0.20505152935589877</v>
      </c>
      <c r="O6" s="127" t="s">
        <v>19</v>
      </c>
      <c r="P6" s="121">
        <v>4576.9067548572375</v>
      </c>
      <c r="Q6" s="128">
        <v>0.81416560490792012</v>
      </c>
      <c r="R6" s="121">
        <v>1024.7246915393155</v>
      </c>
      <c r="S6" s="128">
        <v>0.18228372196261008</v>
      </c>
      <c r="T6" s="121">
        <v>19.96043523896957</v>
      </c>
      <c r="U6" s="128">
        <v>3.5506731294699338E-3</v>
      </c>
      <c r="V6" s="123">
        <v>3822.0951961990568</v>
      </c>
      <c r="W6" s="129">
        <v>0.91613599396796452</v>
      </c>
      <c r="X6" s="123">
        <v>332.42569307879444</v>
      </c>
      <c r="Y6" s="129">
        <v>7.9680679605283661E-2</v>
      </c>
      <c r="Z6" s="123">
        <v>17.452727482706219</v>
      </c>
      <c r="AA6" s="129">
        <v>4.1833264267519188E-3</v>
      </c>
      <c r="AB6" s="123">
        <v>712.3626470638319</v>
      </c>
      <c r="AC6" s="129">
        <v>0.51631334328536427</v>
      </c>
      <c r="AD6" s="123">
        <v>664.83957584135567</v>
      </c>
      <c r="AE6" s="129">
        <v>0.48186909513844184</v>
      </c>
      <c r="AF6" s="123">
        <v>2.5077077562633501</v>
      </c>
      <c r="AG6" s="129">
        <v>1.8175615761938614E-3</v>
      </c>
      <c r="AH6" s="123">
        <v>42.448911594348594</v>
      </c>
      <c r="AI6" s="129">
        <v>0.60720816869561289</v>
      </c>
      <c r="AJ6" s="123">
        <v>27.45942261916526</v>
      </c>
      <c r="AK6" s="129">
        <v>0.39279183130438738</v>
      </c>
      <c r="AL6" s="123">
        <v>0</v>
      </c>
      <c r="AM6" s="129">
        <v>0</v>
      </c>
      <c r="AO6" s="127" t="s">
        <v>19</v>
      </c>
      <c r="AP6" s="604">
        <v>67.505370208301088</v>
      </c>
      <c r="AQ6" s="606">
        <v>1.2008230342872447E-2</v>
      </c>
      <c r="AR6" s="604">
        <v>419.94549178181308</v>
      </c>
      <c r="AS6" s="606">
        <v>7.470223748431129E-2</v>
      </c>
      <c r="AT6" s="604">
        <v>1660.0187557885592</v>
      </c>
      <c r="AU6" s="606">
        <v>0.29529336009102114</v>
      </c>
      <c r="AV6" s="604">
        <v>2556.9507763970564</v>
      </c>
      <c r="AW6" s="606">
        <v>0.45484461167486034</v>
      </c>
      <c r="AX6" s="604">
        <v>664.68523500453216</v>
      </c>
      <c r="AY6" s="606">
        <v>0.11823790289293493</v>
      </c>
      <c r="AZ6" s="121">
        <v>252.48625245526097</v>
      </c>
      <c r="BA6" s="128">
        <v>4.491365751400006E-2</v>
      </c>
      <c r="BB6" s="189">
        <v>19.963523141983281</v>
      </c>
      <c r="BC6" s="325">
        <v>4.7851508604420416E-3</v>
      </c>
      <c r="BD6" s="183">
        <v>167.43401137220346</v>
      </c>
      <c r="BE6" s="325">
        <v>4.0133046551289589E-2</v>
      </c>
      <c r="BF6" s="183">
        <v>1007.6451449598601</v>
      </c>
      <c r="BG6" s="325">
        <v>0.24152720930729987</v>
      </c>
      <c r="BH6" s="183">
        <v>2142.3191511251689</v>
      </c>
      <c r="BI6" s="325">
        <v>0.51350256447418063</v>
      </c>
      <c r="BJ6" s="183">
        <v>602.1356211829733</v>
      </c>
      <c r="BK6" s="325">
        <v>0.144328722205707</v>
      </c>
      <c r="BL6" s="184">
        <v>232.4761649783689</v>
      </c>
      <c r="BM6" s="372">
        <v>5.5723306601080887E-2</v>
      </c>
      <c r="BN6" s="374">
        <v>4171.9736167605579</v>
      </c>
      <c r="BO6" s="189">
        <v>40.075266466912211</v>
      </c>
      <c r="BP6" s="183"/>
      <c r="BQ6" s="183">
        <v>222.52761526216443</v>
      </c>
      <c r="BR6" s="183"/>
      <c r="BS6" s="183">
        <v>634.86275627555597</v>
      </c>
      <c r="BT6" s="183"/>
      <c r="BU6" s="183">
        <v>404.68973274431499</v>
      </c>
      <c r="BV6" s="183"/>
      <c r="BW6" s="183">
        <v>60.052180191874704</v>
      </c>
      <c r="BX6" s="183"/>
      <c r="BY6" s="184">
        <v>17.502379720628699</v>
      </c>
      <c r="BZ6" s="183">
        <v>1379.7099306614509</v>
      </c>
      <c r="CA6" s="183"/>
      <c r="CB6" s="189">
        <v>7.4665805994056003</v>
      </c>
      <c r="CC6" s="183"/>
      <c r="CD6" s="183">
        <v>29.983865147445151</v>
      </c>
      <c r="CE6" s="183"/>
      <c r="CF6" s="183">
        <v>17.51085455314313</v>
      </c>
      <c r="CG6" s="183"/>
      <c r="CH6" s="183">
        <v>9.9418925275724792</v>
      </c>
      <c r="CI6" s="183"/>
      <c r="CJ6" s="183">
        <v>2.49743362968414</v>
      </c>
      <c r="CK6" s="183"/>
      <c r="CL6" s="184">
        <v>2.5077077562633501</v>
      </c>
      <c r="CM6" s="183">
        <v>69.908334213513854</v>
      </c>
      <c r="CP6" s="127" t="s">
        <v>19</v>
      </c>
      <c r="CQ6" s="125">
        <v>120.07549152874672</v>
      </c>
      <c r="CR6" s="128">
        <v>2.2854279221569119E-2</v>
      </c>
      <c r="CS6" s="125">
        <v>2952.9983643811934</v>
      </c>
      <c r="CT6" s="128">
        <v>0.56205182507412477</v>
      </c>
      <c r="CU6" s="125">
        <v>2180.8871360177081</v>
      </c>
      <c r="CV6" s="128">
        <v>0.41509389570430616</v>
      </c>
      <c r="CW6" s="28">
        <v>5253.9609919276481</v>
      </c>
      <c r="CX6" s="28">
        <v>92.555723711748755</v>
      </c>
      <c r="CY6" s="129">
        <v>2.3510625088717166E-2</v>
      </c>
      <c r="CZ6" s="28">
        <v>2259.7062188885761</v>
      </c>
      <c r="DA6" s="129">
        <v>0.57400129989138815</v>
      </c>
      <c r="DB6" s="28">
        <v>1584.4995583164068</v>
      </c>
      <c r="DC6" s="129">
        <v>0.4024880750198947</v>
      </c>
      <c r="DD6" s="28">
        <v>3936.7615009167316</v>
      </c>
      <c r="DE6" s="28">
        <v>27.51976781699797</v>
      </c>
      <c r="DF6" s="129">
        <v>2.0892634718433771E-2</v>
      </c>
      <c r="DG6" s="28">
        <v>693.29214549261735</v>
      </c>
      <c r="DH6" s="129">
        <v>0.52633799984278273</v>
      </c>
      <c r="DI6" s="28">
        <v>596.38757770130144</v>
      </c>
      <c r="DJ6" s="129">
        <v>0.45276936543878354</v>
      </c>
      <c r="DK6" s="28">
        <v>1317.1994910109167</v>
      </c>
      <c r="DL6" s="28">
        <v>0</v>
      </c>
      <c r="DM6" s="129">
        <v>0</v>
      </c>
      <c r="DN6" s="28">
        <v>34.990805827457422</v>
      </c>
      <c r="DO6" s="129">
        <v>0.51922408831069056</v>
      </c>
      <c r="DP6" s="28">
        <v>32.399761396226189</v>
      </c>
      <c r="DQ6" s="129">
        <v>0.48077591168930961</v>
      </c>
      <c r="DR6" s="28">
        <v>67.390567223683604</v>
      </c>
    </row>
    <row r="7" spans="1:122" x14ac:dyDescent="0.2">
      <c r="A7" s="126">
        <v>97229</v>
      </c>
      <c r="B7" s="130" t="s">
        <v>24</v>
      </c>
      <c r="C7" s="121">
        <v>7414.9730992212244</v>
      </c>
      <c r="D7" s="131">
        <v>0.80743778849027747</v>
      </c>
      <c r="E7" s="442">
        <v>4341.9229651089809</v>
      </c>
      <c r="F7" s="132">
        <v>0.58556152625354796</v>
      </c>
      <c r="G7" s="442">
        <v>2662.6576374836927</v>
      </c>
      <c r="H7" s="132">
        <v>0.35909201582448691</v>
      </c>
      <c r="I7" s="442">
        <v>410.39249662855059</v>
      </c>
      <c r="J7" s="132">
        <v>5.5346457921965089E-2</v>
      </c>
      <c r="K7" s="325"/>
      <c r="L7" s="325">
        <v>0.4728045037831563</v>
      </c>
      <c r="M7" s="325">
        <v>0.28994446312183941</v>
      </c>
      <c r="O7" s="130" t="s">
        <v>24</v>
      </c>
      <c r="P7" s="121">
        <v>4153.0514398940231</v>
      </c>
      <c r="Q7" s="131">
        <v>0.56008988627756551</v>
      </c>
      <c r="R7" s="121">
        <v>3227.4727025268699</v>
      </c>
      <c r="S7" s="131">
        <v>0.43526424969307614</v>
      </c>
      <c r="T7" s="121">
        <v>34.448956800331509</v>
      </c>
      <c r="U7" s="131">
        <v>4.6458640293583252E-3</v>
      </c>
      <c r="V7" s="123">
        <v>3419.3749909119997</v>
      </c>
      <c r="W7" s="132">
        <v>0.7875254854564594</v>
      </c>
      <c r="X7" s="123">
        <v>912.61058615714921</v>
      </c>
      <c r="Y7" s="132">
        <v>0.21018580787608307</v>
      </c>
      <c r="Z7" s="123">
        <v>9.9373880398317986</v>
      </c>
      <c r="AA7" s="132">
        <v>2.2887066674575083E-3</v>
      </c>
      <c r="AB7" s="123">
        <v>657.94807126428168</v>
      </c>
      <c r="AC7" s="132">
        <v>0.24710201642223378</v>
      </c>
      <c r="AD7" s="123">
        <v>1992.3999100226054</v>
      </c>
      <c r="AE7" s="132">
        <v>0.74827491224350384</v>
      </c>
      <c r="AF7" s="123">
        <v>12.309656196805701</v>
      </c>
      <c r="AG7" s="132">
        <v>4.6230713342623984E-3</v>
      </c>
      <c r="AH7" s="123">
        <v>75.728377717741438</v>
      </c>
      <c r="AI7" s="132">
        <v>0.18452671123342632</v>
      </c>
      <c r="AJ7" s="123">
        <v>322.46220634711517</v>
      </c>
      <c r="AK7" s="132">
        <v>0.78574098940940973</v>
      </c>
      <c r="AL7" s="123">
        <v>12.201912563694009</v>
      </c>
      <c r="AM7" s="132">
        <v>2.9732299357164062E-2</v>
      </c>
      <c r="AO7" s="130" t="s">
        <v>24</v>
      </c>
      <c r="AP7" s="604">
        <v>686.96214534946478</v>
      </c>
      <c r="AQ7" s="607">
        <v>9.264526467690283E-2</v>
      </c>
      <c r="AR7" s="604">
        <v>1009.5522239235002</v>
      </c>
      <c r="AS7" s="607">
        <v>0.13615049042181027</v>
      </c>
      <c r="AT7" s="604">
        <v>1848.3042963194973</v>
      </c>
      <c r="AU7" s="607">
        <v>0.24926648709131796</v>
      </c>
      <c r="AV7" s="604">
        <v>2454.1897101430936</v>
      </c>
      <c r="AW7" s="607">
        <v>0.33097756084925661</v>
      </c>
      <c r="AX7" s="604">
        <v>977.12452108477726</v>
      </c>
      <c r="AY7" s="607">
        <v>0.13177721726157066</v>
      </c>
      <c r="AZ7" s="121">
        <v>438.8402024008908</v>
      </c>
      <c r="BA7" s="131">
        <v>5.9182979699141602E-2</v>
      </c>
      <c r="BB7" s="189">
        <v>63.746474278813352</v>
      </c>
      <c r="BC7" s="325">
        <v>1.4681622587749743E-2</v>
      </c>
      <c r="BD7" s="183">
        <v>266.84331810810244</v>
      </c>
      <c r="BE7" s="325">
        <v>6.1457404991386057E-2</v>
      </c>
      <c r="BF7" s="183">
        <v>974.91458772401313</v>
      </c>
      <c r="BG7" s="325">
        <v>0.22453521067929474</v>
      </c>
      <c r="BH7" s="183">
        <v>1848.2930195576018</v>
      </c>
      <c r="BI7" s="325">
        <v>0.42568535517792411</v>
      </c>
      <c r="BJ7" s="183">
        <v>820.36977179970438</v>
      </c>
      <c r="BK7" s="325">
        <v>0.18894157689854668</v>
      </c>
      <c r="BL7" s="184">
        <v>367.75579364074548</v>
      </c>
      <c r="BM7" s="372">
        <v>8.4698829665098618E-2</v>
      </c>
      <c r="BN7" s="375">
        <v>4341.9229651089809</v>
      </c>
      <c r="BO7" s="189">
        <v>433.45452513330042</v>
      </c>
      <c r="BP7" s="183"/>
      <c r="BQ7" s="183">
        <v>644.73572430921354</v>
      </c>
      <c r="BR7" s="183"/>
      <c r="BS7" s="183">
        <v>819.52080048219284</v>
      </c>
      <c r="BT7" s="183"/>
      <c r="BU7" s="183">
        <v>556.68263454023611</v>
      </c>
      <c r="BV7" s="183"/>
      <c r="BW7" s="183">
        <v>147.0119888947946</v>
      </c>
      <c r="BX7" s="183"/>
      <c r="BY7" s="184">
        <v>61.251964123955176</v>
      </c>
      <c r="BZ7" s="183">
        <v>2662.6576374836923</v>
      </c>
      <c r="CA7" s="183"/>
      <c r="CB7" s="189">
        <v>189.76114593735099</v>
      </c>
      <c r="CC7" s="183"/>
      <c r="CD7" s="183">
        <v>97.973181506184105</v>
      </c>
      <c r="CE7" s="183"/>
      <c r="CF7" s="183">
        <v>53.868908113291461</v>
      </c>
      <c r="CG7" s="183"/>
      <c r="CH7" s="183">
        <v>49.214056045255582</v>
      </c>
      <c r="CI7" s="183"/>
      <c r="CJ7" s="183">
        <v>9.7427603902782387</v>
      </c>
      <c r="CK7" s="183"/>
      <c r="CL7" s="184">
        <v>9.8324446361901607</v>
      </c>
      <c r="CM7" s="183">
        <v>410.39249662855053</v>
      </c>
      <c r="CP7" s="130" t="s">
        <v>24</v>
      </c>
      <c r="CQ7" s="125">
        <v>290.21279829766331</v>
      </c>
      <c r="CR7" s="131">
        <v>4.416573397891152E-2</v>
      </c>
      <c r="CS7" s="125">
        <v>4199.2805995153503</v>
      </c>
      <c r="CT7" s="131">
        <v>0.63906316657604256</v>
      </c>
      <c r="CU7" s="125">
        <v>2081.5011754060247</v>
      </c>
      <c r="CV7" s="131">
        <v>0.31677109944504583</v>
      </c>
      <c r="CW7" s="29">
        <v>6570.994573219039</v>
      </c>
      <c r="CX7" s="29">
        <v>231.85533595833689</v>
      </c>
      <c r="CY7" s="132">
        <v>5.5293115201397972E-2</v>
      </c>
      <c r="CZ7" s="29">
        <v>2827.4200079721895</v>
      </c>
      <c r="DA7" s="132">
        <v>0.67428622928754467</v>
      </c>
      <c r="DB7" s="29">
        <v>1133.9290923511708</v>
      </c>
      <c r="DC7" s="132">
        <v>0.27042065551105748</v>
      </c>
      <c r="DD7" s="29">
        <v>4193.2044362816969</v>
      </c>
      <c r="DE7" s="29">
        <v>58.357462339326418</v>
      </c>
      <c r="DF7" s="132">
        <v>2.4542730425525454E-2</v>
      </c>
      <c r="DG7" s="29">
        <v>1371.8605915431606</v>
      </c>
      <c r="DH7" s="132">
        <v>0.57694771722375571</v>
      </c>
      <c r="DI7" s="29">
        <v>947.57208305485403</v>
      </c>
      <c r="DJ7" s="132">
        <v>0.39850955235071872</v>
      </c>
      <c r="DK7" s="29">
        <v>2377.7901369373412</v>
      </c>
      <c r="DL7" s="29">
        <v>14.63980309707614</v>
      </c>
      <c r="DM7" s="132">
        <v>3.6319157733336875E-2</v>
      </c>
      <c r="DN7" s="29">
        <v>225.64555340149371</v>
      </c>
      <c r="DO7" s="132">
        <v>0.55979280537261433</v>
      </c>
      <c r="DP7" s="29">
        <v>162.80227027308453</v>
      </c>
      <c r="DQ7" s="132">
        <v>0.40388803689404884</v>
      </c>
      <c r="DR7" s="29">
        <v>403.08762677165436</v>
      </c>
    </row>
    <row r="8" spans="1:122" ht="13.5" thickBot="1" x14ac:dyDescent="0.25">
      <c r="A8" s="133"/>
      <c r="B8" s="134" t="s">
        <v>34</v>
      </c>
      <c r="C8" s="135">
        <v>52934.879280843765</v>
      </c>
      <c r="D8" s="136">
        <v>0.74808668223226771</v>
      </c>
      <c r="E8" s="443">
        <v>32468.673021554463</v>
      </c>
      <c r="F8" s="138">
        <v>0.6133701155582747</v>
      </c>
      <c r="G8" s="443">
        <v>19160.434392879768</v>
      </c>
      <c r="H8" s="138">
        <v>0.3619623706181494</v>
      </c>
      <c r="I8" s="443">
        <v>1305.7718664095341</v>
      </c>
      <c r="J8" s="138">
        <v>2.4667513823575883E-2</v>
      </c>
      <c r="K8" s="326"/>
      <c r="L8" s="325">
        <v>0.45885401472841242</v>
      </c>
      <c r="M8" s="325">
        <v>0.27077922892865786</v>
      </c>
      <c r="O8" s="134" t="s">
        <v>34</v>
      </c>
      <c r="P8" s="62">
        <v>33905.940511808833</v>
      </c>
      <c r="Q8" s="136">
        <v>0.64052173108627108</v>
      </c>
      <c r="R8" s="137">
        <v>18847.614370510164</v>
      </c>
      <c r="S8" s="136">
        <v>0.35605284505354101</v>
      </c>
      <c r="T8" s="137">
        <v>181.32439852477029</v>
      </c>
      <c r="U8" s="136">
        <v>3.4254238601879369E-3</v>
      </c>
      <c r="V8" s="137">
        <v>26910.230000724921</v>
      </c>
      <c r="W8" s="138">
        <v>0.82880596884450597</v>
      </c>
      <c r="X8" s="137">
        <v>5473.6364501912531</v>
      </c>
      <c r="Y8" s="138">
        <v>0.16858208053521487</v>
      </c>
      <c r="Z8" s="137">
        <v>84.806570638283205</v>
      </c>
      <c r="AA8" s="138">
        <v>2.6119506202789381E-3</v>
      </c>
      <c r="AB8" s="137">
        <v>6576.0284609487189</v>
      </c>
      <c r="AC8" s="138">
        <v>0.34320873556981801</v>
      </c>
      <c r="AD8" s="137">
        <v>12529.60018305913</v>
      </c>
      <c r="AE8" s="138">
        <v>0.65393090397341258</v>
      </c>
      <c r="AF8" s="137">
        <v>54.805748871918468</v>
      </c>
      <c r="AG8" s="138">
        <v>2.8603604567694401E-3</v>
      </c>
      <c r="AH8" s="137">
        <v>419.68205013518593</v>
      </c>
      <c r="AI8" s="138">
        <v>0.3214053395783299</v>
      </c>
      <c r="AJ8" s="137">
        <v>844.37773725977968</v>
      </c>
      <c r="AK8" s="138">
        <v>0.64665027558110544</v>
      </c>
      <c r="AL8" s="137">
        <v>41.712079014568616</v>
      </c>
      <c r="AM8" s="138">
        <v>3.1944384840564714E-2</v>
      </c>
      <c r="AO8" s="134" t="s">
        <v>34</v>
      </c>
      <c r="AP8" s="608">
        <v>2514.8488585797463</v>
      </c>
      <c r="AQ8" s="609">
        <v>4.7508351634039291E-2</v>
      </c>
      <c r="AR8" s="608">
        <v>7120.2095456261059</v>
      </c>
      <c r="AS8" s="609">
        <v>0.13450884638557756</v>
      </c>
      <c r="AT8" s="608">
        <v>15547.277861638544</v>
      </c>
      <c r="AU8" s="609">
        <v>0.29370573944550094</v>
      </c>
      <c r="AV8" s="608">
        <v>19086.286789374084</v>
      </c>
      <c r="AW8" s="609">
        <v>0.36056163816134529</v>
      </c>
      <c r="AX8" s="608">
        <v>6196.5062004550819</v>
      </c>
      <c r="AY8" s="609">
        <v>0.11705904093177921</v>
      </c>
      <c r="AZ8" s="137">
        <v>2469.7500251702031</v>
      </c>
      <c r="BA8" s="136">
        <v>4.6656383441757723E-2</v>
      </c>
      <c r="BB8" s="43">
        <v>261.38778413820137</v>
      </c>
      <c r="BC8" s="209">
        <v>8.050460946299777E-3</v>
      </c>
      <c r="BD8" s="43">
        <v>1850.3150686336553</v>
      </c>
      <c r="BE8" s="209">
        <v>5.698770218928615E-2</v>
      </c>
      <c r="BF8" s="43">
        <v>8285.0876663231229</v>
      </c>
      <c r="BG8" s="209">
        <v>0.25517173617853228</v>
      </c>
      <c r="BH8" s="43">
        <v>14702.4100702908</v>
      </c>
      <c r="BI8" s="209">
        <v>0.45281832308116027</v>
      </c>
      <c r="BJ8" s="43">
        <v>5239.4172954260293</v>
      </c>
      <c r="BK8" s="209">
        <v>0.16136838397885311</v>
      </c>
      <c r="BL8" s="43">
        <v>2130.0551367426524</v>
      </c>
      <c r="BM8" s="376">
        <v>6.5603393625868436E-2</v>
      </c>
      <c r="BN8" s="377">
        <v>32468.673021554459</v>
      </c>
      <c r="BO8" s="43">
        <v>1908.5345646123806</v>
      </c>
      <c r="BP8" s="43"/>
      <c r="BQ8" s="43">
        <v>4936.8901228926734</v>
      </c>
      <c r="BR8" s="43"/>
      <c r="BS8" s="43">
        <v>6953.849937510151</v>
      </c>
      <c r="BT8" s="43"/>
      <c r="BU8" s="43">
        <v>4175.6355883286242</v>
      </c>
      <c r="BV8" s="43"/>
      <c r="BW8" s="43">
        <v>874.23527594334178</v>
      </c>
      <c r="BX8" s="43"/>
      <c r="BY8" s="43">
        <v>311.28890359259771</v>
      </c>
      <c r="BZ8" s="43">
        <v>19160.434392879768</v>
      </c>
      <c r="CA8" s="43"/>
      <c r="CB8" s="43">
        <v>344.92650982916484</v>
      </c>
      <c r="CC8" s="43"/>
      <c r="CD8" s="43">
        <v>333.00435409977683</v>
      </c>
      <c r="CE8" s="43"/>
      <c r="CF8" s="43">
        <v>308.34025780526957</v>
      </c>
      <c r="CG8" s="43"/>
      <c r="CH8" s="43">
        <v>208.24113075465877</v>
      </c>
      <c r="CI8" s="43"/>
      <c r="CJ8" s="43">
        <v>82.85362908571112</v>
      </c>
      <c r="CK8" s="43"/>
      <c r="CL8" s="43">
        <v>28.405984834953113</v>
      </c>
      <c r="CM8" s="387">
        <v>1305.7718664095341</v>
      </c>
      <c r="CP8" s="134" t="s">
        <v>34</v>
      </c>
      <c r="CQ8" s="135">
        <v>3268.6725762908891</v>
      </c>
      <c r="CR8" s="136">
        <v>6.6002113627739029E-2</v>
      </c>
      <c r="CS8" s="135">
        <v>31677.125530286055</v>
      </c>
      <c r="CT8" s="136">
        <v>0.63963495573563078</v>
      </c>
      <c r="CU8" s="135">
        <v>14577.957976851696</v>
      </c>
      <c r="CV8" s="136">
        <v>0.29436293063663016</v>
      </c>
      <c r="CW8" s="43">
        <v>49523.756083428641</v>
      </c>
      <c r="CX8" s="43">
        <v>1858.0281467712011</v>
      </c>
      <c r="CY8" s="138">
        <v>5.9059508130283649E-2</v>
      </c>
      <c r="CZ8" s="43">
        <v>20797.993644882659</v>
      </c>
      <c r="DA8" s="138">
        <v>0.66108754966820804</v>
      </c>
      <c r="DB8" s="43">
        <v>8804.2494769866116</v>
      </c>
      <c r="DC8" s="138">
        <v>0.27985294220150819</v>
      </c>
      <c r="DD8" s="43">
        <v>31460.271268640474</v>
      </c>
      <c r="DE8" s="43">
        <v>1410.6444295196875</v>
      </c>
      <c r="DF8" s="138">
        <v>7.8093703622726468E-2</v>
      </c>
      <c r="DG8" s="43">
        <v>10879.131885403398</v>
      </c>
      <c r="DH8" s="138">
        <v>0.6022720420202029</v>
      </c>
      <c r="DI8" s="43">
        <v>5773.7084998650835</v>
      </c>
      <c r="DJ8" s="138">
        <v>0.31963425435707055</v>
      </c>
      <c r="DK8" s="43">
        <v>18063.484814788171</v>
      </c>
      <c r="DL8" s="43">
        <v>57.036706399228549</v>
      </c>
      <c r="DM8" s="138">
        <v>4.4268007500047148E-2</v>
      </c>
      <c r="DN8" s="43">
        <v>773.88061260693075</v>
      </c>
      <c r="DO8" s="138">
        <v>0.60063343284997339</v>
      </c>
      <c r="DP8" s="43">
        <v>457.52346747305614</v>
      </c>
      <c r="DQ8" s="138">
        <v>0.35509855964997949</v>
      </c>
      <c r="DR8" s="43">
        <v>1288.4407864792154</v>
      </c>
    </row>
    <row r="9" spans="1:122" x14ac:dyDescent="0.2">
      <c r="A9" s="126">
        <v>97212</v>
      </c>
      <c r="B9" s="120" t="s">
        <v>9</v>
      </c>
      <c r="C9" s="121">
        <v>3516.0434338614082</v>
      </c>
      <c r="D9" s="122">
        <v>0.82107815010005136</v>
      </c>
      <c r="E9" s="444">
        <v>3004.8679093001269</v>
      </c>
      <c r="F9" s="124">
        <v>0.85461626564723769</v>
      </c>
      <c r="G9" s="444">
        <v>471.13876695598231</v>
      </c>
      <c r="H9" s="124">
        <v>0.13399685635810413</v>
      </c>
      <c r="I9" s="444">
        <v>40.036757605299258</v>
      </c>
      <c r="J9" s="124">
        <v>1.1386877994658295E-2</v>
      </c>
      <c r="K9" s="325"/>
      <c r="L9" s="325">
        <v>0.70170674244304798</v>
      </c>
      <c r="M9" s="325">
        <v>0.11002189093773444</v>
      </c>
      <c r="O9" s="120" t="s">
        <v>9</v>
      </c>
      <c r="P9" s="121">
        <v>3237.9744345096628</v>
      </c>
      <c r="Q9" s="122">
        <v>0.92091423084430934</v>
      </c>
      <c r="R9" s="121">
        <v>252.98366517237974</v>
      </c>
      <c r="S9" s="122">
        <v>7.1951234372138184E-2</v>
      </c>
      <c r="T9" s="121">
        <v>25.085334179365709</v>
      </c>
      <c r="U9" s="122">
        <v>7.1345347835525342E-3</v>
      </c>
      <c r="V9" s="123">
        <v>2904.6141609947272</v>
      </c>
      <c r="W9" s="124">
        <v>0.96663622118126646</v>
      </c>
      <c r="X9" s="123">
        <v>75.168414126033824</v>
      </c>
      <c r="Y9" s="124">
        <v>2.5015546904203698E-2</v>
      </c>
      <c r="Z9" s="123">
        <v>25.085334179365709</v>
      </c>
      <c r="AA9" s="124">
        <v>8.3482319145297846E-3</v>
      </c>
      <c r="AB9" s="123">
        <v>320.86094529985598</v>
      </c>
      <c r="AC9" s="124">
        <v>0.68103278227969188</v>
      </c>
      <c r="AD9" s="123">
        <v>150.27782165612626</v>
      </c>
      <c r="AE9" s="124">
        <v>0.31896721772030801</v>
      </c>
      <c r="AF9" s="123">
        <v>0</v>
      </c>
      <c r="AG9" s="124">
        <v>0</v>
      </c>
      <c r="AH9" s="123">
        <v>12.499328215079609</v>
      </c>
      <c r="AI9" s="124">
        <v>0.31219631565332356</v>
      </c>
      <c r="AJ9" s="123">
        <v>27.53742939021965</v>
      </c>
      <c r="AK9" s="124">
        <v>0.68780368434667649</v>
      </c>
      <c r="AL9" s="123">
        <v>0</v>
      </c>
      <c r="AM9" s="124">
        <v>0</v>
      </c>
      <c r="AO9" s="120" t="s">
        <v>9</v>
      </c>
      <c r="AP9" s="604">
        <v>35.097175564423743</v>
      </c>
      <c r="AQ9" s="605">
        <v>9.9820085344847782E-3</v>
      </c>
      <c r="AR9" s="604">
        <v>203.08998587973602</v>
      </c>
      <c r="AS9" s="605">
        <v>5.7760943429728179E-2</v>
      </c>
      <c r="AT9" s="604">
        <v>1004.8469872326035</v>
      </c>
      <c r="AU9" s="605">
        <v>0.28578912807372664</v>
      </c>
      <c r="AV9" s="604">
        <v>1688.8495896320223</v>
      </c>
      <c r="AW9" s="605">
        <v>0.48032671421731693</v>
      </c>
      <c r="AX9" s="604">
        <v>438.77423170879933</v>
      </c>
      <c r="AY9" s="605">
        <v>0.12479203967822614</v>
      </c>
      <c r="AZ9" s="121">
        <v>145.3854638438234</v>
      </c>
      <c r="BA9" s="122">
        <v>4.1349166066517382E-2</v>
      </c>
      <c r="BB9" s="189">
        <v>30.0623273150538</v>
      </c>
      <c r="BC9" s="361">
        <v>1.0004542037275679E-2</v>
      </c>
      <c r="BD9" s="183">
        <v>135.46731781358551</v>
      </c>
      <c r="BE9" s="361">
        <v>4.5082619902961939E-2</v>
      </c>
      <c r="BF9" s="183">
        <v>764.27716406235857</v>
      </c>
      <c r="BG9" s="361">
        <v>0.25434634304453296</v>
      </c>
      <c r="BH9" s="183">
        <v>1510.9295706395678</v>
      </c>
      <c r="BI9" s="361">
        <v>0.50282728434192081</v>
      </c>
      <c r="BJ9" s="183">
        <v>421.26483250682918</v>
      </c>
      <c r="BK9" s="361">
        <v>0.14019412673781967</v>
      </c>
      <c r="BL9" s="184">
        <v>142.86669696273191</v>
      </c>
      <c r="BM9" s="378">
        <v>4.7545083935489015E-2</v>
      </c>
      <c r="BN9" s="379">
        <v>3004.8679093001265</v>
      </c>
      <c r="BO9" s="189">
        <v>2.51742412468497</v>
      </c>
      <c r="BP9" s="183"/>
      <c r="BQ9" s="183">
        <v>55.146258964715884</v>
      </c>
      <c r="BR9" s="183"/>
      <c r="BS9" s="183">
        <v>228.04817510823131</v>
      </c>
      <c r="BT9" s="183"/>
      <c r="BU9" s="183">
        <v>165.39874267528853</v>
      </c>
      <c r="BV9" s="183"/>
      <c r="BW9" s="183">
        <v>17.509399201970151</v>
      </c>
      <c r="BX9" s="183"/>
      <c r="BY9" s="184">
        <v>2.5187668810914801</v>
      </c>
      <c r="BZ9" s="183">
        <v>471.13876695598236</v>
      </c>
      <c r="CA9" s="183"/>
      <c r="CB9" s="189">
        <v>2.51742412468497</v>
      </c>
      <c r="CC9" s="183"/>
      <c r="CD9" s="183">
        <v>12.476409101434619</v>
      </c>
      <c r="CE9" s="183"/>
      <c r="CF9" s="183">
        <v>12.52164806201375</v>
      </c>
      <c r="CG9" s="183"/>
      <c r="CH9" s="183">
        <v>12.52127631716592</v>
      </c>
      <c r="CI9" s="183"/>
      <c r="CJ9" s="183">
        <v>0</v>
      </c>
      <c r="CK9" s="183"/>
      <c r="CL9" s="184">
        <v>0</v>
      </c>
      <c r="CM9" s="183">
        <v>40.036757605299265</v>
      </c>
      <c r="CP9" s="120" t="s">
        <v>9</v>
      </c>
      <c r="CQ9" s="125">
        <v>125.31992029819587</v>
      </c>
      <c r="CR9" s="122">
        <v>3.7913791610230452E-2</v>
      </c>
      <c r="CS9" s="125">
        <v>1826.8394355954583</v>
      </c>
      <c r="CT9" s="122">
        <v>0.55268475675462381</v>
      </c>
      <c r="CU9" s="125">
        <v>1353.2320327212535</v>
      </c>
      <c r="CV9" s="122">
        <v>0.4094014516351458</v>
      </c>
      <c r="CW9" s="42">
        <v>3305.3913886149076</v>
      </c>
      <c r="CX9" s="42">
        <v>112.77818228293022</v>
      </c>
      <c r="CY9" s="124">
        <v>3.944238946224405E-2</v>
      </c>
      <c r="CZ9" s="42">
        <v>1558.708316435371</v>
      </c>
      <c r="DA9" s="124">
        <v>0.54513363516223257</v>
      </c>
      <c r="DB9" s="42">
        <v>1187.8276508690692</v>
      </c>
      <c r="DC9" s="124">
        <v>0.41542397537552328</v>
      </c>
      <c r="DD9" s="42">
        <v>2859.3141495873706</v>
      </c>
      <c r="DE9" s="42">
        <v>12.541738015265651</v>
      </c>
      <c r="DF9" s="124">
        <v>2.8115619713319249E-2</v>
      </c>
      <c r="DG9" s="42">
        <v>268.13111916008728</v>
      </c>
      <c r="DH9" s="124">
        <v>0.60108675292337654</v>
      </c>
      <c r="DI9" s="42">
        <v>165.40438185218437</v>
      </c>
      <c r="DJ9" s="124">
        <v>0.37079762736330424</v>
      </c>
      <c r="DK9" s="42">
        <v>446.0772390275373</v>
      </c>
      <c r="DL9" s="42">
        <v>0</v>
      </c>
      <c r="DM9" s="124">
        <v>0</v>
      </c>
      <c r="DN9" s="42">
        <v>20.051001322423669</v>
      </c>
      <c r="DO9" s="124">
        <v>0.53441784441036877</v>
      </c>
      <c r="DP9" s="42">
        <v>17.46833215819062</v>
      </c>
      <c r="DQ9" s="124">
        <v>0.46558215558963112</v>
      </c>
      <c r="DR9" s="42">
        <v>37.519333480614293</v>
      </c>
    </row>
    <row r="10" spans="1:122" x14ac:dyDescent="0.2">
      <c r="A10" s="126">
        <v>97222</v>
      </c>
      <c r="B10" s="127" t="s">
        <v>17</v>
      </c>
      <c r="C10" s="121">
        <v>7679.0580836404597</v>
      </c>
      <c r="D10" s="128">
        <v>0.81262668230448609</v>
      </c>
      <c r="E10" s="441">
        <v>5835.4233738047942</v>
      </c>
      <c r="F10" s="129">
        <v>0.75991395171715614</v>
      </c>
      <c r="G10" s="441">
        <v>1731.2830460169673</v>
      </c>
      <c r="H10" s="129">
        <v>0.22545513097567391</v>
      </c>
      <c r="I10" s="441">
        <v>112.35166381869881</v>
      </c>
      <c r="J10" s="129">
        <v>1.4630917307169989E-2</v>
      </c>
      <c r="K10" s="325"/>
      <c r="L10" s="325">
        <v>0.61752635342080409</v>
      </c>
      <c r="M10" s="325">
        <v>0.18321085509328527</v>
      </c>
      <c r="O10" s="127" t="s">
        <v>17</v>
      </c>
      <c r="P10" s="121">
        <v>5503.3637245996024</v>
      </c>
      <c r="Q10" s="128">
        <v>0.71667171476720848</v>
      </c>
      <c r="R10" s="121">
        <v>2148.222061721538</v>
      </c>
      <c r="S10" s="128">
        <v>0.27975072441477311</v>
      </c>
      <c r="T10" s="121">
        <v>27.472297319319452</v>
      </c>
      <c r="U10" s="128">
        <v>3.5775608180183848E-3</v>
      </c>
      <c r="V10" s="123">
        <v>4985.6060601191948</v>
      </c>
      <c r="W10" s="129">
        <v>0.85436921038147329</v>
      </c>
      <c r="X10" s="123">
        <v>824.84317522835181</v>
      </c>
      <c r="Y10" s="129">
        <v>0.14135104214221567</v>
      </c>
      <c r="Z10" s="123">
        <v>24.974138457247651</v>
      </c>
      <c r="AA10" s="129">
        <v>4.2797474763110622E-3</v>
      </c>
      <c r="AB10" s="123">
        <v>475.28305415962603</v>
      </c>
      <c r="AC10" s="129">
        <v>0.27452648788600686</v>
      </c>
      <c r="AD10" s="123">
        <v>1253.5018329952695</v>
      </c>
      <c r="AE10" s="129">
        <v>0.72403055980886943</v>
      </c>
      <c r="AF10" s="123">
        <v>2.4981588620717998</v>
      </c>
      <c r="AG10" s="129">
        <v>1.4429523051237207E-3</v>
      </c>
      <c r="AH10" s="123">
        <v>42.474610320782119</v>
      </c>
      <c r="AI10" s="129">
        <v>0.37805056798556308</v>
      </c>
      <c r="AJ10" s="123">
        <v>69.877053497916677</v>
      </c>
      <c r="AK10" s="129">
        <v>0.62194943201443686</v>
      </c>
      <c r="AL10" s="123">
        <v>0</v>
      </c>
      <c r="AM10" s="129">
        <v>0</v>
      </c>
      <c r="AO10" s="127" t="s">
        <v>17</v>
      </c>
      <c r="AP10" s="604">
        <v>107.3658384541757</v>
      </c>
      <c r="AQ10" s="606">
        <v>1.3981641665520012E-2</v>
      </c>
      <c r="AR10" s="604">
        <v>599.07240760313096</v>
      </c>
      <c r="AS10" s="606">
        <v>7.8013787769023471E-2</v>
      </c>
      <c r="AT10" s="604">
        <v>2165.2503932544637</v>
      </c>
      <c r="AU10" s="606">
        <v>0.28196822704953023</v>
      </c>
      <c r="AV10" s="604">
        <v>3669.992668218169</v>
      </c>
      <c r="AW10" s="606">
        <v>0.47792224361953417</v>
      </c>
      <c r="AX10" s="604">
        <v>957.42896639233618</v>
      </c>
      <c r="AY10" s="606">
        <v>0.1246805214863594</v>
      </c>
      <c r="AZ10" s="121">
        <v>179.94780971818525</v>
      </c>
      <c r="BA10" s="128">
        <v>2.3433578410032845E-2</v>
      </c>
      <c r="BB10" s="189">
        <v>39.897552963719079</v>
      </c>
      <c r="BC10" s="325">
        <v>6.8371308143328766E-3</v>
      </c>
      <c r="BD10" s="183">
        <v>212.1962662296329</v>
      </c>
      <c r="BE10" s="325">
        <v>3.6363474016672302E-2</v>
      </c>
      <c r="BF10" s="183">
        <v>1398.7125372218331</v>
      </c>
      <c r="BG10" s="325">
        <v>0.23969341170696393</v>
      </c>
      <c r="BH10" s="183">
        <v>3117.1784453474156</v>
      </c>
      <c r="BI10" s="325">
        <v>0.53418205426883403</v>
      </c>
      <c r="BJ10" s="183">
        <v>902.48726427802455</v>
      </c>
      <c r="BK10" s="325">
        <v>0.15465669009197999</v>
      </c>
      <c r="BL10" s="184">
        <v>164.95130776416917</v>
      </c>
      <c r="BM10" s="372">
        <v>2.8267239101216767E-2</v>
      </c>
      <c r="BN10" s="374">
        <v>5835.4233738047951</v>
      </c>
      <c r="BO10" s="189">
        <v>47.469310494516783</v>
      </c>
      <c r="BP10" s="183"/>
      <c r="BQ10" s="183">
        <v>346.92364933858141</v>
      </c>
      <c r="BR10" s="183"/>
      <c r="BS10" s="183">
        <v>736.63844160397298</v>
      </c>
      <c r="BT10" s="183"/>
      <c r="BU10" s="183">
        <v>537.822622826214</v>
      </c>
      <c r="BV10" s="183"/>
      <c r="BW10" s="183">
        <v>49.9355805712147</v>
      </c>
      <c r="BX10" s="183"/>
      <c r="BY10" s="184">
        <v>12.49344118246759</v>
      </c>
      <c r="BZ10" s="183">
        <v>1731.2830460169675</v>
      </c>
      <c r="CA10" s="183"/>
      <c r="CB10" s="189">
        <v>19.99897499593984</v>
      </c>
      <c r="CC10" s="183"/>
      <c r="CD10" s="183">
        <v>39.952492034916681</v>
      </c>
      <c r="CE10" s="183"/>
      <c r="CF10" s="183">
        <v>29.899414428657451</v>
      </c>
      <c r="CG10" s="183"/>
      <c r="CH10" s="183">
        <v>14.991600044539391</v>
      </c>
      <c r="CI10" s="183"/>
      <c r="CJ10" s="183">
        <v>5.0061215430969597</v>
      </c>
      <c r="CK10" s="183"/>
      <c r="CL10" s="184">
        <v>2.5030607715484798</v>
      </c>
      <c r="CM10" s="183">
        <v>112.3516638186988</v>
      </c>
      <c r="CP10" s="127" t="s">
        <v>17</v>
      </c>
      <c r="CQ10" s="125">
        <v>149.9527418819946</v>
      </c>
      <c r="CR10" s="128">
        <v>2.102338088545791E-2</v>
      </c>
      <c r="CS10" s="125">
        <v>3979.5222806382212</v>
      </c>
      <c r="CT10" s="128">
        <v>0.55792919554523457</v>
      </c>
      <c r="CU10" s="125">
        <v>3003.1903988496861</v>
      </c>
      <c r="CV10" s="128">
        <v>0.42104742356930747</v>
      </c>
      <c r="CW10" s="28">
        <v>7132.6654213699021</v>
      </c>
      <c r="CX10" s="28">
        <v>137.49979094925874</v>
      </c>
      <c r="CY10" s="129">
        <v>2.4725976301091662E-2</v>
      </c>
      <c r="CZ10" s="28">
        <v>3247.1397824790556</v>
      </c>
      <c r="DA10" s="129">
        <v>0.58391871546581353</v>
      </c>
      <c r="DB10" s="28">
        <v>2176.3052917978198</v>
      </c>
      <c r="DC10" s="129">
        <v>0.39135530823309489</v>
      </c>
      <c r="DD10" s="28">
        <v>5560.9448652261335</v>
      </c>
      <c r="DE10" s="28">
        <v>12.452950932735849</v>
      </c>
      <c r="DF10" s="129">
        <v>7.9231329539198071E-3</v>
      </c>
      <c r="DG10" s="28">
        <v>732.38249815916549</v>
      </c>
      <c r="DH10" s="129">
        <v>0.46597500764135419</v>
      </c>
      <c r="DI10" s="28">
        <v>826.88510705186616</v>
      </c>
      <c r="DJ10" s="129">
        <v>0.52610185940472598</v>
      </c>
      <c r="DK10" s="28">
        <v>1571.7205561437675</v>
      </c>
      <c r="DL10" s="28">
        <v>2.4837100406059398</v>
      </c>
      <c r="DM10" s="129">
        <v>2.2610485653794071E-2</v>
      </c>
      <c r="DN10" s="28">
        <v>42.439850576695811</v>
      </c>
      <c r="DO10" s="129">
        <v>0.38635171454210443</v>
      </c>
      <c r="DP10" s="28">
        <v>64.924148035925242</v>
      </c>
      <c r="DQ10" s="129">
        <v>0.59103779980410143</v>
      </c>
      <c r="DR10" s="28">
        <v>109.847708653227</v>
      </c>
    </row>
    <row r="11" spans="1:122" x14ac:dyDescent="0.2">
      <c r="A11" s="126">
        <v>97228</v>
      </c>
      <c r="B11" s="127" t="s">
        <v>23</v>
      </c>
      <c r="C11" s="121">
        <v>5644.9874622772595</v>
      </c>
      <c r="D11" s="128">
        <v>0.80537987068981443</v>
      </c>
      <c r="E11" s="441">
        <v>4601.5599421366287</v>
      </c>
      <c r="F11" s="129">
        <v>0.81515857615037135</v>
      </c>
      <c r="G11" s="441">
        <v>948.20590381974375</v>
      </c>
      <c r="H11" s="129">
        <v>0.16797307525590596</v>
      </c>
      <c r="I11" s="441">
        <v>95.221616320886483</v>
      </c>
      <c r="J11" s="129">
        <v>1.6868348593722628E-2</v>
      </c>
      <c r="K11" s="325"/>
      <c r="L11" s="325">
        <v>0.65651230865167931</v>
      </c>
      <c r="M11" s="325">
        <v>0.13528213362897201</v>
      </c>
      <c r="O11" s="127" t="s">
        <v>23</v>
      </c>
      <c r="P11" s="121">
        <v>5089.5907772887967</v>
      </c>
      <c r="Q11" s="128">
        <v>0.90161241478392784</v>
      </c>
      <c r="R11" s="121">
        <v>525.37228165966405</v>
      </c>
      <c r="S11" s="128">
        <v>9.3068812848651081E-2</v>
      </c>
      <c r="T11" s="121">
        <v>30.024403328798996</v>
      </c>
      <c r="U11" s="128">
        <v>5.3187723674211268E-3</v>
      </c>
      <c r="V11" s="123">
        <v>4498.9902995740358</v>
      </c>
      <c r="W11" s="129">
        <v>0.97770981061805595</v>
      </c>
      <c r="X11" s="123">
        <v>77.549002932248072</v>
      </c>
      <c r="Y11" s="129">
        <v>1.6852763825182287E-2</v>
      </c>
      <c r="Z11" s="123">
        <v>25.020639630345588</v>
      </c>
      <c r="AA11" s="129">
        <v>5.4374255567619162E-3</v>
      </c>
      <c r="AB11" s="123">
        <v>535.42773475978447</v>
      </c>
      <c r="AC11" s="129">
        <v>0.56467454231498915</v>
      </c>
      <c r="AD11" s="123">
        <v>407.7744053615059</v>
      </c>
      <c r="AE11" s="129">
        <v>0.4300483721086647</v>
      </c>
      <c r="AF11" s="123">
        <v>5.00376369845341</v>
      </c>
      <c r="AG11" s="129">
        <v>5.2770855763461244E-3</v>
      </c>
      <c r="AH11" s="123">
        <v>55.172742954976378</v>
      </c>
      <c r="AI11" s="129">
        <v>0.57941405624800824</v>
      </c>
      <c r="AJ11" s="123">
        <v>40.048873365910097</v>
      </c>
      <c r="AK11" s="129">
        <v>0.42058594375199171</v>
      </c>
      <c r="AL11" s="123">
        <v>0</v>
      </c>
      <c r="AM11" s="129">
        <v>0</v>
      </c>
      <c r="AO11" s="127" t="s">
        <v>23</v>
      </c>
      <c r="AP11" s="604">
        <v>14.995556046856381</v>
      </c>
      <c r="AQ11" s="606">
        <v>2.6564374406612026E-3</v>
      </c>
      <c r="AR11" s="604">
        <v>237.77808311462167</v>
      </c>
      <c r="AS11" s="606">
        <v>4.2121986045775731E-2</v>
      </c>
      <c r="AT11" s="604">
        <v>1358.7293316787659</v>
      </c>
      <c r="AU11" s="606">
        <v>0.24069660752278044</v>
      </c>
      <c r="AV11" s="604">
        <v>2171.9323910784397</v>
      </c>
      <c r="AW11" s="606">
        <v>0.38475415677934111</v>
      </c>
      <c r="AX11" s="604">
        <v>1408.6694856252825</v>
      </c>
      <c r="AY11" s="606">
        <v>0.24954342149362496</v>
      </c>
      <c r="AZ11" s="121">
        <v>452.88261473329345</v>
      </c>
      <c r="BA11" s="128">
        <v>8.0227390717816552E-2</v>
      </c>
      <c r="BB11" s="189">
        <v>12.49702533803109</v>
      </c>
      <c r="BC11" s="325">
        <v>2.7158236544080269E-3</v>
      </c>
      <c r="BD11" s="183">
        <v>125.15472678598647</v>
      </c>
      <c r="BE11" s="325">
        <v>2.7198325863353575E-2</v>
      </c>
      <c r="BF11" s="183">
        <v>878.25542530038649</v>
      </c>
      <c r="BG11" s="325">
        <v>0.19086036829775352</v>
      </c>
      <c r="BH11" s="183">
        <v>1849.1908005452992</v>
      </c>
      <c r="BI11" s="325">
        <v>0.40186172163317935</v>
      </c>
      <c r="BJ11" s="183">
        <v>1291.0741339138765</v>
      </c>
      <c r="BK11" s="325">
        <v>0.28057314261876065</v>
      </c>
      <c r="BL11" s="184">
        <v>445.38783025304963</v>
      </c>
      <c r="BM11" s="372">
        <v>9.6790617932544828E-2</v>
      </c>
      <c r="BN11" s="374">
        <v>4601.5599421366296</v>
      </c>
      <c r="BO11" s="189">
        <v>2.4985307088252902</v>
      </c>
      <c r="BP11" s="183"/>
      <c r="BQ11" s="183">
        <v>95.092831087216439</v>
      </c>
      <c r="BR11" s="183"/>
      <c r="BS11" s="183">
        <v>432.86546649432535</v>
      </c>
      <c r="BT11" s="183"/>
      <c r="BU11" s="183">
        <v>302.6753549123888</v>
      </c>
      <c r="BV11" s="183"/>
      <c r="BW11" s="183">
        <v>107.5789361367441</v>
      </c>
      <c r="BX11" s="183"/>
      <c r="BY11" s="184">
        <v>7.4947844802438492</v>
      </c>
      <c r="BZ11" s="183">
        <v>948.20590381974387</v>
      </c>
      <c r="CA11" s="183"/>
      <c r="CB11" s="189">
        <v>0</v>
      </c>
      <c r="CC11" s="183"/>
      <c r="CD11" s="183">
        <v>17.530525241418751</v>
      </c>
      <c r="CE11" s="183"/>
      <c r="CF11" s="183">
        <v>47.608439884054029</v>
      </c>
      <c r="CG11" s="183"/>
      <c r="CH11" s="183">
        <v>20.06623562075173</v>
      </c>
      <c r="CI11" s="183"/>
      <c r="CJ11" s="183">
        <v>10.01641557466197</v>
      </c>
      <c r="CK11" s="183"/>
      <c r="CL11" s="184">
        <v>0</v>
      </c>
      <c r="CM11" s="183">
        <v>95.221616320886483</v>
      </c>
      <c r="CP11" s="127" t="s">
        <v>23</v>
      </c>
      <c r="CQ11" s="125">
        <v>170.17420288189618</v>
      </c>
      <c r="CR11" s="128">
        <v>3.3289196323665338E-2</v>
      </c>
      <c r="CS11" s="125">
        <v>3152.5989275235447</v>
      </c>
      <c r="CT11" s="128">
        <v>0.61670619195403797</v>
      </c>
      <c r="CU11" s="125">
        <v>1789.2218011429386</v>
      </c>
      <c r="CV11" s="128">
        <v>0.35000461172229652</v>
      </c>
      <c r="CW11" s="28">
        <v>5111.99493154838</v>
      </c>
      <c r="CX11" s="28">
        <v>150.15214750986735</v>
      </c>
      <c r="CY11" s="129">
        <v>3.511222947035382E-2</v>
      </c>
      <c r="CZ11" s="28">
        <v>2589.6815411956236</v>
      </c>
      <c r="DA11" s="129">
        <v>0.60558236453877412</v>
      </c>
      <c r="DB11" s="28">
        <v>1536.5153148986462</v>
      </c>
      <c r="DC11" s="129">
        <v>0.35930540599087224</v>
      </c>
      <c r="DD11" s="28">
        <v>4276.3490036041367</v>
      </c>
      <c r="DE11" s="28">
        <v>20.022055372028838</v>
      </c>
      <c r="DF11" s="129">
        <v>2.3959974796125365E-2</v>
      </c>
      <c r="DG11" s="28">
        <v>562.91738632792112</v>
      </c>
      <c r="DH11" s="129">
        <v>0.67363145981306238</v>
      </c>
      <c r="DI11" s="28">
        <v>252.70648624429234</v>
      </c>
      <c r="DJ11" s="129">
        <v>0.30240856539081218</v>
      </c>
      <c r="DK11" s="28">
        <v>835.64592794424232</v>
      </c>
      <c r="DL11" s="28">
        <v>0</v>
      </c>
      <c r="DM11" s="129">
        <v>0</v>
      </c>
      <c r="DN11" s="28">
        <v>32.564392971501206</v>
      </c>
      <c r="DO11" s="129">
        <v>0.36094354776512472</v>
      </c>
      <c r="DP11" s="28">
        <v>57.655790137830053</v>
      </c>
      <c r="DQ11" s="129">
        <v>0.63905645223487528</v>
      </c>
      <c r="DR11" s="28">
        <v>90.220183109331259</v>
      </c>
    </row>
    <row r="12" spans="1:122" x14ac:dyDescent="0.2">
      <c r="A12" s="126">
        <v>97230</v>
      </c>
      <c r="B12" s="130" t="s">
        <v>25</v>
      </c>
      <c r="C12" s="121">
        <v>4046.8734162808769</v>
      </c>
      <c r="D12" s="131">
        <v>0.72873437760769899</v>
      </c>
      <c r="E12" s="441">
        <v>2898.1044404045347</v>
      </c>
      <c r="F12" s="132">
        <v>0.7161341960302593</v>
      </c>
      <c r="G12" s="441">
        <v>1053.5077573685935</v>
      </c>
      <c r="H12" s="132">
        <v>0.26032634308013003</v>
      </c>
      <c r="I12" s="441">
        <v>95.261218507748509</v>
      </c>
      <c r="J12" s="132">
        <v>2.3539460889610592E-2</v>
      </c>
      <c r="K12" s="325"/>
      <c r="L12" s="325">
        <v>0.52187160762770091</v>
      </c>
      <c r="M12" s="325">
        <v>0.18970875559938688</v>
      </c>
      <c r="O12" s="130" t="s">
        <v>25</v>
      </c>
      <c r="P12" s="121">
        <v>3155.9112339648113</v>
      </c>
      <c r="Q12" s="131">
        <v>0.77983937458195318</v>
      </c>
      <c r="R12" s="121">
        <v>842.69652618739883</v>
      </c>
      <c r="S12" s="131">
        <v>0.20823397213195924</v>
      </c>
      <c r="T12" s="121">
        <v>48.265656128666905</v>
      </c>
      <c r="U12" s="131">
        <v>1.1926653286087607E-2</v>
      </c>
      <c r="V12" s="123">
        <v>2621.6375527390287</v>
      </c>
      <c r="W12" s="132">
        <v>0.90460423585462124</v>
      </c>
      <c r="X12" s="123">
        <v>234.15499455749281</v>
      </c>
      <c r="Y12" s="132">
        <v>8.0795913112368056E-2</v>
      </c>
      <c r="Z12" s="123">
        <v>42.311893108013464</v>
      </c>
      <c r="AA12" s="132">
        <v>1.4599851033010846E-2</v>
      </c>
      <c r="AB12" s="123">
        <v>481.87038714785962</v>
      </c>
      <c r="AC12" s="132">
        <v>0.45739614518971822</v>
      </c>
      <c r="AD12" s="123">
        <v>566.68362567046165</v>
      </c>
      <c r="AE12" s="132">
        <v>0.53790171140827636</v>
      </c>
      <c r="AF12" s="123">
        <v>4.9537445502722299</v>
      </c>
      <c r="AG12" s="132">
        <v>4.7021434020053923E-3</v>
      </c>
      <c r="AH12" s="123">
        <v>52.403294077922965</v>
      </c>
      <c r="AI12" s="132">
        <v>0.55010102640730452</v>
      </c>
      <c r="AJ12" s="123">
        <v>41.857905959444345</v>
      </c>
      <c r="AK12" s="132">
        <v>0.4394013284224329</v>
      </c>
      <c r="AL12" s="123">
        <v>1.0000184703812101</v>
      </c>
      <c r="AM12" s="132">
        <v>1.0497645170262745E-2</v>
      </c>
      <c r="AO12" s="130" t="s">
        <v>25</v>
      </c>
      <c r="AP12" s="604">
        <v>127.41114964105486</v>
      </c>
      <c r="AQ12" s="607">
        <v>3.1483848525745879E-2</v>
      </c>
      <c r="AR12" s="604">
        <v>315.46933377228089</v>
      </c>
      <c r="AS12" s="607">
        <v>7.7953842713024815E-2</v>
      </c>
      <c r="AT12" s="604">
        <v>949.8436543575815</v>
      </c>
      <c r="AU12" s="607">
        <v>0.23471049292925469</v>
      </c>
      <c r="AV12" s="604">
        <v>1600.7690411452468</v>
      </c>
      <c r="AW12" s="607">
        <v>0.39555698349872576</v>
      </c>
      <c r="AX12" s="604">
        <v>777.78262931290988</v>
      </c>
      <c r="AY12" s="607">
        <v>0.19219346624083464</v>
      </c>
      <c r="AZ12" s="121">
        <v>275.59760805180326</v>
      </c>
      <c r="BA12" s="131">
        <v>6.8101366092414281E-2</v>
      </c>
      <c r="BB12" s="189">
        <v>32.385321256918488</v>
      </c>
      <c r="BC12" s="325">
        <v>1.1174656373804786E-2</v>
      </c>
      <c r="BD12" s="183">
        <v>114.63397419382528</v>
      </c>
      <c r="BE12" s="325">
        <v>3.9554811274442533E-2</v>
      </c>
      <c r="BF12" s="183">
        <v>554.0383300473228</v>
      </c>
      <c r="BG12" s="325">
        <v>0.19117265834974076</v>
      </c>
      <c r="BH12" s="183">
        <v>1226.3223951987557</v>
      </c>
      <c r="BI12" s="325">
        <v>0.4231463773705747</v>
      </c>
      <c r="BJ12" s="183">
        <v>711.08149880264091</v>
      </c>
      <c r="BK12" s="325">
        <v>0.24536089482799447</v>
      </c>
      <c r="BL12" s="184">
        <v>259.64292090507206</v>
      </c>
      <c r="BM12" s="372">
        <v>8.9590601803442776E-2</v>
      </c>
      <c r="BN12" s="375">
        <v>2898.1044404045351</v>
      </c>
      <c r="BO12" s="189">
        <v>82.539439412574353</v>
      </c>
      <c r="BP12" s="183"/>
      <c r="BQ12" s="183">
        <v>180.86946411724549</v>
      </c>
      <c r="BR12" s="183"/>
      <c r="BS12" s="183">
        <v>378.86077174169452</v>
      </c>
      <c r="BT12" s="183"/>
      <c r="BU12" s="183">
        <v>347.01206915146372</v>
      </c>
      <c r="BV12" s="183"/>
      <c r="BW12" s="183">
        <v>51.763990731378371</v>
      </c>
      <c r="BX12" s="183"/>
      <c r="BY12" s="184">
        <v>12.462022214236979</v>
      </c>
      <c r="BZ12" s="183">
        <v>1053.5077573685935</v>
      </c>
      <c r="CA12" s="183"/>
      <c r="CB12" s="189">
        <v>12.48638897156202</v>
      </c>
      <c r="CC12" s="183"/>
      <c r="CD12" s="183">
        <v>19.96589546121012</v>
      </c>
      <c r="CE12" s="183"/>
      <c r="CF12" s="183">
        <v>16.944552568564141</v>
      </c>
      <c r="CG12" s="183"/>
      <c r="CH12" s="183">
        <v>27.434576795027439</v>
      </c>
      <c r="CI12" s="183"/>
      <c r="CJ12" s="183">
        <v>14.937139778890579</v>
      </c>
      <c r="CK12" s="183"/>
      <c r="CL12" s="184">
        <v>3.4926649324942103</v>
      </c>
      <c r="CM12" s="183">
        <v>95.261218507748509</v>
      </c>
      <c r="CP12" s="130" t="s">
        <v>25</v>
      </c>
      <c r="CQ12" s="125">
        <v>201.46043427495917</v>
      </c>
      <c r="CR12" s="131">
        <v>5.288821159746792E-2</v>
      </c>
      <c r="CS12" s="125">
        <v>1982.7076866763832</v>
      </c>
      <c r="CT12" s="131">
        <v>0.52050847624873131</v>
      </c>
      <c r="CU12" s="125">
        <v>1625.0065172132863</v>
      </c>
      <c r="CV12" s="131">
        <v>0.42660331215380082</v>
      </c>
      <c r="CW12" s="28">
        <v>3809.1746381646285</v>
      </c>
      <c r="CX12" s="28">
        <v>156.83182432912548</v>
      </c>
      <c r="CY12" s="132">
        <v>5.6299336344461118E-2</v>
      </c>
      <c r="CZ12" s="28">
        <v>1498.456503554022</v>
      </c>
      <c r="DA12" s="132">
        <v>0.53791446380226837</v>
      </c>
      <c r="DB12" s="28">
        <v>1130.3897015978343</v>
      </c>
      <c r="DC12" s="132">
        <v>0.40578619985327047</v>
      </c>
      <c r="DD12" s="28">
        <v>2785.6780294809819</v>
      </c>
      <c r="DE12" s="28">
        <v>44.628609945833681</v>
      </c>
      <c r="DF12" s="132">
        <v>4.3604062355645727E-2</v>
      </c>
      <c r="DG12" s="28">
        <v>484.25118312236134</v>
      </c>
      <c r="DH12" s="132">
        <v>0.47313413548597177</v>
      </c>
      <c r="DI12" s="28">
        <v>494.61681561545203</v>
      </c>
      <c r="DJ12" s="132">
        <v>0.48326180215838244</v>
      </c>
      <c r="DK12" s="28">
        <v>1023.4966086836471</v>
      </c>
      <c r="DL12" s="28">
        <v>0</v>
      </c>
      <c r="DM12" s="132">
        <v>0</v>
      </c>
      <c r="DN12" s="28">
        <v>47.888428197518607</v>
      </c>
      <c r="DO12" s="132">
        <v>0.50270644179953861</v>
      </c>
      <c r="DP12" s="28">
        <v>47.372790310229902</v>
      </c>
      <c r="DQ12" s="132">
        <v>0.49729355820046139</v>
      </c>
      <c r="DR12" s="28">
        <v>95.261218507748509</v>
      </c>
    </row>
    <row r="13" spans="1:122" x14ac:dyDescent="0.2">
      <c r="A13" s="133"/>
      <c r="B13" s="139" t="s">
        <v>35</v>
      </c>
      <c r="C13" s="140">
        <v>20886.962396060007</v>
      </c>
      <c r="D13" s="141">
        <v>0.79435348362389158</v>
      </c>
      <c r="E13" s="445">
        <v>16339.955665646085</v>
      </c>
      <c r="F13" s="143">
        <v>0.78230406872032077</v>
      </c>
      <c r="G13" s="445">
        <v>4204.1354741612868</v>
      </c>
      <c r="H13" s="143">
        <v>0.20128036784105716</v>
      </c>
      <c r="I13" s="445">
        <v>342.87125625263309</v>
      </c>
      <c r="J13" s="143">
        <v>1.6415563438621897E-2</v>
      </c>
      <c r="K13" s="326"/>
      <c r="L13" s="325">
        <v>0.62142596224113111</v>
      </c>
      <c r="M13" s="325">
        <v>0.15988776137964208</v>
      </c>
      <c r="O13" s="139" t="s">
        <v>35</v>
      </c>
      <c r="P13" s="142">
        <v>16986.84017036287</v>
      </c>
      <c r="Q13" s="141">
        <v>0.81327480024415455</v>
      </c>
      <c r="R13" s="142">
        <v>3769.2745347409805</v>
      </c>
      <c r="S13" s="141">
        <v>0.1804606367966648</v>
      </c>
      <c r="T13" s="142">
        <v>130.84769095615107</v>
      </c>
      <c r="U13" s="141">
        <v>6.2645629591803831E-3</v>
      </c>
      <c r="V13" s="142">
        <v>15010.848073426985</v>
      </c>
      <c r="W13" s="143">
        <v>0.91865904538446941</v>
      </c>
      <c r="X13" s="142">
        <v>1211.7155868441264</v>
      </c>
      <c r="Y13" s="143">
        <v>7.4156601868369573E-2</v>
      </c>
      <c r="Z13" s="142">
        <v>117.39200537497241</v>
      </c>
      <c r="AA13" s="143">
        <v>7.1843527471609396E-3</v>
      </c>
      <c r="AB13" s="142">
        <v>1813.4421213671262</v>
      </c>
      <c r="AC13" s="143">
        <v>0.43134721335993648</v>
      </c>
      <c r="AD13" s="142">
        <v>2378.2376856833635</v>
      </c>
      <c r="AE13" s="143">
        <v>0.5656900688144012</v>
      </c>
      <c r="AF13" s="142">
        <v>12.455667110797439</v>
      </c>
      <c r="AG13" s="143">
        <v>2.9627178256624353E-3</v>
      </c>
      <c r="AH13" s="142">
        <v>162.54997556876106</v>
      </c>
      <c r="AI13" s="143">
        <v>0.47408458015795762</v>
      </c>
      <c r="AJ13" s="142">
        <v>179.32126221349074</v>
      </c>
      <c r="AK13" s="143">
        <v>0.52299881936257708</v>
      </c>
      <c r="AL13" s="142">
        <v>1.0000184703812101</v>
      </c>
      <c r="AM13" s="143">
        <v>2.9166004794650394E-3</v>
      </c>
      <c r="AO13" s="139" t="s">
        <v>35</v>
      </c>
      <c r="AP13" s="610">
        <v>284.86971970651069</v>
      </c>
      <c r="AQ13" s="611">
        <v>1.3638638031935503E-2</v>
      </c>
      <c r="AR13" s="610">
        <v>1355.4098103697695</v>
      </c>
      <c r="AS13" s="611">
        <v>6.4892624627190684E-2</v>
      </c>
      <c r="AT13" s="610">
        <v>5478.6703665234154</v>
      </c>
      <c r="AU13" s="611">
        <v>0.26230096376086159</v>
      </c>
      <c r="AV13" s="610">
        <v>9131.5436900738787</v>
      </c>
      <c r="AW13" s="611">
        <v>0.43718868818361062</v>
      </c>
      <c r="AX13" s="610">
        <v>3582.6553130393277</v>
      </c>
      <c r="AY13" s="611">
        <v>0.17152591387415619</v>
      </c>
      <c r="AZ13" s="142">
        <v>1053.8134963471055</v>
      </c>
      <c r="BA13" s="141">
        <v>5.0453171522245405E-2</v>
      </c>
      <c r="BB13" s="30">
        <v>114.84222687372247</v>
      </c>
      <c r="BC13" s="208">
        <v>7.0283071278566776E-3</v>
      </c>
      <c r="BD13" s="30">
        <v>587.45228502303007</v>
      </c>
      <c r="BE13" s="208">
        <v>3.5951889775204124E-2</v>
      </c>
      <c r="BF13" s="30">
        <v>3595.2834566319007</v>
      </c>
      <c r="BG13" s="208">
        <v>0.22003018430403698</v>
      </c>
      <c r="BH13" s="30">
        <v>7703.6212117310379</v>
      </c>
      <c r="BI13" s="208">
        <v>0.4714591256772811</v>
      </c>
      <c r="BJ13" s="30">
        <v>3325.9077295013708</v>
      </c>
      <c r="BK13" s="208">
        <v>0.20354447695925643</v>
      </c>
      <c r="BL13" s="30">
        <v>1012.8487558850228</v>
      </c>
      <c r="BM13" s="380">
        <v>6.1986016156364808E-2</v>
      </c>
      <c r="BN13" s="381">
        <v>16339.955665646083</v>
      </c>
      <c r="BO13" s="30">
        <v>135.02470474060141</v>
      </c>
      <c r="BP13" s="30"/>
      <c r="BQ13" s="30">
        <v>678.03220350775928</v>
      </c>
      <c r="BR13" s="30"/>
      <c r="BS13" s="30">
        <v>1776.4128549482243</v>
      </c>
      <c r="BT13" s="30"/>
      <c r="BU13" s="30">
        <v>1352.9087895653552</v>
      </c>
      <c r="BV13" s="30"/>
      <c r="BW13" s="30">
        <v>226.78790664130736</v>
      </c>
      <c r="BX13" s="30"/>
      <c r="BY13" s="30">
        <v>34.969014758039897</v>
      </c>
      <c r="BZ13" s="30">
        <v>4204.1354741612877</v>
      </c>
      <c r="CA13" s="30"/>
      <c r="CB13" s="30">
        <v>35.002788092186833</v>
      </c>
      <c r="CC13" s="30"/>
      <c r="CD13" s="30">
        <v>89.925321838980182</v>
      </c>
      <c r="CE13" s="30"/>
      <c r="CF13" s="30">
        <v>106.97405494328939</v>
      </c>
      <c r="CG13" s="30"/>
      <c r="CH13" s="30">
        <v>75.013688777484475</v>
      </c>
      <c r="CI13" s="30"/>
      <c r="CJ13" s="30">
        <v>29.959676896649508</v>
      </c>
      <c r="CK13" s="30"/>
      <c r="CL13" s="30">
        <v>5.9957257040426901</v>
      </c>
      <c r="CM13" s="387">
        <v>342.87125625263309</v>
      </c>
      <c r="CP13" s="139" t="s">
        <v>35</v>
      </c>
      <c r="CQ13" s="140">
        <v>646.90729933704586</v>
      </c>
      <c r="CR13" s="141">
        <v>3.3415968523177297E-2</v>
      </c>
      <c r="CS13" s="140">
        <v>10941.668330433607</v>
      </c>
      <c r="CT13" s="141">
        <v>0.56519140361456932</v>
      </c>
      <c r="CU13" s="140">
        <v>7770.6507499271647</v>
      </c>
      <c r="CV13" s="141">
        <v>0.40139262786225333</v>
      </c>
      <c r="CW13" s="30">
        <v>19359.226379697819</v>
      </c>
      <c r="CX13" s="30">
        <v>557.2619450711818</v>
      </c>
      <c r="CY13" s="143">
        <v>3.5993518227679162E-2</v>
      </c>
      <c r="CZ13" s="30">
        <v>8893.9861436640713</v>
      </c>
      <c r="DA13" s="143">
        <v>0.57446207337521926</v>
      </c>
      <c r="DB13" s="30">
        <v>6031.03795916337</v>
      </c>
      <c r="DC13" s="143">
        <v>0.38954440839710169</v>
      </c>
      <c r="DD13" s="30">
        <v>15482.286047898622</v>
      </c>
      <c r="DE13" s="30">
        <v>89.645354265864029</v>
      </c>
      <c r="DF13" s="143">
        <v>2.3122706720704621E-2</v>
      </c>
      <c r="DG13" s="30">
        <v>2047.6821867695353</v>
      </c>
      <c r="DH13" s="143">
        <v>0.52816964191431226</v>
      </c>
      <c r="DI13" s="30">
        <v>1739.6127907637949</v>
      </c>
      <c r="DJ13" s="143">
        <v>0.44870765136498314</v>
      </c>
      <c r="DK13" s="30">
        <v>3876.9403317991942</v>
      </c>
      <c r="DL13" s="30">
        <v>2.4837100406059398</v>
      </c>
      <c r="DM13" s="143">
        <v>7.4619848379539463E-3</v>
      </c>
      <c r="DN13" s="30">
        <v>142.94367306813928</v>
      </c>
      <c r="DO13" s="143">
        <v>0.42945573504050288</v>
      </c>
      <c r="DP13" s="30">
        <v>187.4210606421758</v>
      </c>
      <c r="DQ13" s="143">
        <v>0.56308228012154316</v>
      </c>
      <c r="DR13" s="30">
        <v>332.84844375092104</v>
      </c>
    </row>
    <row r="14" spans="1:122" x14ac:dyDescent="0.2">
      <c r="A14" s="126">
        <v>97201</v>
      </c>
      <c r="B14" s="144" t="s">
        <v>32</v>
      </c>
      <c r="C14" s="121">
        <v>614.44109112014144</v>
      </c>
      <c r="D14" s="145">
        <v>0.90990990990990994</v>
      </c>
      <c r="E14" s="441">
        <v>478.57457922228843</v>
      </c>
      <c r="F14" s="146">
        <v>0.77887788778877898</v>
      </c>
      <c r="G14" s="441">
        <v>135.86651189785303</v>
      </c>
      <c r="H14" s="146">
        <v>0.22112211221122108</v>
      </c>
      <c r="I14" s="441">
        <v>0</v>
      </c>
      <c r="J14" s="146">
        <v>0</v>
      </c>
      <c r="K14" s="325"/>
      <c r="L14" s="325">
        <v>0.70870870870870883</v>
      </c>
      <c r="M14" s="325">
        <v>0.20120120120120116</v>
      </c>
      <c r="O14" s="144" t="s">
        <v>32</v>
      </c>
      <c r="P14" s="121">
        <v>590.10679048171994</v>
      </c>
      <c r="Q14" s="145">
        <v>0.96039603960396036</v>
      </c>
      <c r="R14" s="121">
        <v>23.320371445153881</v>
      </c>
      <c r="S14" s="145">
        <v>3.7953795379537948E-2</v>
      </c>
      <c r="T14" s="121">
        <v>1.01392919326756</v>
      </c>
      <c r="U14" s="145">
        <v>1.65016501650165E-3</v>
      </c>
      <c r="V14" s="123">
        <v>475.53279164248568</v>
      </c>
      <c r="W14" s="146">
        <v>0.99364406779660996</v>
      </c>
      <c r="X14" s="123">
        <v>2.0278583865351201</v>
      </c>
      <c r="Y14" s="146">
        <v>4.2372881355932195E-3</v>
      </c>
      <c r="Z14" s="123">
        <v>1.01392919326756</v>
      </c>
      <c r="AA14" s="146">
        <v>2.1186440677966097E-3</v>
      </c>
      <c r="AB14" s="123">
        <v>114.57399883923429</v>
      </c>
      <c r="AC14" s="146">
        <v>0.84328358208955234</v>
      </c>
      <c r="AD14" s="123">
        <v>21.292513058618763</v>
      </c>
      <c r="AE14" s="146">
        <v>0.1567164179104478</v>
      </c>
      <c r="AF14" s="123">
        <v>0</v>
      </c>
      <c r="AG14" s="146">
        <v>0</v>
      </c>
      <c r="AH14" s="123"/>
      <c r="AI14" s="146"/>
      <c r="AJ14" s="123"/>
      <c r="AK14" s="146"/>
      <c r="AL14" s="123"/>
      <c r="AM14" s="146"/>
      <c r="AO14" s="144" t="s">
        <v>32</v>
      </c>
      <c r="AP14" s="604">
        <v>4.0557167730702401</v>
      </c>
      <c r="AQ14" s="612">
        <v>6.6006600660065999E-3</v>
      </c>
      <c r="AR14" s="604">
        <v>27.376088218224119</v>
      </c>
      <c r="AS14" s="612">
        <v>4.4554455445544545E-2</v>
      </c>
      <c r="AT14" s="604">
        <v>171.35403366221763</v>
      </c>
      <c r="AU14" s="612">
        <v>0.27887788778877881</v>
      </c>
      <c r="AV14" s="604">
        <v>267.67730702263583</v>
      </c>
      <c r="AW14" s="612">
        <v>0.43564356435643559</v>
      </c>
      <c r="AX14" s="604">
        <v>105.44863609982625</v>
      </c>
      <c r="AY14" s="612">
        <v>0.17161716171617161</v>
      </c>
      <c r="AZ14" s="121">
        <v>38.529309344167281</v>
      </c>
      <c r="BA14" s="145">
        <v>6.2706270627062702E-2</v>
      </c>
      <c r="BB14" s="189">
        <v>0</v>
      </c>
      <c r="BC14" s="325">
        <v>0</v>
      </c>
      <c r="BD14" s="183">
        <v>16.222867092280961</v>
      </c>
      <c r="BE14" s="325">
        <v>3.3898305084745763E-2</v>
      </c>
      <c r="BF14" s="183">
        <v>108.49042367962892</v>
      </c>
      <c r="BG14" s="325">
        <v>0.22669491525423729</v>
      </c>
      <c r="BH14" s="183">
        <v>223.06442251886321</v>
      </c>
      <c r="BI14" s="325">
        <v>0.46610169491525427</v>
      </c>
      <c r="BJ14" s="183">
        <v>94.295414973883084</v>
      </c>
      <c r="BK14" s="325">
        <v>0.19703389830508475</v>
      </c>
      <c r="BL14" s="184">
        <v>36.501450957632159</v>
      </c>
      <c r="BM14" s="372">
        <v>7.6271186440677957E-2</v>
      </c>
      <c r="BN14" s="382">
        <v>478.57457922228832</v>
      </c>
      <c r="BO14" s="189">
        <v>4.0557167730702401</v>
      </c>
      <c r="BP14" s="183"/>
      <c r="BQ14" s="183">
        <v>11.15322112594316</v>
      </c>
      <c r="BR14" s="183"/>
      <c r="BS14" s="183">
        <v>62.86360998258872</v>
      </c>
      <c r="BT14" s="183"/>
      <c r="BU14" s="183">
        <v>44.612884503772641</v>
      </c>
      <c r="BV14" s="183"/>
      <c r="BW14" s="183">
        <v>11.15322112594316</v>
      </c>
      <c r="BX14" s="183"/>
      <c r="BY14" s="184">
        <v>2.0278583865351201</v>
      </c>
      <c r="BZ14" s="183">
        <v>135.86651189785303</v>
      </c>
      <c r="CA14" s="183"/>
      <c r="CB14" s="189">
        <v>0</v>
      </c>
      <c r="CC14" s="183"/>
      <c r="CD14" s="183">
        <v>0</v>
      </c>
      <c r="CE14" s="183"/>
      <c r="CF14" s="183">
        <v>0</v>
      </c>
      <c r="CG14" s="183"/>
      <c r="CH14" s="183">
        <v>0</v>
      </c>
      <c r="CI14" s="183"/>
      <c r="CJ14" s="183">
        <v>0</v>
      </c>
      <c r="CK14" s="183"/>
      <c r="CL14" s="184">
        <v>0</v>
      </c>
      <c r="CM14" s="183">
        <v>0</v>
      </c>
      <c r="CP14" s="144" t="s">
        <v>32</v>
      </c>
      <c r="CQ14" s="125">
        <v>56.78003482298336</v>
      </c>
      <c r="CR14" s="145">
        <v>9.3645484949832783E-2</v>
      </c>
      <c r="CS14" s="125">
        <v>376.16773070226475</v>
      </c>
      <c r="CT14" s="145">
        <v>0.62040133779264217</v>
      </c>
      <c r="CU14" s="125">
        <v>173.38189204875275</v>
      </c>
      <c r="CV14" s="145">
        <v>0.28595317725752506</v>
      </c>
      <c r="CW14" s="28">
        <v>606.32965757400086</v>
      </c>
      <c r="CX14" s="28">
        <v>42.585026117237518</v>
      </c>
      <c r="CY14" s="146">
        <v>8.9935760171306209E-2</v>
      </c>
      <c r="CZ14" s="28">
        <v>284.91410330818434</v>
      </c>
      <c r="DA14" s="146">
        <v>0.60171306209850106</v>
      </c>
      <c r="DB14" s="28">
        <v>146.00580383052863</v>
      </c>
      <c r="DC14" s="146">
        <v>0.30835117773019272</v>
      </c>
      <c r="DD14" s="28">
        <v>473.5049332559505</v>
      </c>
      <c r="DE14" s="28">
        <v>14.19500870574584</v>
      </c>
      <c r="DF14" s="146">
        <v>0.10687022900763359</v>
      </c>
      <c r="DG14" s="28">
        <v>91.253627394080397</v>
      </c>
      <c r="DH14" s="146">
        <v>0.68702290076335881</v>
      </c>
      <c r="DI14" s="28">
        <v>27.376088218224123</v>
      </c>
      <c r="DJ14" s="146">
        <v>0.20610687022900764</v>
      </c>
      <c r="DK14" s="28">
        <v>132.82472431805036</v>
      </c>
      <c r="DL14" s="28"/>
      <c r="DM14" s="146"/>
      <c r="DN14" s="28"/>
      <c r="DO14" s="146"/>
      <c r="DP14" s="28"/>
      <c r="DQ14" s="146"/>
      <c r="DR14" s="28">
        <v>0</v>
      </c>
    </row>
    <row r="15" spans="1:122" x14ac:dyDescent="0.2">
      <c r="A15" s="126">
        <v>97203</v>
      </c>
      <c r="B15" s="127" t="s">
        <v>1</v>
      </c>
      <c r="C15" s="121">
        <v>1204.3989350861928</v>
      </c>
      <c r="D15" s="128">
        <v>0.77748691099476441</v>
      </c>
      <c r="E15" s="441">
        <v>1019.8866403170958</v>
      </c>
      <c r="F15" s="129">
        <v>0.84680134680134678</v>
      </c>
      <c r="G15" s="441">
        <v>182.48468713427164</v>
      </c>
      <c r="H15" s="129">
        <v>0.15151515151515152</v>
      </c>
      <c r="I15" s="441">
        <v>2.0276076348252401</v>
      </c>
      <c r="J15" s="129">
        <v>1.6835016835016832E-3</v>
      </c>
      <c r="K15" s="325"/>
      <c r="L15" s="325">
        <v>0.65837696335078533</v>
      </c>
      <c r="M15" s="325">
        <v>0.11780104712041885</v>
      </c>
      <c r="O15" s="127" t="s">
        <v>1</v>
      </c>
      <c r="P15" s="121">
        <v>1192.2332892772411</v>
      </c>
      <c r="Q15" s="128">
        <v>0.98989898989898972</v>
      </c>
      <c r="R15" s="121">
        <v>11.15184199153882</v>
      </c>
      <c r="S15" s="128">
        <v>9.259259259259257E-3</v>
      </c>
      <c r="T15" s="121">
        <v>1.01380381741262</v>
      </c>
      <c r="U15" s="128">
        <v>8.4175084175084161E-4</v>
      </c>
      <c r="V15" s="123">
        <v>1016.8452288648579</v>
      </c>
      <c r="W15" s="129">
        <v>0.9970178926441351</v>
      </c>
      <c r="X15" s="123">
        <v>2.0276076348252401</v>
      </c>
      <c r="Y15" s="129">
        <v>1.9880715705765406E-3</v>
      </c>
      <c r="Z15" s="123">
        <v>1.01380381741262</v>
      </c>
      <c r="AA15" s="129">
        <v>9.9403578528827028E-4</v>
      </c>
      <c r="AB15" s="123">
        <v>173.36045277755804</v>
      </c>
      <c r="AC15" s="129">
        <v>0.94999999999999984</v>
      </c>
      <c r="AD15" s="123">
        <v>9.1242343567135809</v>
      </c>
      <c r="AE15" s="129">
        <v>4.9999999999999996E-2</v>
      </c>
      <c r="AF15" s="123">
        <v>0</v>
      </c>
      <c r="AG15" s="129">
        <v>0</v>
      </c>
      <c r="AH15" s="123">
        <v>2.0276076348252401</v>
      </c>
      <c r="AI15" s="129">
        <v>1</v>
      </c>
      <c r="AJ15" s="123">
        <v>0</v>
      </c>
      <c r="AK15" s="129">
        <v>0</v>
      </c>
      <c r="AL15" s="123">
        <v>0</v>
      </c>
      <c r="AM15" s="129">
        <v>0</v>
      </c>
      <c r="AO15" s="127" t="s">
        <v>1</v>
      </c>
      <c r="AP15" s="604">
        <v>2.0276076348252401</v>
      </c>
      <c r="AQ15" s="606">
        <v>1.6835016835016832E-3</v>
      </c>
      <c r="AR15" s="604">
        <v>51.703994688043622</v>
      </c>
      <c r="AS15" s="606">
        <v>4.2929292929292921E-2</v>
      </c>
      <c r="AT15" s="604">
        <v>254.46475817056762</v>
      </c>
      <c r="AU15" s="606">
        <v>0.21127946127946123</v>
      </c>
      <c r="AV15" s="604">
        <v>580.90958737743131</v>
      </c>
      <c r="AW15" s="606">
        <v>0.48232323232323226</v>
      </c>
      <c r="AX15" s="604">
        <v>237.2300932745531</v>
      </c>
      <c r="AY15" s="606">
        <v>0.19696969696969696</v>
      </c>
      <c r="AZ15" s="121">
        <v>78.062893940771744</v>
      </c>
      <c r="BA15" s="128">
        <v>6.4814814814814811E-2</v>
      </c>
      <c r="BB15" s="189">
        <v>1.01380381741262</v>
      </c>
      <c r="BC15" s="325">
        <v>9.9403578528827028E-4</v>
      </c>
      <c r="BD15" s="183">
        <v>27.372703070140737</v>
      </c>
      <c r="BE15" s="325">
        <v>2.6838966202783296E-2</v>
      </c>
      <c r="BF15" s="183">
        <v>175.38806041238325</v>
      </c>
      <c r="BG15" s="325">
        <v>0.17196819085487075</v>
      </c>
      <c r="BH15" s="183">
        <v>522.10896596749933</v>
      </c>
      <c r="BI15" s="325">
        <v>0.51192842942345917</v>
      </c>
      <c r="BJ15" s="183">
        <v>221.00923219595117</v>
      </c>
      <c r="BK15" s="325">
        <v>0.21669980119284293</v>
      </c>
      <c r="BL15" s="184">
        <v>72.993874853708647</v>
      </c>
      <c r="BM15" s="372">
        <v>7.1570576540755465E-2</v>
      </c>
      <c r="BN15" s="374">
        <v>1019.8866403170958</v>
      </c>
      <c r="BO15" s="189">
        <v>1.01380381741262</v>
      </c>
      <c r="BP15" s="183"/>
      <c r="BQ15" s="183">
        <v>24.331291617902881</v>
      </c>
      <c r="BR15" s="183"/>
      <c r="BS15" s="183">
        <v>78.062893940771744</v>
      </c>
      <c r="BT15" s="183"/>
      <c r="BU15" s="183">
        <v>57.786817592519341</v>
      </c>
      <c r="BV15" s="183"/>
      <c r="BW15" s="183">
        <v>16.220861078601921</v>
      </c>
      <c r="BX15" s="183"/>
      <c r="BY15" s="184">
        <v>5.0690190870630998</v>
      </c>
      <c r="BZ15" s="183">
        <v>182.48468713427161</v>
      </c>
      <c r="CA15" s="183"/>
      <c r="CB15" s="189">
        <v>0</v>
      </c>
      <c r="CC15" s="183"/>
      <c r="CD15" s="183">
        <v>0</v>
      </c>
      <c r="CE15" s="183"/>
      <c r="CF15" s="183">
        <v>1.01380381741262</v>
      </c>
      <c r="CG15" s="183"/>
      <c r="CH15" s="183">
        <v>1.01380381741262</v>
      </c>
      <c r="CI15" s="183"/>
      <c r="CJ15" s="183">
        <v>0</v>
      </c>
      <c r="CK15" s="183"/>
      <c r="CL15" s="184">
        <v>0</v>
      </c>
      <c r="CM15" s="183">
        <v>2.0276076348252401</v>
      </c>
      <c r="CP15" s="127" t="s">
        <v>1</v>
      </c>
      <c r="CQ15" s="125">
        <v>123.68406572433963</v>
      </c>
      <c r="CR15" s="128">
        <v>0.10739436619718308</v>
      </c>
      <c r="CS15" s="125">
        <v>752.24243252016413</v>
      </c>
      <c r="CT15" s="128">
        <v>0.65316901408450712</v>
      </c>
      <c r="CU15" s="125">
        <v>275.75463833623263</v>
      </c>
      <c r="CV15" s="128">
        <v>0.23943661971830985</v>
      </c>
      <c r="CW15" s="28">
        <v>1151.6811365807364</v>
      </c>
      <c r="CX15" s="28">
        <v>111.51841991538819</v>
      </c>
      <c r="CY15" s="129">
        <v>0.11410788381742738</v>
      </c>
      <c r="CZ15" s="28">
        <v>621.46174007393608</v>
      </c>
      <c r="DA15" s="129">
        <v>0.63589211618257258</v>
      </c>
      <c r="DB15" s="28">
        <v>244.32671999644143</v>
      </c>
      <c r="DC15" s="129">
        <v>0.25</v>
      </c>
      <c r="DD15" s="28">
        <v>977.3068799857657</v>
      </c>
      <c r="DE15" s="28">
        <v>12.165645808951441</v>
      </c>
      <c r="DF15" s="129">
        <v>6.9767441860465115E-2</v>
      </c>
      <c r="DG15" s="28">
        <v>130.78069244622799</v>
      </c>
      <c r="DH15" s="129">
        <v>0.75</v>
      </c>
      <c r="DI15" s="28">
        <v>31.427918339791219</v>
      </c>
      <c r="DJ15" s="129">
        <v>0.18023255813953487</v>
      </c>
      <c r="DK15" s="28">
        <v>174.37425659497066</v>
      </c>
      <c r="DL15" s="28">
        <v>0</v>
      </c>
      <c r="DM15" s="129">
        <v>0</v>
      </c>
      <c r="DN15" s="28">
        <v>1.01380381741262</v>
      </c>
      <c r="DO15" s="129">
        <v>0.5</v>
      </c>
      <c r="DP15" s="28">
        <v>1.01380381741262</v>
      </c>
      <c r="DQ15" s="129">
        <v>0.5</v>
      </c>
      <c r="DR15" s="28">
        <v>2.0276076348252401</v>
      </c>
    </row>
    <row r="16" spans="1:122" x14ac:dyDescent="0.2">
      <c r="A16" s="126">
        <v>97211</v>
      </c>
      <c r="B16" s="127" t="s">
        <v>30</v>
      </c>
      <c r="C16" s="121">
        <v>213.67933884297517</v>
      </c>
      <c r="D16" s="128">
        <v>0.83823529411764697</v>
      </c>
      <c r="E16" s="441">
        <v>155.57355371900823</v>
      </c>
      <c r="F16" s="129">
        <v>0.72807017543859642</v>
      </c>
      <c r="G16" s="441">
        <v>48.733884297520653</v>
      </c>
      <c r="H16" s="129">
        <v>0.22807017543859651</v>
      </c>
      <c r="I16" s="441">
        <v>9.3719008264462804</v>
      </c>
      <c r="J16" s="129">
        <v>4.3859649122807022E-2</v>
      </c>
      <c r="K16" s="325"/>
      <c r="L16" s="325">
        <v>0.61029411764705876</v>
      </c>
      <c r="M16" s="325">
        <v>0.19117647058823528</v>
      </c>
      <c r="O16" s="127" t="s">
        <v>30</v>
      </c>
      <c r="P16" s="121">
        <v>209.93057851239666</v>
      </c>
      <c r="Q16" s="128">
        <v>0.98245614035087725</v>
      </c>
      <c r="R16" s="121">
        <v>3.748760330578512</v>
      </c>
      <c r="S16" s="128">
        <v>1.754385964912281E-2</v>
      </c>
      <c r="T16" s="121">
        <v>0</v>
      </c>
      <c r="U16" s="128">
        <v>0</v>
      </c>
      <c r="V16" s="123">
        <v>155.57355371900823</v>
      </c>
      <c r="W16" s="129">
        <v>1</v>
      </c>
      <c r="X16" s="123">
        <v>0</v>
      </c>
      <c r="Y16" s="129">
        <v>0</v>
      </c>
      <c r="Z16" s="123">
        <v>0</v>
      </c>
      <c r="AA16" s="129">
        <v>0</v>
      </c>
      <c r="AB16" s="123">
        <v>44.98512396694214</v>
      </c>
      <c r="AC16" s="129">
        <v>0.92307692307692302</v>
      </c>
      <c r="AD16" s="123">
        <v>3.748760330578512</v>
      </c>
      <c r="AE16" s="129">
        <v>7.6923076923076927E-2</v>
      </c>
      <c r="AF16" s="123">
        <v>0</v>
      </c>
      <c r="AG16" s="129">
        <v>0</v>
      </c>
      <c r="AH16" s="123">
        <v>9.3719008264462804</v>
      </c>
      <c r="AI16" s="129">
        <v>1</v>
      </c>
      <c r="AJ16" s="123">
        <v>0</v>
      </c>
      <c r="AK16" s="129">
        <v>0</v>
      </c>
      <c r="AL16" s="123">
        <v>0</v>
      </c>
      <c r="AM16" s="129">
        <v>0</v>
      </c>
      <c r="AO16" s="127" t="s">
        <v>30</v>
      </c>
      <c r="AP16" s="604">
        <v>0.937190082644628</v>
      </c>
      <c r="AQ16" s="606">
        <v>4.3859649122807024E-3</v>
      </c>
      <c r="AR16" s="604">
        <v>17.806611570247931</v>
      </c>
      <c r="AS16" s="606">
        <v>8.3333333333333329E-2</v>
      </c>
      <c r="AT16" s="604">
        <v>49.67107438016528</v>
      </c>
      <c r="AU16" s="606">
        <v>0.23245614035087719</v>
      </c>
      <c r="AV16" s="604">
        <v>71.226446280991723</v>
      </c>
      <c r="AW16" s="606">
        <v>0.33333333333333331</v>
      </c>
      <c r="AX16" s="604">
        <v>40.299173553719008</v>
      </c>
      <c r="AY16" s="606">
        <v>0.18859649122807021</v>
      </c>
      <c r="AZ16" s="121">
        <v>33.738842975206609</v>
      </c>
      <c r="BA16" s="128">
        <v>0.15789473684210528</v>
      </c>
      <c r="BB16" s="189">
        <v>0</v>
      </c>
      <c r="BC16" s="325">
        <v>0</v>
      </c>
      <c r="BD16" s="183">
        <v>3.748760330578512</v>
      </c>
      <c r="BE16" s="325">
        <v>2.4096385542168676E-2</v>
      </c>
      <c r="BF16" s="183">
        <v>30.927272727272722</v>
      </c>
      <c r="BG16" s="325">
        <v>0.19879518072289157</v>
      </c>
      <c r="BH16" s="183">
        <v>52.482644628099166</v>
      </c>
      <c r="BI16" s="325">
        <v>0.33734939759036148</v>
      </c>
      <c r="BJ16" s="183">
        <v>36.550413223140495</v>
      </c>
      <c r="BK16" s="325">
        <v>0.23493975903614461</v>
      </c>
      <c r="BL16" s="184">
        <v>31.864462809917352</v>
      </c>
      <c r="BM16" s="372">
        <v>0.20481927710843376</v>
      </c>
      <c r="BN16" s="374">
        <v>155.57355371900823</v>
      </c>
      <c r="BO16" s="189">
        <v>0.937190082644628</v>
      </c>
      <c r="BP16" s="183"/>
      <c r="BQ16" s="183">
        <v>14.05785123966942</v>
      </c>
      <c r="BR16" s="183"/>
      <c r="BS16" s="183">
        <v>16.869421487603304</v>
      </c>
      <c r="BT16" s="183"/>
      <c r="BU16" s="183">
        <v>12.183471074380165</v>
      </c>
      <c r="BV16" s="183"/>
      <c r="BW16" s="183">
        <v>3.748760330578512</v>
      </c>
      <c r="BX16" s="183"/>
      <c r="BY16" s="184">
        <v>0.937190082644628</v>
      </c>
      <c r="BZ16" s="183">
        <v>48.733884297520653</v>
      </c>
      <c r="CA16" s="183"/>
      <c r="CB16" s="189">
        <v>0</v>
      </c>
      <c r="CC16" s="183"/>
      <c r="CD16" s="183">
        <v>0</v>
      </c>
      <c r="CE16" s="183"/>
      <c r="CF16" s="183">
        <v>1.874380165289256</v>
      </c>
      <c r="CG16" s="183"/>
      <c r="CH16" s="183">
        <v>6.5603305785123958</v>
      </c>
      <c r="CI16" s="183"/>
      <c r="CJ16" s="183">
        <v>0</v>
      </c>
      <c r="CK16" s="183"/>
      <c r="CL16" s="184">
        <v>0.937190082644628</v>
      </c>
      <c r="CM16" s="183">
        <v>9.3719008264462804</v>
      </c>
      <c r="CP16" s="127" t="s">
        <v>30</v>
      </c>
      <c r="CQ16" s="125">
        <v>26.241322314049583</v>
      </c>
      <c r="CR16" s="128">
        <v>0.13084112149532709</v>
      </c>
      <c r="CS16" s="125">
        <v>115.27438016528924</v>
      </c>
      <c r="CT16" s="128">
        <v>0.57476635514018692</v>
      </c>
      <c r="CU16" s="125">
        <v>59.042975206611558</v>
      </c>
      <c r="CV16" s="128">
        <v>0.29439252336448596</v>
      </c>
      <c r="CW16" s="28">
        <v>200.55867768595039</v>
      </c>
      <c r="CX16" s="28">
        <v>21.555371900826444</v>
      </c>
      <c r="CY16" s="129">
        <v>0.13939393939393938</v>
      </c>
      <c r="CZ16" s="28">
        <v>92.781818181818167</v>
      </c>
      <c r="DA16" s="129">
        <v>0.6</v>
      </c>
      <c r="DB16" s="28">
        <v>40.299173553719001</v>
      </c>
      <c r="DC16" s="129">
        <v>0.26060606060606056</v>
      </c>
      <c r="DD16" s="28">
        <v>154.63636363636363</v>
      </c>
      <c r="DE16" s="28">
        <v>4.6859504132231402</v>
      </c>
      <c r="DF16" s="129">
        <v>0.10204081632653061</v>
      </c>
      <c r="DG16" s="28">
        <v>22.492561983471074</v>
      </c>
      <c r="DH16" s="129">
        <v>0.48979591836734698</v>
      </c>
      <c r="DI16" s="28">
        <v>18.743801652892561</v>
      </c>
      <c r="DJ16" s="129">
        <v>0.40816326530612246</v>
      </c>
      <c r="DK16" s="28">
        <v>45.922314049586774</v>
      </c>
      <c r="DL16" s="28">
        <v>0</v>
      </c>
      <c r="DM16" s="129">
        <v>0</v>
      </c>
      <c r="DN16" s="28">
        <v>8.4347107438016522</v>
      </c>
      <c r="DO16" s="129">
        <v>0.9</v>
      </c>
      <c r="DP16" s="28">
        <v>0.937190082644628</v>
      </c>
      <c r="DQ16" s="129">
        <v>9.9999999999999992E-2</v>
      </c>
      <c r="DR16" s="28">
        <v>9.3719008264462804</v>
      </c>
    </row>
    <row r="17" spans="1:122" x14ac:dyDescent="0.2">
      <c r="A17" s="126">
        <v>97214</v>
      </c>
      <c r="B17" s="127" t="s">
        <v>11</v>
      </c>
      <c r="C17" s="121">
        <v>2577.9068587574575</v>
      </c>
      <c r="D17" s="128">
        <v>0.8367484044339939</v>
      </c>
      <c r="E17" s="441">
        <v>2081.1604548218575</v>
      </c>
      <c r="F17" s="129">
        <v>0.80730630268968284</v>
      </c>
      <c r="G17" s="441">
        <v>455.35087027429995</v>
      </c>
      <c r="H17" s="129">
        <v>0.17663588920112402</v>
      </c>
      <c r="I17" s="441">
        <v>41.3955336613</v>
      </c>
      <c r="J17" s="129">
        <v>1.6057808109193095E-2</v>
      </c>
      <c r="K17" s="325"/>
      <c r="L17" s="325">
        <v>0.67551226066509906</v>
      </c>
      <c r="M17" s="325">
        <v>0.14779979845482027</v>
      </c>
      <c r="O17" s="127" t="s">
        <v>11</v>
      </c>
      <c r="P17" s="121">
        <v>2367.8245254263597</v>
      </c>
      <c r="Q17" s="128">
        <v>0.91850662384584492</v>
      </c>
      <c r="R17" s="121">
        <v>198.69856157424002</v>
      </c>
      <c r="S17" s="128">
        <v>7.7077478924126863E-2</v>
      </c>
      <c r="T17" s="121">
        <v>11.383771756857501</v>
      </c>
      <c r="U17" s="128">
        <v>4.4158972300281018E-3</v>
      </c>
      <c r="V17" s="123">
        <v>2047.009139551285</v>
      </c>
      <c r="W17" s="129">
        <v>0.9835902536051716</v>
      </c>
      <c r="X17" s="123">
        <v>22.767543513715005</v>
      </c>
      <c r="Y17" s="129">
        <v>1.0939830929885631E-2</v>
      </c>
      <c r="Z17" s="123">
        <v>11.383771756857501</v>
      </c>
      <c r="AA17" s="129">
        <v>5.4699154649428148E-3</v>
      </c>
      <c r="AB17" s="123">
        <v>284.5942939214375</v>
      </c>
      <c r="AC17" s="129">
        <v>0.62500000000000011</v>
      </c>
      <c r="AD17" s="123">
        <v>170.75657635286251</v>
      </c>
      <c r="AE17" s="129">
        <v>0.37500000000000006</v>
      </c>
      <c r="AF17" s="123">
        <v>0</v>
      </c>
      <c r="AG17" s="129">
        <v>0</v>
      </c>
      <c r="AH17" s="123">
        <v>36.221091953637504</v>
      </c>
      <c r="AI17" s="129">
        <v>0.87500000000000011</v>
      </c>
      <c r="AJ17" s="123">
        <v>5.1744417076625009</v>
      </c>
      <c r="AK17" s="129">
        <v>0.12500000000000003</v>
      </c>
      <c r="AL17" s="123">
        <v>0</v>
      </c>
      <c r="AM17" s="129">
        <v>0</v>
      </c>
      <c r="AO17" s="127" t="s">
        <v>11</v>
      </c>
      <c r="AP17" s="604">
        <v>26.907096879845003</v>
      </c>
      <c r="AQ17" s="606">
        <v>1.0437575270975514E-2</v>
      </c>
      <c r="AR17" s="604">
        <v>138.675037765355</v>
      </c>
      <c r="AS17" s="606">
        <v>5.3793657165796871E-2</v>
      </c>
      <c r="AT17" s="604">
        <v>531.93260754770506</v>
      </c>
      <c r="AU17" s="606">
        <v>0.20634283420313129</v>
      </c>
      <c r="AV17" s="604">
        <v>1044.2023366062924</v>
      </c>
      <c r="AW17" s="606">
        <v>0.40505820955439581</v>
      </c>
      <c r="AX17" s="604">
        <v>568.15369950134232</v>
      </c>
      <c r="AY17" s="606">
        <v>0.22039341629867515</v>
      </c>
      <c r="AZ17" s="121">
        <v>268.03608045691749</v>
      </c>
      <c r="BA17" s="128">
        <v>0.10397430750702528</v>
      </c>
      <c r="BB17" s="189">
        <v>17.593101806052502</v>
      </c>
      <c r="BC17" s="325">
        <v>8.4535057185479885E-3</v>
      </c>
      <c r="BD17" s="183">
        <v>85.895732347197495</v>
      </c>
      <c r="BE17" s="325">
        <v>4.1272998508204879E-2</v>
      </c>
      <c r="BF17" s="183">
        <v>336.33871099806248</v>
      </c>
      <c r="BG17" s="325">
        <v>0.16161113873694682</v>
      </c>
      <c r="BH17" s="183">
        <v>869.30620688729994</v>
      </c>
      <c r="BI17" s="325">
        <v>0.41770263550472408</v>
      </c>
      <c r="BJ17" s="183">
        <v>520.54883579084742</v>
      </c>
      <c r="BK17" s="325">
        <v>0.25012431626056691</v>
      </c>
      <c r="BL17" s="184">
        <v>251.47786699239751</v>
      </c>
      <c r="BM17" s="372">
        <v>0.12083540527100949</v>
      </c>
      <c r="BN17" s="374">
        <v>2081.160454821857</v>
      </c>
      <c r="BO17" s="189">
        <v>7.2442183907275002</v>
      </c>
      <c r="BP17" s="183"/>
      <c r="BQ17" s="183">
        <v>47.604863710494996</v>
      </c>
      <c r="BR17" s="183"/>
      <c r="BS17" s="183">
        <v>179.03568308512251</v>
      </c>
      <c r="BT17" s="183"/>
      <c r="BU17" s="183">
        <v>158.3379162544725</v>
      </c>
      <c r="BV17" s="183"/>
      <c r="BW17" s="183">
        <v>46.569975368962503</v>
      </c>
      <c r="BX17" s="183"/>
      <c r="BY17" s="184">
        <v>16.558213464520001</v>
      </c>
      <c r="BZ17" s="183">
        <v>455.35087027430006</v>
      </c>
      <c r="CA17" s="183"/>
      <c r="CB17" s="189">
        <v>2.0697766830650002</v>
      </c>
      <c r="CC17" s="183"/>
      <c r="CD17" s="183">
        <v>5.1744417076625009</v>
      </c>
      <c r="CE17" s="183"/>
      <c r="CF17" s="183">
        <v>16.558213464520001</v>
      </c>
      <c r="CG17" s="183"/>
      <c r="CH17" s="183">
        <v>16.558213464519998</v>
      </c>
      <c r="CI17" s="183"/>
      <c r="CJ17" s="183">
        <v>1.0348883415325001</v>
      </c>
      <c r="CK17" s="183"/>
      <c r="CL17" s="184">
        <v>0</v>
      </c>
      <c r="CM17" s="183">
        <v>41.3955336613</v>
      </c>
      <c r="CP17" s="127" t="s">
        <v>11</v>
      </c>
      <c r="CQ17" s="125">
        <v>219.39632840489</v>
      </c>
      <c r="CR17" s="128">
        <v>9.1695501730103796E-2</v>
      </c>
      <c r="CS17" s="125">
        <v>1385.7154893120176</v>
      </c>
      <c r="CT17" s="128">
        <v>0.57915224913494801</v>
      </c>
      <c r="CU17" s="125">
        <v>787.55002790623257</v>
      </c>
      <c r="CV17" s="128">
        <v>0.32915224913494806</v>
      </c>
      <c r="CW17" s="28">
        <v>2392.6618456231404</v>
      </c>
      <c r="CX17" s="28">
        <v>189.38456650044751</v>
      </c>
      <c r="CY17" s="129">
        <v>9.6620908130939806E-2</v>
      </c>
      <c r="CZ17" s="28">
        <v>1162.1796075409975</v>
      </c>
      <c r="DA17" s="129">
        <v>0.59292502639915512</v>
      </c>
      <c r="DB17" s="28">
        <v>608.51434482111006</v>
      </c>
      <c r="DC17" s="129">
        <v>0.31045406546990495</v>
      </c>
      <c r="DD17" s="28">
        <v>1960.0785188625553</v>
      </c>
      <c r="DE17" s="28">
        <v>30.011761904442501</v>
      </c>
      <c r="DF17" s="129">
        <v>6.9377990430622011E-2</v>
      </c>
      <c r="DG17" s="28">
        <v>223.53588177102</v>
      </c>
      <c r="DH17" s="129">
        <v>0.51674641148325362</v>
      </c>
      <c r="DI17" s="28">
        <v>179.03568308512251</v>
      </c>
      <c r="DJ17" s="129">
        <v>0.41387559808612445</v>
      </c>
      <c r="DK17" s="28">
        <v>432.58332676058501</v>
      </c>
      <c r="DL17" s="28">
        <v>0</v>
      </c>
      <c r="DM17" s="129">
        <v>0</v>
      </c>
      <c r="DN17" s="28">
        <v>19.662878489117499</v>
      </c>
      <c r="DO17" s="129">
        <v>0.52777777777777768</v>
      </c>
      <c r="DP17" s="28">
        <v>17.593101806052502</v>
      </c>
      <c r="DQ17" s="129">
        <v>0.47222222222222221</v>
      </c>
      <c r="DR17" s="28">
        <v>37.255980295170005</v>
      </c>
    </row>
    <row r="18" spans="1:122" x14ac:dyDescent="0.2">
      <c r="A18" s="126">
        <v>97215</v>
      </c>
      <c r="B18" s="127" t="s">
        <v>12</v>
      </c>
      <c r="C18" s="121">
        <v>338</v>
      </c>
      <c r="D18" s="128">
        <v>0.79156908665105385</v>
      </c>
      <c r="E18" s="441">
        <v>298</v>
      </c>
      <c r="F18" s="129">
        <v>0.88165680473372776</v>
      </c>
      <c r="G18" s="441">
        <v>40</v>
      </c>
      <c r="H18" s="129">
        <v>0.11834319526627218</v>
      </c>
      <c r="I18" s="441">
        <v>0</v>
      </c>
      <c r="J18" s="129">
        <v>0</v>
      </c>
      <c r="K18" s="325"/>
      <c r="L18" s="325">
        <v>0.69789227166276346</v>
      </c>
      <c r="M18" s="325">
        <v>9.3676814988290405E-2</v>
      </c>
      <c r="O18" s="127" t="s">
        <v>12</v>
      </c>
      <c r="P18" s="121">
        <v>328</v>
      </c>
      <c r="Q18" s="128">
        <v>0.97041420118343191</v>
      </c>
      <c r="R18" s="121">
        <v>10</v>
      </c>
      <c r="S18" s="128">
        <v>2.9585798816568046E-2</v>
      </c>
      <c r="T18" s="121">
        <v>0</v>
      </c>
      <c r="U18" s="128">
        <v>0</v>
      </c>
      <c r="V18" s="123">
        <v>293</v>
      </c>
      <c r="W18" s="129">
        <v>0.98322147651006708</v>
      </c>
      <c r="X18" s="123">
        <v>5</v>
      </c>
      <c r="Y18" s="129">
        <v>1.6778523489932886E-2</v>
      </c>
      <c r="Z18" s="123">
        <v>0</v>
      </c>
      <c r="AA18" s="129">
        <v>0</v>
      </c>
      <c r="AB18" s="123">
        <v>35</v>
      </c>
      <c r="AC18" s="129">
        <v>0.875</v>
      </c>
      <c r="AD18" s="123">
        <v>5</v>
      </c>
      <c r="AE18" s="129">
        <v>0.125</v>
      </c>
      <c r="AF18" s="123">
        <v>0</v>
      </c>
      <c r="AG18" s="129">
        <v>0</v>
      </c>
      <c r="AH18" s="123"/>
      <c r="AI18" s="129"/>
      <c r="AJ18" s="123"/>
      <c r="AK18" s="129"/>
      <c r="AL18" s="123"/>
      <c r="AM18" s="129"/>
      <c r="AO18" s="127" t="s">
        <v>12</v>
      </c>
      <c r="AP18" s="604">
        <v>0</v>
      </c>
      <c r="AQ18" s="606">
        <v>0</v>
      </c>
      <c r="AR18" s="604">
        <v>11</v>
      </c>
      <c r="AS18" s="606">
        <v>3.2544378698224852E-2</v>
      </c>
      <c r="AT18" s="604">
        <v>68</v>
      </c>
      <c r="AU18" s="606">
        <v>0.20118343195266272</v>
      </c>
      <c r="AV18" s="604">
        <v>134</v>
      </c>
      <c r="AW18" s="606">
        <v>0.39644970414201186</v>
      </c>
      <c r="AX18" s="604">
        <v>78</v>
      </c>
      <c r="AY18" s="606">
        <v>0.23076923076923078</v>
      </c>
      <c r="AZ18" s="121">
        <v>47</v>
      </c>
      <c r="BA18" s="128">
        <v>0.13905325443786981</v>
      </c>
      <c r="BB18" s="189">
        <v>0</v>
      </c>
      <c r="BC18" s="325">
        <v>0</v>
      </c>
      <c r="BD18" s="183">
        <v>7</v>
      </c>
      <c r="BE18" s="325">
        <v>2.3489932885906041E-2</v>
      </c>
      <c r="BF18" s="183">
        <v>47</v>
      </c>
      <c r="BG18" s="325">
        <v>0.15771812080536912</v>
      </c>
      <c r="BH18" s="183">
        <v>128</v>
      </c>
      <c r="BI18" s="325">
        <v>0.42953020134228187</v>
      </c>
      <c r="BJ18" s="183">
        <v>71</v>
      </c>
      <c r="BK18" s="325">
        <v>0.23825503355704697</v>
      </c>
      <c r="BL18" s="184">
        <v>45</v>
      </c>
      <c r="BM18" s="372">
        <v>0.15100671140939598</v>
      </c>
      <c r="BN18" s="374">
        <v>298</v>
      </c>
      <c r="BO18" s="189">
        <v>0</v>
      </c>
      <c r="BP18" s="183"/>
      <c r="BQ18" s="183">
        <v>4</v>
      </c>
      <c r="BR18" s="183"/>
      <c r="BS18" s="183">
        <v>21</v>
      </c>
      <c r="BT18" s="183"/>
      <c r="BU18" s="183">
        <v>6</v>
      </c>
      <c r="BV18" s="183"/>
      <c r="BW18" s="183">
        <v>7</v>
      </c>
      <c r="BX18" s="183"/>
      <c r="BY18" s="184">
        <v>2</v>
      </c>
      <c r="BZ18" s="183">
        <v>40</v>
      </c>
      <c r="CA18" s="183"/>
      <c r="CB18" s="189">
        <v>0</v>
      </c>
      <c r="CC18" s="183"/>
      <c r="CD18" s="183">
        <v>0</v>
      </c>
      <c r="CE18" s="183"/>
      <c r="CF18" s="183">
        <v>0</v>
      </c>
      <c r="CG18" s="183"/>
      <c r="CH18" s="183">
        <v>0</v>
      </c>
      <c r="CI18" s="183"/>
      <c r="CJ18" s="183">
        <v>0</v>
      </c>
      <c r="CK18" s="183"/>
      <c r="CL18" s="184">
        <v>0</v>
      </c>
      <c r="CM18" s="183">
        <v>0</v>
      </c>
      <c r="CP18" s="127" t="s">
        <v>12</v>
      </c>
      <c r="CQ18" s="125">
        <v>53</v>
      </c>
      <c r="CR18" s="128">
        <v>0.15680473372781065</v>
      </c>
      <c r="CS18" s="125">
        <v>194</v>
      </c>
      <c r="CT18" s="128">
        <v>0.57396449704142016</v>
      </c>
      <c r="CU18" s="125">
        <v>91</v>
      </c>
      <c r="CV18" s="128">
        <v>0.26923076923076922</v>
      </c>
      <c r="CW18" s="28">
        <v>338</v>
      </c>
      <c r="CX18" s="28">
        <v>51</v>
      </c>
      <c r="CY18" s="129">
        <v>0.17114093959731544</v>
      </c>
      <c r="CZ18" s="28">
        <v>173</v>
      </c>
      <c r="DA18" s="129">
        <v>0.58053691275167785</v>
      </c>
      <c r="DB18" s="28">
        <v>74</v>
      </c>
      <c r="DC18" s="129">
        <v>0.24832214765100671</v>
      </c>
      <c r="DD18" s="28">
        <v>298</v>
      </c>
      <c r="DE18" s="28">
        <v>2</v>
      </c>
      <c r="DF18" s="129">
        <v>0.05</v>
      </c>
      <c r="DG18" s="28">
        <v>21</v>
      </c>
      <c r="DH18" s="129">
        <v>0.52500000000000002</v>
      </c>
      <c r="DI18" s="28">
        <v>17</v>
      </c>
      <c r="DJ18" s="129">
        <v>0.42499999999999999</v>
      </c>
      <c r="DK18" s="28">
        <v>40</v>
      </c>
      <c r="DL18" s="28"/>
      <c r="DM18" s="129"/>
      <c r="DN18" s="28"/>
      <c r="DO18" s="129"/>
      <c r="DP18" s="28"/>
      <c r="DQ18" s="129"/>
      <c r="DR18" s="28">
        <v>0</v>
      </c>
    </row>
    <row r="19" spans="1:122" x14ac:dyDescent="0.2">
      <c r="A19" s="126">
        <v>97216</v>
      </c>
      <c r="B19" s="130" t="s">
        <v>13</v>
      </c>
      <c r="C19" s="121">
        <v>1143.5786844296415</v>
      </c>
      <c r="D19" s="131">
        <v>0.81431608788093546</v>
      </c>
      <c r="E19" s="441">
        <v>934.56952539550343</v>
      </c>
      <c r="F19" s="132">
        <v>0.81723237597911236</v>
      </c>
      <c r="G19" s="441">
        <v>201.0469053566471</v>
      </c>
      <c r="H19" s="132">
        <v>0.17580504786771101</v>
      </c>
      <c r="I19" s="441">
        <v>7.9622536774909758</v>
      </c>
      <c r="J19" s="132">
        <v>6.9625761531766752E-3</v>
      </c>
      <c r="K19" s="325"/>
      <c r="L19" s="325">
        <v>0.66548547129695246</v>
      </c>
      <c r="M19" s="325">
        <v>0.14316087880935502</v>
      </c>
      <c r="O19" s="130" t="s">
        <v>13</v>
      </c>
      <c r="P19" s="121">
        <v>1020.1637524285312</v>
      </c>
      <c r="Q19" s="131">
        <v>0.89208006962576136</v>
      </c>
      <c r="R19" s="121">
        <v>120.429086872051</v>
      </c>
      <c r="S19" s="131">
        <v>0.1053089643167972</v>
      </c>
      <c r="T19" s="121">
        <v>2.9858451290591157</v>
      </c>
      <c r="U19" s="131">
        <v>2.6109660574412529E-3</v>
      </c>
      <c r="V19" s="123">
        <v>923.62142658895323</v>
      </c>
      <c r="W19" s="132">
        <v>0.98828541001064951</v>
      </c>
      <c r="X19" s="123">
        <v>7.9622536774909758</v>
      </c>
      <c r="Y19" s="132">
        <v>8.5197018104366338E-3</v>
      </c>
      <c r="Z19" s="123">
        <v>2.9858451290591157</v>
      </c>
      <c r="AA19" s="132">
        <v>3.1948881789137375E-3</v>
      </c>
      <c r="AB19" s="123">
        <v>90.57063558145984</v>
      </c>
      <c r="AC19" s="132">
        <v>0.45049504950495051</v>
      </c>
      <c r="AD19" s="123">
        <v>110.47626977518728</v>
      </c>
      <c r="AE19" s="132">
        <v>0.54950495049504955</v>
      </c>
      <c r="AF19" s="123">
        <v>0</v>
      </c>
      <c r="AG19" s="132">
        <v>0</v>
      </c>
      <c r="AH19" s="123">
        <v>5.9716902581182314</v>
      </c>
      <c r="AI19" s="132">
        <v>0.74999999999999989</v>
      </c>
      <c r="AJ19" s="123">
        <v>1.9905634193727439</v>
      </c>
      <c r="AK19" s="132">
        <v>0.25</v>
      </c>
      <c r="AL19" s="123">
        <v>0</v>
      </c>
      <c r="AM19" s="132">
        <v>0</v>
      </c>
      <c r="AO19" s="130" t="s">
        <v>13</v>
      </c>
      <c r="AP19" s="604">
        <v>0.99528170968637197</v>
      </c>
      <c r="AQ19" s="607">
        <v>8.703220191470844E-4</v>
      </c>
      <c r="AR19" s="604">
        <v>57.726339161809577</v>
      </c>
      <c r="AS19" s="607">
        <v>5.0478677110530897E-2</v>
      </c>
      <c r="AT19" s="604">
        <v>210.99972245351086</v>
      </c>
      <c r="AU19" s="607">
        <v>0.18450826805918188</v>
      </c>
      <c r="AV19" s="604">
        <v>477.73522064945854</v>
      </c>
      <c r="AW19" s="607">
        <v>0.4177545691906005</v>
      </c>
      <c r="AX19" s="604">
        <v>282.66000555092967</v>
      </c>
      <c r="AY19" s="607">
        <v>0.24717145343777197</v>
      </c>
      <c r="AZ19" s="121">
        <v>113.46211490424641</v>
      </c>
      <c r="BA19" s="131">
        <v>9.921671018276762E-2</v>
      </c>
      <c r="BB19" s="189">
        <v>0.99528170968637197</v>
      </c>
      <c r="BC19" s="325">
        <v>1.0649627263045792E-3</v>
      </c>
      <c r="BD19" s="183">
        <v>21.896197613100185</v>
      </c>
      <c r="BE19" s="325">
        <v>2.3429179978700747E-2</v>
      </c>
      <c r="BF19" s="183">
        <v>117.4432417429919</v>
      </c>
      <c r="BG19" s="325">
        <v>0.12566560170394037</v>
      </c>
      <c r="BH19" s="183">
        <v>420.00888148764898</v>
      </c>
      <c r="BI19" s="325">
        <v>0.44941427050053245</v>
      </c>
      <c r="BJ19" s="183">
        <v>262.75437135720222</v>
      </c>
      <c r="BK19" s="325">
        <v>0.28115015974440893</v>
      </c>
      <c r="BL19" s="184">
        <v>111.47155148487366</v>
      </c>
      <c r="BM19" s="372">
        <v>0.11927582534611288</v>
      </c>
      <c r="BN19" s="375">
        <v>934.56952539550332</v>
      </c>
      <c r="BO19" s="189">
        <v>0</v>
      </c>
      <c r="BP19" s="183"/>
      <c r="BQ19" s="183">
        <v>33.839578129336651</v>
      </c>
      <c r="BR19" s="183"/>
      <c r="BS19" s="183">
        <v>91.565917291146221</v>
      </c>
      <c r="BT19" s="183"/>
      <c r="BU19" s="183">
        <v>54.740494032750462</v>
      </c>
      <c r="BV19" s="183"/>
      <c r="BW19" s="183">
        <v>18.910352484041066</v>
      </c>
      <c r="BX19" s="183"/>
      <c r="BY19" s="184">
        <v>1.9905634193727439</v>
      </c>
      <c r="BZ19" s="183">
        <v>201.04690535664713</v>
      </c>
      <c r="CA19" s="183"/>
      <c r="CB19" s="189">
        <v>0</v>
      </c>
      <c r="CC19" s="183"/>
      <c r="CD19" s="183">
        <v>1.9905634193727439</v>
      </c>
      <c r="CE19" s="183"/>
      <c r="CF19" s="183">
        <v>1.9905634193727439</v>
      </c>
      <c r="CG19" s="183"/>
      <c r="CH19" s="183">
        <v>2.9858451290591157</v>
      </c>
      <c r="CI19" s="183"/>
      <c r="CJ19" s="183">
        <v>0.99528170968637197</v>
      </c>
      <c r="CK19" s="183"/>
      <c r="CL19" s="184">
        <v>0</v>
      </c>
      <c r="CM19" s="183">
        <v>7.9622536774909758</v>
      </c>
      <c r="CP19" s="130" t="s">
        <v>13</v>
      </c>
      <c r="CQ19" s="125">
        <v>66.683874548986921</v>
      </c>
      <c r="CR19" s="131">
        <v>6.1524334251606964E-2</v>
      </c>
      <c r="CS19" s="125">
        <v>649.91895642520103</v>
      </c>
      <c r="CT19" s="131">
        <v>0.59963269054178148</v>
      </c>
      <c r="CU19" s="125">
        <v>367.25895087427125</v>
      </c>
      <c r="CV19" s="131">
        <v>0.3388429752066115</v>
      </c>
      <c r="CW19" s="28">
        <v>1083.8617818484593</v>
      </c>
      <c r="CX19" s="28">
        <v>58.721620871495951</v>
      </c>
      <c r="CY19" s="132">
        <v>6.5628476084538381E-2</v>
      </c>
      <c r="CZ19" s="28">
        <v>559.34832084374113</v>
      </c>
      <c r="DA19" s="132">
        <v>0.62513904338153514</v>
      </c>
      <c r="DB19" s="28">
        <v>276.68831529281141</v>
      </c>
      <c r="DC19" s="132">
        <v>0.3092324805339266</v>
      </c>
      <c r="DD19" s="28">
        <v>894.75825700804842</v>
      </c>
      <c r="DE19" s="28">
        <v>7.9622536774909758</v>
      </c>
      <c r="DF19" s="132">
        <v>4.2105263157894736E-2</v>
      </c>
      <c r="DG19" s="28">
        <v>90.570635581459854</v>
      </c>
      <c r="DH19" s="132">
        <v>0.47894736842105268</v>
      </c>
      <c r="DI19" s="28">
        <v>90.570635581459854</v>
      </c>
      <c r="DJ19" s="132">
        <v>0.47894736842105268</v>
      </c>
      <c r="DK19" s="28">
        <v>189.10352484041067</v>
      </c>
      <c r="DL19" s="28">
        <v>1.9905634193727439</v>
      </c>
      <c r="DM19" s="132">
        <v>0.2857142857142857</v>
      </c>
      <c r="DN19" s="28">
        <v>0</v>
      </c>
      <c r="DO19" s="132">
        <v>0</v>
      </c>
      <c r="DP19" s="28">
        <v>4.9764085484318601</v>
      </c>
      <c r="DQ19" s="132">
        <v>0.7142857142857143</v>
      </c>
      <c r="DR19" s="28">
        <v>6.9669719678046036</v>
      </c>
    </row>
    <row r="20" spans="1:122" x14ac:dyDescent="0.2">
      <c r="A20" s="133"/>
      <c r="B20" s="139" t="s">
        <v>36</v>
      </c>
      <c r="C20" s="140">
        <v>6092.0049082364085</v>
      </c>
      <c r="D20" s="141">
        <v>0.82419174224598057</v>
      </c>
      <c r="E20" s="445">
        <v>4967.7647534757534</v>
      </c>
      <c r="F20" s="143">
        <v>0.81545645945874423</v>
      </c>
      <c r="G20" s="445">
        <v>1063.4828589605925</v>
      </c>
      <c r="H20" s="143">
        <v>0.17457025642293239</v>
      </c>
      <c r="I20" s="445">
        <v>60.757295800062494</v>
      </c>
      <c r="J20" s="143">
        <v>9.9732841183234194E-3</v>
      </c>
      <c r="K20" s="326"/>
      <c r="L20" s="325">
        <v>0.67209248004704114</v>
      </c>
      <c r="M20" s="325">
        <v>0.14387936378554422</v>
      </c>
      <c r="O20" s="139" t="s">
        <v>36</v>
      </c>
      <c r="P20" s="142">
        <v>5708.258936126249</v>
      </c>
      <c r="Q20" s="141">
        <v>0.93700826281486838</v>
      </c>
      <c r="R20" s="142">
        <v>367.34862221356229</v>
      </c>
      <c r="S20" s="141">
        <v>6.0300119213119133E-2</v>
      </c>
      <c r="T20" s="142">
        <v>16.397349896596797</v>
      </c>
      <c r="U20" s="141">
        <v>2.6916179720123884E-3</v>
      </c>
      <c r="V20" s="142">
        <v>4911.5821403665896</v>
      </c>
      <c r="W20" s="143">
        <v>0.98869056489241869</v>
      </c>
      <c r="X20" s="142">
        <v>39.785263212566342</v>
      </c>
      <c r="Y20" s="143">
        <v>8.0086850297671867E-3</v>
      </c>
      <c r="Z20" s="142">
        <v>16.397349896596797</v>
      </c>
      <c r="AA20" s="143">
        <v>3.3007500778140116E-3</v>
      </c>
      <c r="AB20" s="142">
        <v>743.08450508663168</v>
      </c>
      <c r="AC20" s="143">
        <v>0.69872729854141147</v>
      </c>
      <c r="AD20" s="142">
        <v>320.39835387396067</v>
      </c>
      <c r="AE20" s="143">
        <v>0.30127270145858842</v>
      </c>
      <c r="AF20" s="142">
        <v>0</v>
      </c>
      <c r="AG20" s="143">
        <v>0</v>
      </c>
      <c r="AH20" s="142">
        <v>53.59229067302725</v>
      </c>
      <c r="AI20" s="143">
        <v>0.88207169142923125</v>
      </c>
      <c r="AJ20" s="142">
        <v>7.1650051270352453</v>
      </c>
      <c r="AK20" s="143">
        <v>0.1179283085707688</v>
      </c>
      <c r="AL20" s="142">
        <v>0</v>
      </c>
      <c r="AM20" s="143">
        <v>0</v>
      </c>
      <c r="AO20" s="139" t="s">
        <v>36</v>
      </c>
      <c r="AP20" s="610">
        <v>34.922893080071482</v>
      </c>
      <c r="AQ20" s="611">
        <v>5.7325779617898249E-3</v>
      </c>
      <c r="AR20" s="610">
        <v>304.28807140368025</v>
      </c>
      <c r="AS20" s="611">
        <v>4.9948756770087609E-2</v>
      </c>
      <c r="AT20" s="610">
        <v>1286.4221962141664</v>
      </c>
      <c r="AU20" s="611">
        <v>0.21116565327695647</v>
      </c>
      <c r="AV20" s="610">
        <v>2575.7508979368099</v>
      </c>
      <c r="AW20" s="611">
        <v>0.42280840818995191</v>
      </c>
      <c r="AX20" s="610">
        <v>1311.7916079803704</v>
      </c>
      <c r="AY20" s="611">
        <v>0.21533003136731296</v>
      </c>
      <c r="AZ20" s="142">
        <v>578.82924162130951</v>
      </c>
      <c r="BA20" s="141">
        <v>9.5014572433901143E-2</v>
      </c>
      <c r="BB20" s="30">
        <v>19.602187333151491</v>
      </c>
      <c r="BC20" s="208">
        <v>3.9458767284494701E-3</v>
      </c>
      <c r="BD20" s="30">
        <v>162.13626045329789</v>
      </c>
      <c r="BE20" s="208">
        <v>3.2637668750288035E-2</v>
      </c>
      <c r="BF20" s="30">
        <v>815.58770956033925</v>
      </c>
      <c r="BG20" s="208">
        <v>0.16417599263123403</v>
      </c>
      <c r="BH20" s="30">
        <v>2214.9711214894105</v>
      </c>
      <c r="BI20" s="208">
        <v>0.44586876219122112</v>
      </c>
      <c r="BJ20" s="30">
        <v>1206.1582675410243</v>
      </c>
      <c r="BK20" s="208">
        <v>0.24279697759382066</v>
      </c>
      <c r="BL20" s="30">
        <v>549.30920709852933</v>
      </c>
      <c r="BM20" s="380">
        <v>0.11057472210498674</v>
      </c>
      <c r="BN20" s="381">
        <v>4967.7647534757525</v>
      </c>
      <c r="BO20" s="30">
        <v>13.250929063854988</v>
      </c>
      <c r="BP20" s="30"/>
      <c r="BQ20" s="30">
        <v>134.98680582334711</v>
      </c>
      <c r="BR20" s="30"/>
      <c r="BS20" s="30">
        <v>449.3975257872325</v>
      </c>
      <c r="BT20" s="30"/>
      <c r="BU20" s="30">
        <v>333.66158345789512</v>
      </c>
      <c r="BV20" s="30"/>
      <c r="BW20" s="30">
        <v>103.60317038812717</v>
      </c>
      <c r="BX20" s="30"/>
      <c r="BY20" s="30">
        <v>28.582844440135592</v>
      </c>
      <c r="BZ20" s="30">
        <v>1063.4828589605925</v>
      </c>
      <c r="CA20" s="30"/>
      <c r="CB20" s="30">
        <v>2.0697766830650002</v>
      </c>
      <c r="CC20" s="30"/>
      <c r="CD20" s="30">
        <v>7.1650051270352453</v>
      </c>
      <c r="CE20" s="30"/>
      <c r="CF20" s="30">
        <v>21.436960866594621</v>
      </c>
      <c r="CG20" s="30"/>
      <c r="CH20" s="30">
        <v>27.118192989504131</v>
      </c>
      <c r="CI20" s="30"/>
      <c r="CJ20" s="30">
        <v>2.0301700512188718</v>
      </c>
      <c r="CK20" s="30"/>
      <c r="CL20" s="30">
        <v>0.937190082644628</v>
      </c>
      <c r="CM20" s="387">
        <v>60.757295800062494</v>
      </c>
      <c r="CP20" s="139" t="s">
        <v>36</v>
      </c>
      <c r="CQ20" s="140">
        <v>545.78562581524943</v>
      </c>
      <c r="CR20" s="141">
        <v>9.4539550363437835E-2</v>
      </c>
      <c r="CS20" s="140">
        <v>3473.3189891249367</v>
      </c>
      <c r="CT20" s="141">
        <v>0.60163917840484704</v>
      </c>
      <c r="CU20" s="140">
        <v>1753.9884843721006</v>
      </c>
      <c r="CV20" s="141">
        <v>0.30382127123171498</v>
      </c>
      <c r="CW20" s="30">
        <v>5773.0930993122874</v>
      </c>
      <c r="CX20" s="30">
        <v>474.76500530539556</v>
      </c>
      <c r="CY20" s="143">
        <v>9.9776497208546033E-2</v>
      </c>
      <c r="CZ20" s="30">
        <v>2893.6855899486773</v>
      </c>
      <c r="DA20" s="143">
        <v>0.60813625469763077</v>
      </c>
      <c r="DB20" s="30">
        <v>1389.8343574946105</v>
      </c>
      <c r="DC20" s="143">
        <v>0.29208724809382319</v>
      </c>
      <c r="DD20" s="30">
        <v>4758.2849527486833</v>
      </c>
      <c r="DE20" s="30">
        <v>71.020620509853899</v>
      </c>
      <c r="DF20" s="143">
        <v>6.9984282990186511E-2</v>
      </c>
      <c r="DG20" s="30">
        <v>579.63339917625933</v>
      </c>
      <c r="DH20" s="143">
        <v>0.57117535086710169</v>
      </c>
      <c r="DI20" s="30">
        <v>364.15412687749023</v>
      </c>
      <c r="DJ20" s="143">
        <v>0.35884036614271181</v>
      </c>
      <c r="DK20" s="30">
        <v>1014.8081465636035</v>
      </c>
      <c r="DL20" s="30">
        <v>1.9905634193727439</v>
      </c>
      <c r="DM20" s="143">
        <v>3.5787043461474315E-2</v>
      </c>
      <c r="DN20" s="30">
        <v>29.11139305033177</v>
      </c>
      <c r="DO20" s="143">
        <v>0.523374778305016</v>
      </c>
      <c r="DP20" s="30">
        <v>24.52050425454161</v>
      </c>
      <c r="DQ20" s="143">
        <v>0.44083817823350985</v>
      </c>
      <c r="DR20" s="30">
        <v>55.622460724246118</v>
      </c>
    </row>
    <row r="21" spans="1:122" x14ac:dyDescent="0.2">
      <c r="A21" s="126">
        <v>97234</v>
      </c>
      <c r="B21" s="144" t="s">
        <v>2</v>
      </c>
      <c r="C21" s="121">
        <v>403.89182045530799</v>
      </c>
      <c r="D21" s="145">
        <v>0.69529983792544581</v>
      </c>
      <c r="E21" s="441">
        <v>329.51547123393425</v>
      </c>
      <c r="F21" s="146">
        <v>0.81585081585081587</v>
      </c>
      <c r="G21" s="441">
        <v>68.727512571649143</v>
      </c>
      <c r="H21" s="146">
        <v>0.17016317016317015</v>
      </c>
      <c r="I21" s="441">
        <v>5.6488366497245881</v>
      </c>
      <c r="J21" s="146">
        <v>1.3986013986013988E-2</v>
      </c>
      <c r="K21" s="325"/>
      <c r="L21" s="325">
        <v>0.56726094003241501</v>
      </c>
      <c r="M21" s="325">
        <v>0.11831442463533227</v>
      </c>
      <c r="O21" s="144" t="s">
        <v>2</v>
      </c>
      <c r="P21" s="121">
        <v>364.34996390723586</v>
      </c>
      <c r="Q21" s="145">
        <v>0.90209790209790208</v>
      </c>
      <c r="R21" s="121">
        <v>32.951547123393432</v>
      </c>
      <c r="S21" s="145">
        <v>8.1585081585081598E-2</v>
      </c>
      <c r="T21" s="121">
        <v>6.5903094246786855</v>
      </c>
      <c r="U21" s="145">
        <v>1.6317016317016316E-2</v>
      </c>
      <c r="V21" s="123">
        <v>315.3933796096228</v>
      </c>
      <c r="W21" s="146">
        <v>0.95714285714285718</v>
      </c>
      <c r="X21" s="123">
        <v>11.297673299449176</v>
      </c>
      <c r="Y21" s="146">
        <v>3.4285714285714294E-2</v>
      </c>
      <c r="Z21" s="123">
        <v>2.824418324862294</v>
      </c>
      <c r="AA21" s="146">
        <v>8.5714285714285736E-3</v>
      </c>
      <c r="AB21" s="123">
        <v>46.132165972750805</v>
      </c>
      <c r="AC21" s="146">
        <v>0.6712328767123289</v>
      </c>
      <c r="AD21" s="123">
        <v>20.712401048990156</v>
      </c>
      <c r="AE21" s="146">
        <v>0.30136986301369867</v>
      </c>
      <c r="AF21" s="123">
        <v>1.882945549908196</v>
      </c>
      <c r="AG21" s="146">
        <v>2.7397260273972608E-2</v>
      </c>
      <c r="AH21" s="123">
        <v>2.824418324862294</v>
      </c>
      <c r="AI21" s="146">
        <v>0.5</v>
      </c>
      <c r="AJ21" s="123">
        <v>0.94147277495409798</v>
      </c>
      <c r="AK21" s="146">
        <v>0.16666666666666666</v>
      </c>
      <c r="AL21" s="123">
        <v>1.882945549908196</v>
      </c>
      <c r="AM21" s="146">
        <v>0.33333333333333331</v>
      </c>
      <c r="AO21" s="144" t="s">
        <v>2</v>
      </c>
      <c r="AP21" s="604">
        <v>10.356200524495078</v>
      </c>
      <c r="AQ21" s="612">
        <v>2.5641025641025644E-2</v>
      </c>
      <c r="AR21" s="604">
        <v>29.185656023577035</v>
      </c>
      <c r="AS21" s="612">
        <v>7.2261072261072257E-2</v>
      </c>
      <c r="AT21" s="604">
        <v>90.38138639559341</v>
      </c>
      <c r="AU21" s="612">
        <v>0.2237762237762238</v>
      </c>
      <c r="AV21" s="604">
        <v>145.92828011788518</v>
      </c>
      <c r="AW21" s="612">
        <v>0.36130536130536134</v>
      </c>
      <c r="AX21" s="604">
        <v>86.615495295777009</v>
      </c>
      <c r="AY21" s="612">
        <v>0.21445221445221446</v>
      </c>
      <c r="AZ21" s="121">
        <v>41.424802097980312</v>
      </c>
      <c r="BA21" s="145">
        <v>0.10256410256410257</v>
      </c>
      <c r="BB21" s="189">
        <v>5.6488366497245881</v>
      </c>
      <c r="BC21" s="325">
        <v>1.7142857142857144E-2</v>
      </c>
      <c r="BD21" s="183">
        <v>15.063564399265568</v>
      </c>
      <c r="BE21" s="325">
        <v>4.5714285714285714E-2</v>
      </c>
      <c r="BF21" s="183">
        <v>65.903094246786864</v>
      </c>
      <c r="BG21" s="325">
        <v>0.2</v>
      </c>
      <c r="BH21" s="183">
        <v>127.09882461880322</v>
      </c>
      <c r="BI21" s="325">
        <v>0.38571428571428568</v>
      </c>
      <c r="BJ21" s="183">
        <v>77.200767546236037</v>
      </c>
      <c r="BK21" s="325">
        <v>0.23428571428571429</v>
      </c>
      <c r="BL21" s="184">
        <v>38.600383773118018</v>
      </c>
      <c r="BM21" s="372">
        <v>0.11714285714285715</v>
      </c>
      <c r="BN21" s="382">
        <v>329.51547123393431</v>
      </c>
      <c r="BO21" s="189">
        <v>4.7073638747704898</v>
      </c>
      <c r="BP21" s="183"/>
      <c r="BQ21" s="183">
        <v>13.180618849357371</v>
      </c>
      <c r="BR21" s="183"/>
      <c r="BS21" s="183">
        <v>21.653873823944252</v>
      </c>
      <c r="BT21" s="183"/>
      <c r="BU21" s="183">
        <v>16.946509949173766</v>
      </c>
      <c r="BV21" s="183"/>
      <c r="BW21" s="183">
        <v>9.4147277495409796</v>
      </c>
      <c r="BX21" s="183"/>
      <c r="BY21" s="184">
        <v>2.824418324862294</v>
      </c>
      <c r="BZ21" s="183">
        <v>68.727512571649157</v>
      </c>
      <c r="CA21" s="183"/>
      <c r="CB21" s="189">
        <v>0</v>
      </c>
      <c r="CC21" s="183"/>
      <c r="CD21" s="183">
        <v>0.94147277495409798</v>
      </c>
      <c r="CE21" s="183"/>
      <c r="CF21" s="183">
        <v>2.824418324862294</v>
      </c>
      <c r="CG21" s="183"/>
      <c r="CH21" s="183">
        <v>1.882945549908196</v>
      </c>
      <c r="CI21" s="183"/>
      <c r="CJ21" s="183">
        <v>0</v>
      </c>
      <c r="CK21" s="183"/>
      <c r="CL21" s="184">
        <v>0</v>
      </c>
      <c r="CM21" s="183">
        <v>5.6488366497245881</v>
      </c>
      <c r="CP21" s="144" t="s">
        <v>2</v>
      </c>
      <c r="CQ21" s="125">
        <v>29.185656023577039</v>
      </c>
      <c r="CR21" s="145">
        <v>7.6923076923076913E-2</v>
      </c>
      <c r="CS21" s="125">
        <v>216.53873823944255</v>
      </c>
      <c r="CT21" s="145">
        <v>0.57071960297766744</v>
      </c>
      <c r="CU21" s="125">
        <v>133.68913404348191</v>
      </c>
      <c r="CV21" s="145">
        <v>0.35235732009925558</v>
      </c>
      <c r="CW21" s="28">
        <v>379.41352830650152</v>
      </c>
      <c r="CX21" s="28">
        <v>23.536819373852449</v>
      </c>
      <c r="CY21" s="146">
        <v>7.5528700906344406E-2</v>
      </c>
      <c r="CZ21" s="28">
        <v>179.82130001623273</v>
      </c>
      <c r="DA21" s="146">
        <v>0.57703927492447138</v>
      </c>
      <c r="DB21" s="28">
        <v>108.26936911972126</v>
      </c>
      <c r="DC21" s="146">
        <v>0.34743202416918428</v>
      </c>
      <c r="DD21" s="28">
        <v>311.62748850980643</v>
      </c>
      <c r="DE21" s="28">
        <v>5.6488366497245881</v>
      </c>
      <c r="DF21" s="146">
        <v>8.3333333333333329E-2</v>
      </c>
      <c r="DG21" s="28">
        <v>36.717438223209825</v>
      </c>
      <c r="DH21" s="146">
        <v>0.54166666666666663</v>
      </c>
      <c r="DI21" s="28">
        <v>25.419764923760646</v>
      </c>
      <c r="DJ21" s="146">
        <v>0.37499999999999994</v>
      </c>
      <c r="DK21" s="28">
        <v>67.786039796695064</v>
      </c>
      <c r="DL21" s="28">
        <v>0.94147277495409798</v>
      </c>
      <c r="DM21" s="146">
        <v>0.2</v>
      </c>
      <c r="DN21" s="28">
        <v>0</v>
      </c>
      <c r="DO21" s="146">
        <v>0</v>
      </c>
      <c r="DP21" s="28">
        <v>3.7658910998163919</v>
      </c>
      <c r="DQ21" s="146">
        <v>0.8</v>
      </c>
      <c r="DR21" s="28">
        <v>4.7073638747704898</v>
      </c>
    </row>
    <row r="22" spans="1:122" x14ac:dyDescent="0.2">
      <c r="A22" s="126">
        <v>97204</v>
      </c>
      <c r="B22" s="127" t="s">
        <v>3</v>
      </c>
      <c r="C22" s="121">
        <v>1344.0712371893985</v>
      </c>
      <c r="D22" s="128">
        <v>0.85879292635259952</v>
      </c>
      <c r="E22" s="441">
        <v>1015.5907961953666</v>
      </c>
      <c r="F22" s="129">
        <v>0.75560786370153943</v>
      </c>
      <c r="G22" s="441">
        <v>291.31684559511012</v>
      </c>
      <c r="H22" s="129">
        <v>0.21674211718441788</v>
      </c>
      <c r="I22" s="441">
        <v>37.163595398921892</v>
      </c>
      <c r="J22" s="129">
        <v>2.7650019114042704E-2</v>
      </c>
      <c r="K22" s="325"/>
      <c r="L22" s="325">
        <v>0.64891068844328126</v>
      </c>
      <c r="M22" s="325">
        <v>0.18613659708066427</v>
      </c>
      <c r="O22" s="127" t="s">
        <v>3</v>
      </c>
      <c r="P22" s="121">
        <v>1188.3718218586732</v>
      </c>
      <c r="Q22" s="128">
        <v>0.88415836079022869</v>
      </c>
      <c r="R22" s="121">
        <v>148.67204533819412</v>
      </c>
      <c r="S22" s="128">
        <v>0.11061321842515119</v>
      </c>
      <c r="T22" s="121">
        <v>7.0273699925311899</v>
      </c>
      <c r="U22" s="128">
        <v>5.2284207846201641E-3</v>
      </c>
      <c r="V22" s="123">
        <v>994.49543841089314</v>
      </c>
      <c r="W22" s="129">
        <v>0.97922848664688433</v>
      </c>
      <c r="X22" s="123">
        <v>21.095357784473489</v>
      </c>
      <c r="Y22" s="129">
        <v>2.0771513353115726E-2</v>
      </c>
      <c r="Z22" s="123">
        <v>0</v>
      </c>
      <c r="AA22" s="129">
        <v>0</v>
      </c>
      <c r="AB22" s="123">
        <v>168.76286227578791</v>
      </c>
      <c r="AC22" s="129">
        <v>0.57931034482758614</v>
      </c>
      <c r="AD22" s="123">
        <v>116.52673823804403</v>
      </c>
      <c r="AE22" s="129">
        <v>0.39999999999999997</v>
      </c>
      <c r="AF22" s="123">
        <v>6.0272450812781395</v>
      </c>
      <c r="AG22" s="129">
        <v>2.0689655172413789E-2</v>
      </c>
      <c r="AH22" s="123">
        <v>25.113521171992254</v>
      </c>
      <c r="AI22" s="129">
        <v>0.67575596231791912</v>
      </c>
      <c r="AJ22" s="123">
        <v>11.049949315676592</v>
      </c>
      <c r="AK22" s="129">
        <v>0.29733262341988442</v>
      </c>
      <c r="AL22" s="123">
        <v>1.0001249112530499</v>
      </c>
      <c r="AM22" s="129">
        <v>2.6911414262196582E-2</v>
      </c>
      <c r="AO22" s="127" t="s">
        <v>3</v>
      </c>
      <c r="AP22" s="604">
        <v>22.095482695726538</v>
      </c>
      <c r="AQ22" s="606">
        <v>1.6439219949331431E-2</v>
      </c>
      <c r="AR22" s="604">
        <v>124.56306501308154</v>
      </c>
      <c r="AS22" s="606">
        <v>9.2675939761613133E-2</v>
      </c>
      <c r="AT22" s="604">
        <v>339.53480624533523</v>
      </c>
      <c r="AU22" s="606">
        <v>0.25261667451149394</v>
      </c>
      <c r="AV22" s="604">
        <v>496.24317835856687</v>
      </c>
      <c r="AW22" s="606">
        <v>0.36920898582449113</v>
      </c>
      <c r="AX22" s="604">
        <v>255.15337510744124</v>
      </c>
      <c r="AY22" s="606">
        <v>0.18983619918911079</v>
      </c>
      <c r="AZ22" s="121">
        <v>106.48132976924714</v>
      </c>
      <c r="BA22" s="128">
        <v>7.922298076395963E-2</v>
      </c>
      <c r="BB22" s="189">
        <v>6.0272450812781404</v>
      </c>
      <c r="BC22" s="325">
        <v>5.9347181008902088E-3</v>
      </c>
      <c r="BD22" s="183">
        <v>50.2270423439845</v>
      </c>
      <c r="BE22" s="325">
        <v>4.9455984174085074E-2</v>
      </c>
      <c r="BF22" s="183">
        <v>217.98536377289273</v>
      </c>
      <c r="BG22" s="325">
        <v>0.2146389713155292</v>
      </c>
      <c r="BH22" s="183">
        <v>417.88899230195102</v>
      </c>
      <c r="BI22" s="325">
        <v>0.41147378832838777</v>
      </c>
      <c r="BJ22" s="183">
        <v>220.99898631353179</v>
      </c>
      <c r="BK22" s="325">
        <v>0.21760633036597429</v>
      </c>
      <c r="BL22" s="184">
        <v>102.46316638172839</v>
      </c>
      <c r="BM22" s="372">
        <v>0.10089020771513355</v>
      </c>
      <c r="BN22" s="374">
        <v>1015.5907961953665</v>
      </c>
      <c r="BO22" s="189">
        <v>12.054490162556279</v>
      </c>
      <c r="BP22" s="183"/>
      <c r="BQ22" s="183">
        <v>64.290614200300155</v>
      </c>
      <c r="BR22" s="183"/>
      <c r="BS22" s="183">
        <v>108.49041146300652</v>
      </c>
      <c r="BT22" s="183"/>
      <c r="BU22" s="183">
        <v>70.317859281578293</v>
      </c>
      <c r="BV22" s="183"/>
      <c r="BW22" s="183">
        <v>32.145307100150077</v>
      </c>
      <c r="BX22" s="183"/>
      <c r="BY22" s="184">
        <v>4.0181633875187597</v>
      </c>
      <c r="BZ22" s="183">
        <v>291.31684559511012</v>
      </c>
      <c r="CA22" s="183"/>
      <c r="CB22" s="189">
        <v>4.0137474518921197</v>
      </c>
      <c r="CC22" s="183"/>
      <c r="CD22" s="183">
        <v>10.0454084687969</v>
      </c>
      <c r="CE22" s="183"/>
      <c r="CF22" s="183">
        <v>13.059031009435971</v>
      </c>
      <c r="CG22" s="183"/>
      <c r="CH22" s="183">
        <v>8.0363267750375194</v>
      </c>
      <c r="CI22" s="183"/>
      <c r="CJ22" s="183">
        <v>2.0090816937593798</v>
      </c>
      <c r="CK22" s="183"/>
      <c r="CL22" s="184">
        <v>0</v>
      </c>
      <c r="CM22" s="183">
        <v>37.163595398921892</v>
      </c>
      <c r="CP22" s="127" t="s">
        <v>3</v>
      </c>
      <c r="CQ22" s="125">
        <v>115.52219739116435</v>
      </c>
      <c r="CR22" s="128">
        <v>9.5833333333333326E-2</v>
      </c>
      <c r="CS22" s="125">
        <v>637.88343776860313</v>
      </c>
      <c r="CT22" s="128">
        <v>0.52916666666666667</v>
      </c>
      <c r="CU22" s="125">
        <v>452.04338109586047</v>
      </c>
      <c r="CV22" s="128">
        <v>0.37499999999999994</v>
      </c>
      <c r="CW22" s="28">
        <v>1205.4490162556281</v>
      </c>
      <c r="CX22" s="28">
        <v>77.349645209736138</v>
      </c>
      <c r="CY22" s="129">
        <v>8.1138040042149653E-2</v>
      </c>
      <c r="CZ22" s="28">
        <v>511.31129106176218</v>
      </c>
      <c r="DA22" s="129">
        <v>0.53635405690200211</v>
      </c>
      <c r="DB22" s="28">
        <v>364.64832741732744</v>
      </c>
      <c r="DC22" s="129">
        <v>0.38250790305584825</v>
      </c>
      <c r="DD22" s="28">
        <v>953.30926368882569</v>
      </c>
      <c r="DE22" s="28">
        <v>38.172552181428216</v>
      </c>
      <c r="DF22" s="129">
        <v>0.15139442231075695</v>
      </c>
      <c r="DG22" s="28">
        <v>126.57214670684095</v>
      </c>
      <c r="DH22" s="129">
        <v>0.50199203187250996</v>
      </c>
      <c r="DI22" s="28">
        <v>87.395053678533031</v>
      </c>
      <c r="DJ22" s="129">
        <v>0.34661354581673304</v>
      </c>
      <c r="DK22" s="28">
        <v>252.1397525668022</v>
      </c>
      <c r="DL22" s="28">
        <v>4.0181633875187597</v>
      </c>
      <c r="DM22" s="129">
        <v>0.1176622717737881</v>
      </c>
      <c r="DN22" s="28">
        <v>20.086401001967157</v>
      </c>
      <c r="DO22" s="129">
        <v>0.58818204879174174</v>
      </c>
      <c r="DP22" s="28">
        <v>10.0454084687969</v>
      </c>
      <c r="DQ22" s="129">
        <v>0.29415567943447024</v>
      </c>
      <c r="DR22" s="28">
        <v>34.149972858282815</v>
      </c>
    </row>
    <row r="23" spans="1:122" x14ac:dyDescent="0.2">
      <c r="A23" s="126">
        <v>97205</v>
      </c>
      <c r="B23" s="127" t="s">
        <v>4</v>
      </c>
      <c r="C23" s="121">
        <v>1290</v>
      </c>
      <c r="D23" s="128">
        <v>0.72881355932203384</v>
      </c>
      <c r="E23" s="441">
        <v>1024</v>
      </c>
      <c r="F23" s="129">
        <v>0.79379844961240309</v>
      </c>
      <c r="G23" s="441">
        <v>249</v>
      </c>
      <c r="H23" s="129">
        <v>0.19302325581395349</v>
      </c>
      <c r="I23" s="441">
        <v>17</v>
      </c>
      <c r="J23" s="129">
        <v>1.3178294573643411E-2</v>
      </c>
      <c r="K23" s="325"/>
      <c r="L23" s="325">
        <v>0.5785310734463277</v>
      </c>
      <c r="M23" s="325">
        <v>0.14067796610169492</v>
      </c>
      <c r="O23" s="127" t="s">
        <v>4</v>
      </c>
      <c r="P23" s="121">
        <v>1165</v>
      </c>
      <c r="Q23" s="128">
        <v>0.9031007751937985</v>
      </c>
      <c r="R23" s="121">
        <v>122</v>
      </c>
      <c r="S23" s="128">
        <v>9.4573643410852712E-2</v>
      </c>
      <c r="T23" s="121">
        <v>3</v>
      </c>
      <c r="U23" s="128">
        <v>2.3255813953488372E-3</v>
      </c>
      <c r="V23" s="123">
        <v>990</v>
      </c>
      <c r="W23" s="129">
        <v>0.966796875</v>
      </c>
      <c r="X23" s="123">
        <v>33</v>
      </c>
      <c r="Y23" s="129">
        <v>3.22265625E-2</v>
      </c>
      <c r="Z23" s="123">
        <v>1</v>
      </c>
      <c r="AA23" s="129">
        <v>9.765625E-4</v>
      </c>
      <c r="AB23" s="123">
        <v>166</v>
      </c>
      <c r="AC23" s="129">
        <v>0.66666666666666663</v>
      </c>
      <c r="AD23" s="123">
        <v>82</v>
      </c>
      <c r="AE23" s="129">
        <v>0.32931726907630521</v>
      </c>
      <c r="AF23" s="123">
        <v>1</v>
      </c>
      <c r="AG23" s="129">
        <v>4.0160642570281121E-3</v>
      </c>
      <c r="AH23" s="123">
        <v>9</v>
      </c>
      <c r="AI23" s="129">
        <v>0.52941176470588236</v>
      </c>
      <c r="AJ23" s="123">
        <v>7</v>
      </c>
      <c r="AK23" s="129">
        <v>0.41176470588235292</v>
      </c>
      <c r="AL23" s="123">
        <v>1</v>
      </c>
      <c r="AM23" s="129">
        <v>5.8823529411764705E-2</v>
      </c>
      <c r="AO23" s="127" t="s">
        <v>4</v>
      </c>
      <c r="AP23" s="604">
        <v>20</v>
      </c>
      <c r="AQ23" s="606">
        <v>1.5503875968992248E-2</v>
      </c>
      <c r="AR23" s="604">
        <v>48</v>
      </c>
      <c r="AS23" s="606">
        <v>3.7209302325581395E-2</v>
      </c>
      <c r="AT23" s="604">
        <v>265</v>
      </c>
      <c r="AU23" s="606">
        <v>0.20542635658914729</v>
      </c>
      <c r="AV23" s="604">
        <v>486</v>
      </c>
      <c r="AW23" s="606">
        <v>0.37674418604651161</v>
      </c>
      <c r="AX23" s="604">
        <v>326</v>
      </c>
      <c r="AY23" s="606">
        <v>0.25271317829457363</v>
      </c>
      <c r="AZ23" s="121">
        <v>145</v>
      </c>
      <c r="BA23" s="128">
        <v>0.1124031007751938</v>
      </c>
      <c r="BB23" s="189">
        <v>3</v>
      </c>
      <c r="BC23" s="325">
        <v>2.9296875E-3</v>
      </c>
      <c r="BD23" s="183">
        <v>20</v>
      </c>
      <c r="BE23" s="325">
        <v>1.953125E-2</v>
      </c>
      <c r="BF23" s="183">
        <v>161</v>
      </c>
      <c r="BG23" s="325">
        <v>0.1572265625</v>
      </c>
      <c r="BH23" s="183">
        <v>419</v>
      </c>
      <c r="BI23" s="325">
        <v>0.4091796875</v>
      </c>
      <c r="BJ23" s="183">
        <v>290</v>
      </c>
      <c r="BK23" s="325">
        <v>0.283203125</v>
      </c>
      <c r="BL23" s="184">
        <v>131</v>
      </c>
      <c r="BM23" s="372">
        <v>0.1279296875</v>
      </c>
      <c r="BN23" s="374">
        <v>1024</v>
      </c>
      <c r="BO23" s="189">
        <v>17</v>
      </c>
      <c r="BP23" s="183"/>
      <c r="BQ23" s="183">
        <v>24</v>
      </c>
      <c r="BR23" s="183"/>
      <c r="BS23" s="183">
        <v>100</v>
      </c>
      <c r="BT23" s="183"/>
      <c r="BU23" s="183">
        <v>65</v>
      </c>
      <c r="BV23" s="183"/>
      <c r="BW23" s="183">
        <v>31</v>
      </c>
      <c r="BX23" s="183"/>
      <c r="BY23" s="184">
        <v>12</v>
      </c>
      <c r="BZ23" s="183">
        <v>249</v>
      </c>
      <c r="CA23" s="183"/>
      <c r="CB23" s="189">
        <v>0</v>
      </c>
      <c r="CC23" s="183"/>
      <c r="CD23" s="183">
        <v>4</v>
      </c>
      <c r="CE23" s="183"/>
      <c r="CF23" s="183">
        <v>4</v>
      </c>
      <c r="CG23" s="183"/>
      <c r="CH23" s="183">
        <v>2</v>
      </c>
      <c r="CI23" s="183"/>
      <c r="CJ23" s="183">
        <v>5</v>
      </c>
      <c r="CK23" s="183"/>
      <c r="CL23" s="184">
        <v>2</v>
      </c>
      <c r="CM23" s="183">
        <v>17</v>
      </c>
      <c r="CP23" s="127" t="s">
        <v>4</v>
      </c>
      <c r="CQ23" s="125">
        <v>51</v>
      </c>
      <c r="CR23" s="128">
        <v>4.1803278688524591E-2</v>
      </c>
      <c r="CS23" s="125">
        <v>659</v>
      </c>
      <c r="CT23" s="128">
        <v>0.54016393442622945</v>
      </c>
      <c r="CU23" s="125">
        <v>510</v>
      </c>
      <c r="CV23" s="128">
        <v>0.41803278688524592</v>
      </c>
      <c r="CW23" s="28">
        <v>1220</v>
      </c>
      <c r="CX23" s="28">
        <v>43</v>
      </c>
      <c r="CY23" s="129">
        <v>4.383282364933741E-2</v>
      </c>
      <c r="CZ23" s="28">
        <v>531</v>
      </c>
      <c r="DA23" s="129">
        <v>0.54128440366972475</v>
      </c>
      <c r="DB23" s="28">
        <v>407</v>
      </c>
      <c r="DC23" s="129">
        <v>0.41488277268093782</v>
      </c>
      <c r="DD23" s="28">
        <v>981</v>
      </c>
      <c r="DE23" s="28">
        <v>8</v>
      </c>
      <c r="DF23" s="129">
        <v>3.3472803347280332E-2</v>
      </c>
      <c r="DG23" s="28">
        <v>128</v>
      </c>
      <c r="DH23" s="129">
        <v>0.53556485355648531</v>
      </c>
      <c r="DI23" s="28">
        <v>103</v>
      </c>
      <c r="DJ23" s="129">
        <v>0.43096234309623432</v>
      </c>
      <c r="DK23" s="28">
        <v>239</v>
      </c>
      <c r="DL23" s="28">
        <v>2</v>
      </c>
      <c r="DM23" s="129">
        <v>0.125</v>
      </c>
      <c r="DN23" s="28">
        <v>6</v>
      </c>
      <c r="DO23" s="129">
        <v>0.375</v>
      </c>
      <c r="DP23" s="28">
        <v>8</v>
      </c>
      <c r="DQ23" s="129">
        <v>0.5</v>
      </c>
      <c r="DR23" s="28">
        <v>16</v>
      </c>
    </row>
    <row r="24" spans="1:122" x14ac:dyDescent="0.2">
      <c r="A24" s="126">
        <v>97208</v>
      </c>
      <c r="B24" s="127" t="s">
        <v>7</v>
      </c>
      <c r="C24" s="121">
        <v>307.95940959409592</v>
      </c>
      <c r="D24" s="128">
        <v>0.82499999999999996</v>
      </c>
      <c r="E24" s="441">
        <v>251.96678966789665</v>
      </c>
      <c r="F24" s="129">
        <v>0.81818181818181812</v>
      </c>
      <c r="G24" s="441">
        <v>49.771217712177119</v>
      </c>
      <c r="H24" s="129">
        <v>0.16161616161616163</v>
      </c>
      <c r="I24" s="441">
        <v>6.2214022140221399</v>
      </c>
      <c r="J24" s="129">
        <v>2.0202020202020204E-2</v>
      </c>
      <c r="K24" s="325"/>
      <c r="L24" s="325">
        <v>0.67499999999999993</v>
      </c>
      <c r="M24" s="325">
        <v>0.13333333333333333</v>
      </c>
      <c r="O24" s="127" t="s">
        <v>7</v>
      </c>
      <c r="P24" s="121">
        <v>299.6642066420664</v>
      </c>
      <c r="Q24" s="128">
        <v>0.97306397306397308</v>
      </c>
      <c r="R24" s="121">
        <v>8.2952029520295198</v>
      </c>
      <c r="S24" s="128">
        <v>2.6936026936026938E-2</v>
      </c>
      <c r="T24" s="121">
        <v>0</v>
      </c>
      <c r="U24" s="128">
        <v>0</v>
      </c>
      <c r="V24" s="123">
        <v>245.74538745387451</v>
      </c>
      <c r="W24" s="129">
        <v>0.97530864197530864</v>
      </c>
      <c r="X24" s="123">
        <v>6.2214022140221399</v>
      </c>
      <c r="Y24" s="129">
        <v>2.469135802469136E-2</v>
      </c>
      <c r="Z24" s="123">
        <v>0</v>
      </c>
      <c r="AA24" s="129">
        <v>0</v>
      </c>
      <c r="AB24" s="123">
        <v>47.697416974169741</v>
      </c>
      <c r="AC24" s="129">
        <v>0.95833333333333337</v>
      </c>
      <c r="AD24" s="123">
        <v>2.07380073800738</v>
      </c>
      <c r="AE24" s="129">
        <v>4.1666666666666664E-2</v>
      </c>
      <c r="AF24" s="123">
        <v>0</v>
      </c>
      <c r="AG24" s="129">
        <v>0</v>
      </c>
      <c r="AH24" s="123">
        <v>6.2214022140221399</v>
      </c>
      <c r="AI24" s="129">
        <v>1</v>
      </c>
      <c r="AJ24" s="123">
        <v>0</v>
      </c>
      <c r="AK24" s="129">
        <v>0</v>
      </c>
      <c r="AL24" s="123">
        <v>0</v>
      </c>
      <c r="AM24" s="129">
        <v>0</v>
      </c>
      <c r="AO24" s="127" t="s">
        <v>7</v>
      </c>
      <c r="AP24" s="604">
        <v>7.2583025830258299</v>
      </c>
      <c r="AQ24" s="606">
        <v>2.3569023569023569E-2</v>
      </c>
      <c r="AR24" s="604">
        <v>29.033210332103316</v>
      </c>
      <c r="AS24" s="606">
        <v>9.4276094276094263E-2</v>
      </c>
      <c r="AT24" s="604">
        <v>86.06273062730628</v>
      </c>
      <c r="AU24" s="606">
        <v>0.27946127946127952</v>
      </c>
      <c r="AV24" s="604">
        <v>124.4280442804428</v>
      </c>
      <c r="AW24" s="606">
        <v>0.40404040404040409</v>
      </c>
      <c r="AX24" s="604">
        <v>40.43911439114391</v>
      </c>
      <c r="AY24" s="606">
        <v>0.13131313131313133</v>
      </c>
      <c r="AZ24" s="121">
        <v>20.738007380073803</v>
      </c>
      <c r="BA24" s="128">
        <v>6.7340067340067353E-2</v>
      </c>
      <c r="BB24" s="189">
        <v>3.1107011070110699</v>
      </c>
      <c r="BC24" s="325">
        <v>1.2345679012345678E-2</v>
      </c>
      <c r="BD24" s="183">
        <v>21.774907749077489</v>
      </c>
      <c r="BE24" s="325">
        <v>8.6419753086419748E-2</v>
      </c>
      <c r="BF24" s="183">
        <v>60.140221402214024</v>
      </c>
      <c r="BG24" s="325">
        <v>0.23868312757201648</v>
      </c>
      <c r="BH24" s="183">
        <v>109.91143911439114</v>
      </c>
      <c r="BI24" s="325">
        <v>0.43621399176954734</v>
      </c>
      <c r="BJ24" s="183">
        <v>38.365313653136532</v>
      </c>
      <c r="BK24" s="325">
        <v>0.15226337448559671</v>
      </c>
      <c r="BL24" s="184">
        <v>18.664206642066421</v>
      </c>
      <c r="BM24" s="372">
        <v>7.4074074074074084E-2</v>
      </c>
      <c r="BN24" s="374">
        <v>251.96678966789668</v>
      </c>
      <c r="BO24" s="189">
        <v>4.1476014760147599</v>
      </c>
      <c r="BP24" s="183"/>
      <c r="BQ24" s="183">
        <v>5.1845018450184499</v>
      </c>
      <c r="BR24" s="183"/>
      <c r="BS24" s="183">
        <v>22.811808118081181</v>
      </c>
      <c r="BT24" s="183"/>
      <c r="BU24" s="183">
        <v>13.479704797047971</v>
      </c>
      <c r="BV24" s="183"/>
      <c r="BW24" s="183">
        <v>2.07380073800738</v>
      </c>
      <c r="BX24" s="183"/>
      <c r="BY24" s="184">
        <v>2.07380073800738</v>
      </c>
      <c r="BZ24" s="183">
        <v>49.771217712177119</v>
      </c>
      <c r="CA24" s="183"/>
      <c r="CB24" s="189">
        <v>0</v>
      </c>
      <c r="CC24" s="183"/>
      <c r="CD24" s="183">
        <v>2.07380073800738</v>
      </c>
      <c r="CE24" s="183"/>
      <c r="CF24" s="183">
        <v>3.1107011070110699</v>
      </c>
      <c r="CG24" s="183"/>
      <c r="CH24" s="183">
        <v>1.03690036900369</v>
      </c>
      <c r="CI24" s="183"/>
      <c r="CJ24" s="183">
        <v>0</v>
      </c>
      <c r="CK24" s="183"/>
      <c r="CL24" s="184">
        <v>0</v>
      </c>
      <c r="CM24" s="183">
        <v>6.2214022140221399</v>
      </c>
      <c r="CP24" s="127" t="s">
        <v>7</v>
      </c>
      <c r="CQ24" s="125">
        <v>21.774907749077489</v>
      </c>
      <c r="CR24" s="128">
        <v>7.4468085106382975E-2</v>
      </c>
      <c r="CS24" s="125">
        <v>182.49446494464942</v>
      </c>
      <c r="CT24" s="128">
        <v>0.62411347517730498</v>
      </c>
      <c r="CU24" s="125">
        <v>88.136531365313644</v>
      </c>
      <c r="CV24" s="128">
        <v>0.30141843971631205</v>
      </c>
      <c r="CW24" s="28">
        <v>292.40590405904055</v>
      </c>
      <c r="CX24" s="28">
        <v>20.7380073800738</v>
      </c>
      <c r="CY24" s="129">
        <v>8.5470085470085472E-2</v>
      </c>
      <c r="CZ24" s="28">
        <v>139.98154981549814</v>
      </c>
      <c r="DA24" s="129">
        <v>0.57692307692307687</v>
      </c>
      <c r="DB24" s="28">
        <v>81.915129151291509</v>
      </c>
      <c r="DC24" s="129">
        <v>0.33760683760683763</v>
      </c>
      <c r="DD24" s="28">
        <v>242.63468634686345</v>
      </c>
      <c r="DE24" s="28">
        <v>1.03690036900369</v>
      </c>
      <c r="DF24" s="129">
        <v>2.0833333333333332E-2</v>
      </c>
      <c r="DG24" s="28">
        <v>42.512915129151288</v>
      </c>
      <c r="DH24" s="129">
        <v>0.85416666666666663</v>
      </c>
      <c r="DI24" s="28">
        <v>6.2214022140221399</v>
      </c>
      <c r="DJ24" s="129">
        <v>0.125</v>
      </c>
      <c r="DK24" s="28">
        <v>49.771217712177119</v>
      </c>
      <c r="DL24" s="28">
        <v>1.03690036900369</v>
      </c>
      <c r="DM24" s="129">
        <v>0.16666666666666666</v>
      </c>
      <c r="DN24" s="28">
        <v>3.1107011070110699</v>
      </c>
      <c r="DO24" s="129">
        <v>0.5</v>
      </c>
      <c r="DP24" s="28">
        <v>2.07380073800738</v>
      </c>
      <c r="DQ24" s="129">
        <v>0.33333333333333331</v>
      </c>
      <c r="DR24" s="28">
        <v>6.2214022140221399</v>
      </c>
    </row>
    <row r="25" spans="1:122" x14ac:dyDescent="0.2">
      <c r="A25" s="126">
        <v>97218</v>
      </c>
      <c r="B25" s="127" t="s">
        <v>15</v>
      </c>
      <c r="C25" s="121">
        <v>1674.4633946422432</v>
      </c>
      <c r="D25" s="128">
        <v>0.86875965002573341</v>
      </c>
      <c r="E25" s="441">
        <v>1282.6310244504862</v>
      </c>
      <c r="F25" s="129">
        <v>0.7659952606635072</v>
      </c>
      <c r="G25" s="441">
        <v>377.94464061534046</v>
      </c>
      <c r="H25" s="129">
        <v>0.22571090047393366</v>
      </c>
      <c r="I25" s="441">
        <v>13.88772957641671</v>
      </c>
      <c r="J25" s="129">
        <v>8.2938388625592423E-3</v>
      </c>
      <c r="K25" s="325"/>
      <c r="L25" s="325">
        <v>0.66546577457539891</v>
      </c>
      <c r="M25" s="325">
        <v>0.19608852290272774</v>
      </c>
      <c r="O25" s="127" t="s">
        <v>15</v>
      </c>
      <c r="P25" s="121">
        <v>1574.2733455552368</v>
      </c>
      <c r="Q25" s="128">
        <v>0.94016587677725105</v>
      </c>
      <c r="R25" s="121">
        <v>94.238164982827655</v>
      </c>
      <c r="S25" s="128">
        <v>5.627962085308056E-2</v>
      </c>
      <c r="T25" s="121">
        <v>5.9518841041785899</v>
      </c>
      <c r="U25" s="128">
        <v>3.5545023696682467E-3</v>
      </c>
      <c r="V25" s="123">
        <v>1280.6470630824265</v>
      </c>
      <c r="W25" s="129">
        <v>0.99845320959010042</v>
      </c>
      <c r="X25" s="123">
        <v>1.9839613680595301</v>
      </c>
      <c r="Y25" s="129">
        <v>1.5467904098994587E-3</v>
      </c>
      <c r="Z25" s="123">
        <v>0</v>
      </c>
      <c r="AA25" s="129">
        <v>0</v>
      </c>
      <c r="AB25" s="123">
        <v>284.69845631654249</v>
      </c>
      <c r="AC25" s="129">
        <v>0.75328083989501293</v>
      </c>
      <c r="AD25" s="123">
        <v>87.294300194619311</v>
      </c>
      <c r="AE25" s="129">
        <v>0.23097112860892385</v>
      </c>
      <c r="AF25" s="123">
        <v>5.9518841041785899</v>
      </c>
      <c r="AG25" s="129">
        <v>1.5748031496062992E-2</v>
      </c>
      <c r="AH25" s="123">
        <v>8.9278261562678853</v>
      </c>
      <c r="AI25" s="129">
        <v>0.6428571428571429</v>
      </c>
      <c r="AJ25" s="123">
        <v>4.9599034201488248</v>
      </c>
      <c r="AK25" s="129">
        <v>0.35714285714285715</v>
      </c>
      <c r="AL25" s="123">
        <v>0</v>
      </c>
      <c r="AM25" s="129">
        <v>0</v>
      </c>
      <c r="AO25" s="127" t="s">
        <v>15</v>
      </c>
      <c r="AP25" s="604">
        <v>16.863671628506005</v>
      </c>
      <c r="AQ25" s="606">
        <v>1.0071090047393365E-2</v>
      </c>
      <c r="AR25" s="604">
        <v>107.13391387521463</v>
      </c>
      <c r="AS25" s="606">
        <v>6.3981042654028444E-2</v>
      </c>
      <c r="AT25" s="604">
        <v>371.00077582713214</v>
      </c>
      <c r="AU25" s="606">
        <v>0.22156398104265407</v>
      </c>
      <c r="AV25" s="604">
        <v>715.21807318546064</v>
      </c>
      <c r="AW25" s="606">
        <v>0.42713270142180104</v>
      </c>
      <c r="AX25" s="604">
        <v>318.42579957355457</v>
      </c>
      <c r="AY25" s="606">
        <v>0.19016587677725119</v>
      </c>
      <c r="AZ25" s="121">
        <v>145.82116055237546</v>
      </c>
      <c r="BA25" s="128">
        <v>8.7085308056872049E-2</v>
      </c>
      <c r="BB25" s="189">
        <v>4.9599034201488248</v>
      </c>
      <c r="BC25" s="325">
        <v>3.866976024748647E-3</v>
      </c>
      <c r="BD25" s="183">
        <v>40.671208045220368</v>
      </c>
      <c r="BE25" s="325">
        <v>3.170920340293891E-2</v>
      </c>
      <c r="BF25" s="183">
        <v>230.13951869490549</v>
      </c>
      <c r="BG25" s="325">
        <v>0.17942768754833724</v>
      </c>
      <c r="BH25" s="183">
        <v>581.30068084144227</v>
      </c>
      <c r="BI25" s="325">
        <v>0.45320959010054146</v>
      </c>
      <c r="BJ25" s="183">
        <v>291.64232110475092</v>
      </c>
      <c r="BK25" s="325">
        <v>0.22737819025522046</v>
      </c>
      <c r="BL25" s="184">
        <v>133.91739234401828</v>
      </c>
      <c r="BM25" s="372">
        <v>0.10440835266821348</v>
      </c>
      <c r="BN25" s="374">
        <v>1282.6310244504859</v>
      </c>
      <c r="BO25" s="189">
        <v>11.90376820835718</v>
      </c>
      <c r="BP25" s="183"/>
      <c r="BQ25" s="183">
        <v>62.494783093875199</v>
      </c>
      <c r="BR25" s="183"/>
      <c r="BS25" s="183">
        <v>136.89333439610758</v>
      </c>
      <c r="BT25" s="183"/>
      <c r="BU25" s="183">
        <v>131.93343097595874</v>
      </c>
      <c r="BV25" s="183"/>
      <c r="BW25" s="183">
        <v>23.807536416714363</v>
      </c>
      <c r="BX25" s="183"/>
      <c r="BY25" s="184">
        <v>10.911787524327416</v>
      </c>
      <c r="BZ25" s="183">
        <v>377.94464061534046</v>
      </c>
      <c r="CA25" s="183"/>
      <c r="CB25" s="189">
        <v>0</v>
      </c>
      <c r="CC25" s="183"/>
      <c r="CD25" s="183">
        <v>3.9679227361190601</v>
      </c>
      <c r="CE25" s="183"/>
      <c r="CF25" s="183">
        <v>3.9679227361190601</v>
      </c>
      <c r="CG25" s="183"/>
      <c r="CH25" s="183">
        <v>1.9839613680595301</v>
      </c>
      <c r="CI25" s="183"/>
      <c r="CJ25" s="183">
        <v>2.975942052089295</v>
      </c>
      <c r="CK25" s="183"/>
      <c r="CL25" s="184">
        <v>0.99198068402976503</v>
      </c>
      <c r="CM25" s="183">
        <v>13.88772957641671</v>
      </c>
      <c r="CP25" s="127" t="s">
        <v>15</v>
      </c>
      <c r="CQ25" s="125">
        <v>129.9494696078992</v>
      </c>
      <c r="CR25" s="128">
        <v>8.3227445997458696E-2</v>
      </c>
      <c r="CS25" s="125">
        <v>944.36561119633632</v>
      </c>
      <c r="CT25" s="128">
        <v>0.60482846251588318</v>
      </c>
      <c r="CU25" s="125">
        <v>487.06251585861457</v>
      </c>
      <c r="CV25" s="128">
        <v>0.31194409148665819</v>
      </c>
      <c r="CW25" s="28">
        <v>1561.37759666285</v>
      </c>
      <c r="CX25" s="28">
        <v>94.238164982827669</v>
      </c>
      <c r="CY25" s="129">
        <v>7.7487765089722674E-2</v>
      </c>
      <c r="CZ25" s="28">
        <v>733.07372549799641</v>
      </c>
      <c r="DA25" s="129">
        <v>0.602773246329527</v>
      </c>
      <c r="DB25" s="28">
        <v>388.85642813966786</v>
      </c>
      <c r="DC25" s="129">
        <v>0.31973898858075039</v>
      </c>
      <c r="DD25" s="28">
        <v>1216.1683186204918</v>
      </c>
      <c r="DE25" s="28">
        <v>35.711304625071541</v>
      </c>
      <c r="DF25" s="129">
        <v>0.10344827586206896</v>
      </c>
      <c r="DG25" s="28">
        <v>211.29188569833994</v>
      </c>
      <c r="DH25" s="129">
        <v>0.61206896551724133</v>
      </c>
      <c r="DI25" s="28">
        <v>98.206087718946733</v>
      </c>
      <c r="DJ25" s="129">
        <v>0.28448275862068967</v>
      </c>
      <c r="DK25" s="28">
        <v>345.20927804235822</v>
      </c>
      <c r="DL25" s="28">
        <v>0</v>
      </c>
      <c r="DM25" s="129">
        <v>0</v>
      </c>
      <c r="DN25" s="28">
        <v>5.9518841041785899</v>
      </c>
      <c r="DO25" s="129">
        <v>0.46153846153846156</v>
      </c>
      <c r="DP25" s="28">
        <v>6.9438647882083551</v>
      </c>
      <c r="DQ25" s="129">
        <v>0.53846153846153855</v>
      </c>
      <c r="DR25" s="28">
        <v>12.895748892386944</v>
      </c>
    </row>
    <row r="26" spans="1:122" x14ac:dyDescent="0.2">
      <c r="A26" s="126">
        <v>97233</v>
      </c>
      <c r="B26" s="127" t="s">
        <v>16</v>
      </c>
      <c r="C26" s="121">
        <v>653.35433999970655</v>
      </c>
      <c r="D26" s="128">
        <v>0.8121887811212497</v>
      </c>
      <c r="E26" s="441">
        <v>515.28038075755683</v>
      </c>
      <c r="F26" s="129">
        <v>0.78866910221762399</v>
      </c>
      <c r="G26" s="441">
        <v>128.06968686789759</v>
      </c>
      <c r="H26" s="129">
        <v>0.19601872831816669</v>
      </c>
      <c r="I26" s="441">
        <v>10.004272374252182</v>
      </c>
      <c r="J26" s="129">
        <v>1.5312169464209383E-2</v>
      </c>
      <c r="K26" s="325"/>
      <c r="L26" s="325">
        <v>0.64054819683812225</v>
      </c>
      <c r="M26" s="325">
        <v>0.1592042120296692</v>
      </c>
      <c r="O26" s="127" t="s">
        <v>16</v>
      </c>
      <c r="P26" s="121">
        <v>612.33319033713531</v>
      </c>
      <c r="Q26" s="128">
        <v>0.93721454477123445</v>
      </c>
      <c r="R26" s="121">
        <v>37.02014386025165</v>
      </c>
      <c r="S26" s="128">
        <v>5.6661663654470062E-2</v>
      </c>
      <c r="T26" s="121">
        <v>4.0010058023194794</v>
      </c>
      <c r="U26" s="128">
        <v>6.1237915742953153E-3</v>
      </c>
      <c r="V26" s="123">
        <v>508.27656975696857</v>
      </c>
      <c r="W26" s="129">
        <v>0.98640776699029109</v>
      </c>
      <c r="X26" s="123">
        <v>5.00272214327725</v>
      </c>
      <c r="Y26" s="129">
        <v>9.7087378640776691E-3</v>
      </c>
      <c r="Z26" s="123">
        <v>2.0010888573108998</v>
      </c>
      <c r="AA26" s="129">
        <v>3.8834951456310669E-3</v>
      </c>
      <c r="AB26" s="123">
        <v>99.05389843688954</v>
      </c>
      <c r="AC26" s="129">
        <v>0.7734375</v>
      </c>
      <c r="AD26" s="123">
        <v>29.015788431008048</v>
      </c>
      <c r="AE26" s="129">
        <v>0.2265625</v>
      </c>
      <c r="AF26" s="123">
        <v>0</v>
      </c>
      <c r="AG26" s="129">
        <v>0</v>
      </c>
      <c r="AH26" s="123">
        <v>5.00272214327725</v>
      </c>
      <c r="AI26" s="129">
        <v>0.50005857059156722</v>
      </c>
      <c r="AJ26" s="123">
        <v>3.0016332859663497</v>
      </c>
      <c r="AK26" s="129">
        <v>0.30003514235494028</v>
      </c>
      <c r="AL26" s="123">
        <v>1.9999169450085801</v>
      </c>
      <c r="AM26" s="129">
        <v>0.19990628705349237</v>
      </c>
      <c r="AO26" s="127" t="s">
        <v>16</v>
      </c>
      <c r="AP26" s="604">
        <v>7.0038110005881498</v>
      </c>
      <c r="AQ26" s="606">
        <v>1.0719774204899741E-2</v>
      </c>
      <c r="AR26" s="604">
        <v>37.02014386025165</v>
      </c>
      <c r="AS26" s="606">
        <v>5.6661663654470062E-2</v>
      </c>
      <c r="AT26" s="604">
        <v>168.09146401411562</v>
      </c>
      <c r="AU26" s="606">
        <v>0.25727458091759381</v>
      </c>
      <c r="AV26" s="604">
        <v>236.12789920653503</v>
      </c>
      <c r="AW26" s="606">
        <v>0.36140863349379615</v>
      </c>
      <c r="AX26" s="604">
        <v>137.07400076964549</v>
      </c>
      <c r="AY26" s="606">
        <v>0.2098003983102141</v>
      </c>
      <c r="AZ26" s="121">
        <v>68.037021148570602</v>
      </c>
      <c r="BA26" s="128">
        <v>0.10413494941902607</v>
      </c>
      <c r="BB26" s="189">
        <v>3.0016332859663502</v>
      </c>
      <c r="BC26" s="325">
        <v>5.8252427184466013E-3</v>
      </c>
      <c r="BD26" s="183">
        <v>23.012521859075349</v>
      </c>
      <c r="BE26" s="325">
        <v>4.4660194174757271E-2</v>
      </c>
      <c r="BF26" s="183">
        <v>112.06097600941041</v>
      </c>
      <c r="BG26" s="325">
        <v>0.2174757281553398</v>
      </c>
      <c r="BH26" s="183">
        <v>188.1023525872246</v>
      </c>
      <c r="BI26" s="325">
        <v>0.36504854368932033</v>
      </c>
      <c r="BJ26" s="183">
        <v>123.06696472462035</v>
      </c>
      <c r="BK26" s="325">
        <v>0.23883495145631065</v>
      </c>
      <c r="BL26" s="184">
        <v>66.035932291259698</v>
      </c>
      <c r="BM26" s="372">
        <v>0.12815533980582522</v>
      </c>
      <c r="BN26" s="374">
        <v>515.28038075755683</v>
      </c>
      <c r="BO26" s="189">
        <v>4.0021777146217996</v>
      </c>
      <c r="BP26" s="183"/>
      <c r="BQ26" s="183">
        <v>13.007077572520849</v>
      </c>
      <c r="BR26" s="183"/>
      <c r="BS26" s="183">
        <v>52.028310290083404</v>
      </c>
      <c r="BT26" s="183"/>
      <c r="BU26" s="183">
        <v>45.024499289495253</v>
      </c>
      <c r="BV26" s="183"/>
      <c r="BW26" s="183">
        <v>12.006533143865401</v>
      </c>
      <c r="BX26" s="183"/>
      <c r="BY26" s="184">
        <v>2.0010888573108998</v>
      </c>
      <c r="BZ26" s="183">
        <v>128.06968686789762</v>
      </c>
      <c r="CA26" s="183"/>
      <c r="CB26" s="189">
        <v>0</v>
      </c>
      <c r="CC26" s="183"/>
      <c r="CD26" s="183">
        <v>1.0005444286554499</v>
      </c>
      <c r="CE26" s="183"/>
      <c r="CF26" s="183">
        <v>4.0021777146217996</v>
      </c>
      <c r="CG26" s="183"/>
      <c r="CH26" s="183">
        <v>3.0010473298151901</v>
      </c>
      <c r="CI26" s="183"/>
      <c r="CJ26" s="183">
        <v>2.0005029011597397</v>
      </c>
      <c r="CK26" s="183"/>
      <c r="CL26" s="184">
        <v>0</v>
      </c>
      <c r="CM26" s="183">
        <v>10.00427237425218</v>
      </c>
      <c r="CP26" s="127" t="s">
        <v>16</v>
      </c>
      <c r="CQ26" s="125">
        <v>35.019055002940746</v>
      </c>
      <c r="CR26" s="128">
        <v>5.7189542483660136E-2</v>
      </c>
      <c r="CS26" s="125">
        <v>393.21396046159185</v>
      </c>
      <c r="CT26" s="128">
        <v>0.64215686274509809</v>
      </c>
      <c r="CU26" s="125">
        <v>184.10017487260279</v>
      </c>
      <c r="CV26" s="128">
        <v>0.30065359477124187</v>
      </c>
      <c r="CW26" s="28">
        <v>612.33319033713531</v>
      </c>
      <c r="CX26" s="28">
        <v>27.014699573697147</v>
      </c>
      <c r="CY26" s="129">
        <v>5.5670103092783502E-2</v>
      </c>
      <c r="CZ26" s="28">
        <v>308.1676840258786</v>
      </c>
      <c r="DA26" s="129">
        <v>0.63505154639175254</v>
      </c>
      <c r="DB26" s="28">
        <v>150.08166429831749</v>
      </c>
      <c r="DC26" s="129">
        <v>0.30927835051546387</v>
      </c>
      <c r="DD26" s="28">
        <v>485.26404789789325</v>
      </c>
      <c r="DE26" s="28">
        <v>8.0043554292435992</v>
      </c>
      <c r="DF26" s="129">
        <v>6.2992125984251954E-2</v>
      </c>
      <c r="DG26" s="28">
        <v>85.046276435713253</v>
      </c>
      <c r="DH26" s="129">
        <v>0.6692913385826772</v>
      </c>
      <c r="DI26" s="28">
        <v>34.018510574285301</v>
      </c>
      <c r="DJ26" s="129">
        <v>0.26771653543307083</v>
      </c>
      <c r="DK26" s="28">
        <v>127.06914243924216</v>
      </c>
      <c r="DL26" s="28">
        <v>0</v>
      </c>
      <c r="DM26" s="129">
        <v>0</v>
      </c>
      <c r="DN26" s="28">
        <v>8.0031835169412808</v>
      </c>
      <c r="DO26" s="129">
        <v>0.799976571763373</v>
      </c>
      <c r="DP26" s="28">
        <v>2.0010888573108998</v>
      </c>
      <c r="DQ26" s="129">
        <v>0.20002342823662686</v>
      </c>
      <c r="DR26" s="28">
        <v>10.004272374252182</v>
      </c>
    </row>
    <row r="27" spans="1:122" x14ac:dyDescent="0.2">
      <c r="A27" s="126">
        <v>97219</v>
      </c>
      <c r="B27" s="127" t="s">
        <v>31</v>
      </c>
      <c r="C27" s="121">
        <v>480</v>
      </c>
      <c r="D27" s="128">
        <v>0.70796460176991149</v>
      </c>
      <c r="E27" s="441">
        <v>337</v>
      </c>
      <c r="F27" s="129">
        <v>0.70208333333333328</v>
      </c>
      <c r="G27" s="441">
        <v>134</v>
      </c>
      <c r="H27" s="129">
        <v>0.27916666666666667</v>
      </c>
      <c r="I27" s="441">
        <v>9</v>
      </c>
      <c r="J27" s="129">
        <v>1.8749999999999999E-2</v>
      </c>
      <c r="K27" s="325"/>
      <c r="L27" s="325">
        <v>0.49705014749262538</v>
      </c>
      <c r="M27" s="325">
        <v>0.19764011799410031</v>
      </c>
      <c r="O27" s="127" t="s">
        <v>31</v>
      </c>
      <c r="P27" s="121">
        <v>466</v>
      </c>
      <c r="Q27" s="128">
        <v>0.97083333333333333</v>
      </c>
      <c r="R27" s="121">
        <v>12</v>
      </c>
      <c r="S27" s="128">
        <v>2.5000000000000001E-2</v>
      </c>
      <c r="T27" s="121">
        <v>2</v>
      </c>
      <c r="U27" s="128">
        <v>4.1666666666666666E-3</v>
      </c>
      <c r="V27" s="123">
        <v>336</v>
      </c>
      <c r="W27" s="129">
        <v>0.9970326409495549</v>
      </c>
      <c r="X27" s="123">
        <v>0</v>
      </c>
      <c r="Y27" s="129">
        <v>0</v>
      </c>
      <c r="Z27" s="123">
        <v>1</v>
      </c>
      <c r="AA27" s="129">
        <v>2.967359050445104E-3</v>
      </c>
      <c r="AB27" s="123">
        <v>121</v>
      </c>
      <c r="AC27" s="129">
        <v>0.90298507462686572</v>
      </c>
      <c r="AD27" s="123">
        <v>12</v>
      </c>
      <c r="AE27" s="129">
        <v>8.9552238805970144E-2</v>
      </c>
      <c r="AF27" s="123">
        <v>1</v>
      </c>
      <c r="AG27" s="129">
        <v>7.462686567164179E-3</v>
      </c>
      <c r="AH27" s="123">
        <v>9</v>
      </c>
      <c r="AI27" s="129">
        <v>1</v>
      </c>
      <c r="AJ27" s="123">
        <v>0</v>
      </c>
      <c r="AK27" s="129">
        <v>0</v>
      </c>
      <c r="AL27" s="123">
        <v>0</v>
      </c>
      <c r="AM27" s="129">
        <v>0</v>
      </c>
      <c r="AO27" s="127" t="s">
        <v>31</v>
      </c>
      <c r="AP27" s="604">
        <v>11</v>
      </c>
      <c r="AQ27" s="606">
        <v>2.2916666666666665E-2</v>
      </c>
      <c r="AR27" s="604">
        <v>60</v>
      </c>
      <c r="AS27" s="606">
        <v>0.125</v>
      </c>
      <c r="AT27" s="604">
        <v>144</v>
      </c>
      <c r="AU27" s="606">
        <v>0.3</v>
      </c>
      <c r="AV27" s="604">
        <v>129</v>
      </c>
      <c r="AW27" s="606">
        <v>0.26874999999999999</v>
      </c>
      <c r="AX27" s="604">
        <v>89</v>
      </c>
      <c r="AY27" s="606">
        <v>0.18541666666666667</v>
      </c>
      <c r="AZ27" s="121">
        <v>47</v>
      </c>
      <c r="BA27" s="128">
        <v>9.7916666666666666E-2</v>
      </c>
      <c r="BB27" s="189">
        <v>1</v>
      </c>
      <c r="BC27" s="325">
        <v>2.967359050445104E-3</v>
      </c>
      <c r="BD27" s="183">
        <v>22</v>
      </c>
      <c r="BE27" s="325">
        <v>6.5281899109792291E-2</v>
      </c>
      <c r="BF27" s="183">
        <v>85</v>
      </c>
      <c r="BG27" s="325">
        <v>0.25222551928783382</v>
      </c>
      <c r="BH27" s="183">
        <v>106</v>
      </c>
      <c r="BI27" s="325">
        <v>0.31454005934718099</v>
      </c>
      <c r="BJ27" s="183">
        <v>78</v>
      </c>
      <c r="BK27" s="325">
        <v>0.2314540059347181</v>
      </c>
      <c r="BL27" s="184">
        <v>45</v>
      </c>
      <c r="BM27" s="372">
        <v>0.13353115727002968</v>
      </c>
      <c r="BN27" s="374">
        <v>337</v>
      </c>
      <c r="BO27" s="189">
        <v>10</v>
      </c>
      <c r="BP27" s="183"/>
      <c r="BQ27" s="183">
        <v>34</v>
      </c>
      <c r="BR27" s="183"/>
      <c r="BS27" s="183">
        <v>56</v>
      </c>
      <c r="BT27" s="183"/>
      <c r="BU27" s="183">
        <v>22</v>
      </c>
      <c r="BV27" s="183"/>
      <c r="BW27" s="183">
        <v>11</v>
      </c>
      <c r="BX27" s="183"/>
      <c r="BY27" s="184">
        <v>1</v>
      </c>
      <c r="BZ27" s="183">
        <v>134</v>
      </c>
      <c r="CA27" s="183"/>
      <c r="CB27" s="189">
        <v>0</v>
      </c>
      <c r="CC27" s="183"/>
      <c r="CD27" s="183">
        <v>4</v>
      </c>
      <c r="CE27" s="183"/>
      <c r="CF27" s="183">
        <v>3</v>
      </c>
      <c r="CG27" s="183"/>
      <c r="CH27" s="183">
        <v>1</v>
      </c>
      <c r="CI27" s="183"/>
      <c r="CJ27" s="183">
        <v>0</v>
      </c>
      <c r="CK27" s="183"/>
      <c r="CL27" s="184">
        <v>1</v>
      </c>
      <c r="CM27" s="183">
        <v>9</v>
      </c>
      <c r="CP27" s="127" t="s">
        <v>31</v>
      </c>
      <c r="CQ27" s="125">
        <v>43</v>
      </c>
      <c r="CR27" s="128">
        <v>9.3478260869565219E-2</v>
      </c>
      <c r="CS27" s="125">
        <v>312</v>
      </c>
      <c r="CT27" s="128">
        <v>0.67826086956521736</v>
      </c>
      <c r="CU27" s="125">
        <v>105</v>
      </c>
      <c r="CV27" s="128">
        <v>0.22826086956521738</v>
      </c>
      <c r="CW27" s="28">
        <v>460</v>
      </c>
      <c r="CX27" s="28">
        <v>32</v>
      </c>
      <c r="CY27" s="129">
        <v>9.7560975609756101E-2</v>
      </c>
      <c r="CZ27" s="28">
        <v>237</v>
      </c>
      <c r="DA27" s="129">
        <v>0.72256097560975607</v>
      </c>
      <c r="DB27" s="28">
        <v>59</v>
      </c>
      <c r="DC27" s="129">
        <v>0.1798780487804878</v>
      </c>
      <c r="DD27" s="28">
        <v>328</v>
      </c>
      <c r="DE27" s="28">
        <v>11</v>
      </c>
      <c r="DF27" s="129">
        <v>8.3333333333333329E-2</v>
      </c>
      <c r="DG27" s="28">
        <v>75</v>
      </c>
      <c r="DH27" s="129">
        <v>0.56818181818181823</v>
      </c>
      <c r="DI27" s="28">
        <v>46</v>
      </c>
      <c r="DJ27" s="129">
        <v>0.34848484848484851</v>
      </c>
      <c r="DK27" s="28">
        <v>132</v>
      </c>
      <c r="DL27" s="28">
        <v>2</v>
      </c>
      <c r="DM27" s="129">
        <v>0.22222222222222221</v>
      </c>
      <c r="DN27" s="28">
        <v>4</v>
      </c>
      <c r="DO27" s="129">
        <v>0.44444444444444442</v>
      </c>
      <c r="DP27" s="28">
        <v>3</v>
      </c>
      <c r="DQ27" s="129">
        <v>0.33333333333333331</v>
      </c>
      <c r="DR27" s="28">
        <v>9</v>
      </c>
    </row>
    <row r="28" spans="1:122" x14ac:dyDescent="0.2">
      <c r="A28" s="126">
        <v>97225</v>
      </c>
      <c r="B28" s="130" t="s">
        <v>20</v>
      </c>
      <c r="C28" s="121">
        <v>1251.447518872566</v>
      </c>
      <c r="D28" s="131">
        <v>0.69670329670329678</v>
      </c>
      <c r="E28" s="441">
        <v>878.38193359352022</v>
      </c>
      <c r="F28" s="132">
        <v>0.70189274447949523</v>
      </c>
      <c r="G28" s="441">
        <v>361.22223336542515</v>
      </c>
      <c r="H28" s="132">
        <v>0.28864353312302837</v>
      </c>
      <c r="I28" s="441">
        <v>11.843351913620497</v>
      </c>
      <c r="J28" s="132">
        <v>9.4637223974763391E-3</v>
      </c>
      <c r="K28" s="325"/>
      <c r="L28" s="325">
        <v>0.48901098901098899</v>
      </c>
      <c r="M28" s="325">
        <v>0.20109890109890111</v>
      </c>
      <c r="O28" s="130" t="s">
        <v>20</v>
      </c>
      <c r="P28" s="121">
        <v>1184.3351913620497</v>
      </c>
      <c r="Q28" s="131">
        <v>0.94637223974763396</v>
      </c>
      <c r="R28" s="121">
        <v>64.151489532111015</v>
      </c>
      <c r="S28" s="131">
        <v>5.1261829652996832E-2</v>
      </c>
      <c r="T28" s="121">
        <v>2.9608379784051242</v>
      </c>
      <c r="U28" s="131">
        <v>2.3659305993690848E-3</v>
      </c>
      <c r="V28" s="123">
        <v>871.47331164390823</v>
      </c>
      <c r="W28" s="132">
        <v>0.99213483146067416</v>
      </c>
      <c r="X28" s="123">
        <v>3.9477839712068321</v>
      </c>
      <c r="Y28" s="132">
        <v>4.4943820224719096E-3</v>
      </c>
      <c r="Z28" s="123">
        <v>2.9608379784051242</v>
      </c>
      <c r="AA28" s="132">
        <v>3.3707865168539322E-3</v>
      </c>
      <c r="AB28" s="123">
        <v>303.9793657829261</v>
      </c>
      <c r="AC28" s="132">
        <v>0.84153005464480879</v>
      </c>
      <c r="AD28" s="123">
        <v>57.242867582499059</v>
      </c>
      <c r="AE28" s="132">
        <v>0.15846994535519124</v>
      </c>
      <c r="AF28" s="123">
        <v>0</v>
      </c>
      <c r="AG28" s="132">
        <v>0</v>
      </c>
      <c r="AH28" s="123">
        <v>8.882513935215373</v>
      </c>
      <c r="AI28" s="132">
        <v>0.75</v>
      </c>
      <c r="AJ28" s="123">
        <v>2.9608379784051242</v>
      </c>
      <c r="AK28" s="132">
        <v>0.25</v>
      </c>
      <c r="AL28" s="123">
        <v>0</v>
      </c>
      <c r="AM28" s="132">
        <v>0</v>
      </c>
      <c r="AO28" s="130" t="s">
        <v>20</v>
      </c>
      <c r="AP28" s="604">
        <v>30.595325776852945</v>
      </c>
      <c r="AQ28" s="607">
        <v>2.4447949526813874E-2</v>
      </c>
      <c r="AR28" s="604">
        <v>148.04189892025619</v>
      </c>
      <c r="AS28" s="607">
        <v>0.11829652996845423</v>
      </c>
      <c r="AT28" s="604">
        <v>322.73133964615852</v>
      </c>
      <c r="AU28" s="607">
        <v>0.25788643533123023</v>
      </c>
      <c r="AV28" s="604">
        <v>420.43899293352763</v>
      </c>
      <c r="AW28" s="607">
        <v>0.33596214511041006</v>
      </c>
      <c r="AX28" s="604">
        <v>210.21949646676381</v>
      </c>
      <c r="AY28" s="607">
        <v>0.16798107255520503</v>
      </c>
      <c r="AZ28" s="121">
        <v>119.42046512900667</v>
      </c>
      <c r="BA28" s="131">
        <v>9.5425867507886425E-2</v>
      </c>
      <c r="BB28" s="189">
        <v>5.9216759568102475</v>
      </c>
      <c r="BC28" s="325">
        <v>6.7415730337078636E-3</v>
      </c>
      <c r="BD28" s="183">
        <v>49.347299640085403</v>
      </c>
      <c r="BE28" s="325">
        <v>5.6179775280898875E-2</v>
      </c>
      <c r="BF28" s="183">
        <v>205.28476650275528</v>
      </c>
      <c r="BG28" s="325">
        <v>0.23370786516853931</v>
      </c>
      <c r="BH28" s="183">
        <v>328.65301560296876</v>
      </c>
      <c r="BI28" s="325">
        <v>0.37415730337078645</v>
      </c>
      <c r="BJ28" s="183">
        <v>178.63722469710916</v>
      </c>
      <c r="BK28" s="325">
        <v>0.20337078651685392</v>
      </c>
      <c r="BL28" s="184">
        <v>110.5379511937913</v>
      </c>
      <c r="BM28" s="372">
        <v>0.12584269662921346</v>
      </c>
      <c r="BN28" s="375">
        <v>878.38193359352022</v>
      </c>
      <c r="BO28" s="189">
        <v>22.699757834439282</v>
      </c>
      <c r="BP28" s="183"/>
      <c r="BQ28" s="183">
        <v>95.733761301765668</v>
      </c>
      <c r="BR28" s="183"/>
      <c r="BS28" s="183">
        <v>113.49878917219642</v>
      </c>
      <c r="BT28" s="183"/>
      <c r="BU28" s="183">
        <v>88.825139352153712</v>
      </c>
      <c r="BV28" s="183"/>
      <c r="BW28" s="183">
        <v>31.582271769654657</v>
      </c>
      <c r="BX28" s="183"/>
      <c r="BY28" s="184">
        <v>8.8825139352153712</v>
      </c>
      <c r="BZ28" s="183">
        <v>361.22223336542515</v>
      </c>
      <c r="CA28" s="183"/>
      <c r="CB28" s="189">
        <v>1.9738919856034161</v>
      </c>
      <c r="CC28" s="183"/>
      <c r="CD28" s="183">
        <v>2.9608379784051242</v>
      </c>
      <c r="CE28" s="183"/>
      <c r="CF28" s="183">
        <v>3.9477839712068321</v>
      </c>
      <c r="CG28" s="183"/>
      <c r="CH28" s="183">
        <v>2.9608379784051242</v>
      </c>
      <c r="CI28" s="183"/>
      <c r="CJ28" s="183">
        <v>0</v>
      </c>
      <c r="CK28" s="183"/>
      <c r="CL28" s="184">
        <v>0</v>
      </c>
      <c r="CM28" s="183">
        <v>11.843351913620497</v>
      </c>
      <c r="CP28" s="130" t="s">
        <v>20</v>
      </c>
      <c r="CQ28" s="125">
        <v>190.48057661072966</v>
      </c>
      <c r="CR28" s="131">
        <v>0.15489566613162117</v>
      </c>
      <c r="CS28" s="125">
        <v>753.0397925077034</v>
      </c>
      <c r="CT28" s="131">
        <v>0.61235955056179781</v>
      </c>
      <c r="CU28" s="125">
        <v>286.21433791249535</v>
      </c>
      <c r="CV28" s="131">
        <v>0.23274478330658105</v>
      </c>
      <c r="CW28" s="28">
        <v>1229.7347070309283</v>
      </c>
      <c r="CX28" s="28">
        <v>114.48573516499813</v>
      </c>
      <c r="CY28" s="132">
        <v>0.13151927437641722</v>
      </c>
      <c r="CZ28" s="28">
        <v>538.87251206973269</v>
      </c>
      <c r="DA28" s="132">
        <v>0.61904761904761907</v>
      </c>
      <c r="DB28" s="28">
        <v>217.12811841637577</v>
      </c>
      <c r="DC28" s="132">
        <v>0.24943310657596371</v>
      </c>
      <c r="DD28" s="28">
        <v>870.48636565110655</v>
      </c>
      <c r="DE28" s="28">
        <v>75.994841445731524</v>
      </c>
      <c r="DF28" s="132">
        <v>0.21153846153846154</v>
      </c>
      <c r="DG28" s="28">
        <v>214.16728043797065</v>
      </c>
      <c r="DH28" s="132">
        <v>0.59615384615384615</v>
      </c>
      <c r="DI28" s="28">
        <v>69.086219496119568</v>
      </c>
      <c r="DJ28" s="132">
        <v>0.19230769230769232</v>
      </c>
      <c r="DK28" s="28">
        <v>359.24834137982174</v>
      </c>
      <c r="DL28" s="28">
        <v>0</v>
      </c>
      <c r="DM28" s="132">
        <v>0</v>
      </c>
      <c r="DN28" s="28">
        <v>9.8694599280170809</v>
      </c>
      <c r="DO28" s="132">
        <v>0.83333333333333337</v>
      </c>
      <c r="DP28" s="28">
        <v>1.9738919856034161</v>
      </c>
      <c r="DQ28" s="132">
        <v>0.16666666666666666</v>
      </c>
      <c r="DR28" s="28">
        <v>11.843351913620497</v>
      </c>
    </row>
    <row r="29" spans="1:122" x14ac:dyDescent="0.2">
      <c r="A29" s="133"/>
      <c r="B29" s="139" t="s">
        <v>37</v>
      </c>
      <c r="C29" s="140">
        <v>7405.1877207533189</v>
      </c>
      <c r="D29" s="141">
        <v>0.77987601179535637</v>
      </c>
      <c r="E29" s="445">
        <v>5634.3663958987609</v>
      </c>
      <c r="F29" s="143">
        <v>0.76086746323907983</v>
      </c>
      <c r="G29" s="445">
        <v>1660.0521367275996</v>
      </c>
      <c r="H29" s="143">
        <v>0.22417421398720802</v>
      </c>
      <c r="I29" s="445">
        <v>110.76918812695801</v>
      </c>
      <c r="J29" s="143">
        <v>1.495832277371216E-2</v>
      </c>
      <c r="K29" s="326"/>
      <c r="L29" s="325">
        <v>0.59338228273574345</v>
      </c>
      <c r="M29" s="325">
        <v>0.17482809195170257</v>
      </c>
      <c r="O29" s="139" t="s">
        <v>37</v>
      </c>
      <c r="P29" s="142">
        <v>6854.3277196623976</v>
      </c>
      <c r="Q29" s="141">
        <v>0.9256116087986378</v>
      </c>
      <c r="R29" s="142">
        <v>519.32859378880732</v>
      </c>
      <c r="S29" s="141">
        <v>7.0130375268322942E-2</v>
      </c>
      <c r="T29" s="142">
        <v>31.531407302113067</v>
      </c>
      <c r="U29" s="141">
        <v>4.2580159330390917E-3</v>
      </c>
      <c r="V29" s="142">
        <v>5542.0311499576937</v>
      </c>
      <c r="W29" s="143">
        <v>0.98361213321017293</v>
      </c>
      <c r="X29" s="142">
        <v>82.54890078048841</v>
      </c>
      <c r="Y29" s="143">
        <v>1.4650964275339906E-2</v>
      </c>
      <c r="Z29" s="142">
        <v>9.7863451605783176</v>
      </c>
      <c r="AA29" s="143">
        <v>1.736902514487125E-3</v>
      </c>
      <c r="AB29" s="142">
        <v>1237.3241657590665</v>
      </c>
      <c r="AC29" s="143">
        <v>0.74535259368308671</v>
      </c>
      <c r="AD29" s="142">
        <v>406.86589623316797</v>
      </c>
      <c r="AE29" s="143">
        <v>0.24509223971435493</v>
      </c>
      <c r="AF29" s="142">
        <v>15.862074735364924</v>
      </c>
      <c r="AG29" s="143">
        <v>9.5551666025581912E-3</v>
      </c>
      <c r="AH29" s="142">
        <v>74.972403945637197</v>
      </c>
      <c r="AI29" s="143">
        <v>0.67683446284455595</v>
      </c>
      <c r="AJ29" s="142">
        <v>29.913796775150992</v>
      </c>
      <c r="AK29" s="143">
        <v>0.27005521373746388</v>
      </c>
      <c r="AL29" s="142">
        <v>5.8829874061698266</v>
      </c>
      <c r="AM29" s="143">
        <v>5.3110323417980145E-2</v>
      </c>
      <c r="AO29" s="139" t="s">
        <v>37</v>
      </c>
      <c r="AP29" s="610">
        <v>125.17279420919454</v>
      </c>
      <c r="AQ29" s="611">
        <v>1.6903392449916298E-2</v>
      </c>
      <c r="AR29" s="610">
        <v>582.9778880244844</v>
      </c>
      <c r="AS29" s="611">
        <v>7.8725605617082042E-2</v>
      </c>
      <c r="AT29" s="610">
        <v>1786.8025027556414</v>
      </c>
      <c r="AU29" s="611">
        <v>0.24129064247055612</v>
      </c>
      <c r="AV29" s="610">
        <v>2753.3844680824177</v>
      </c>
      <c r="AW29" s="611">
        <v>0.37181832141350768</v>
      </c>
      <c r="AX29" s="610">
        <v>1462.9272816043258</v>
      </c>
      <c r="AY29" s="611">
        <v>0.19755438170789605</v>
      </c>
      <c r="AZ29" s="142">
        <v>693.92278607725393</v>
      </c>
      <c r="BA29" s="141">
        <v>9.3707656341041709E-2</v>
      </c>
      <c r="BB29" s="30">
        <v>32.669995500939223</v>
      </c>
      <c r="BC29" s="208">
        <v>5.7983441624810941E-3</v>
      </c>
      <c r="BD29" s="30">
        <v>242.09654403670865</v>
      </c>
      <c r="BE29" s="208">
        <v>4.296783826712619E-2</v>
      </c>
      <c r="BF29" s="30">
        <v>1137.5139406289647</v>
      </c>
      <c r="BG29" s="208">
        <v>0.20188852848777422</v>
      </c>
      <c r="BH29" s="30">
        <v>2277.955305066781</v>
      </c>
      <c r="BI29" s="208">
        <v>0.40429662272671835</v>
      </c>
      <c r="BJ29" s="30">
        <v>1297.9115780393849</v>
      </c>
      <c r="BK29" s="208">
        <v>0.23035626135072279</v>
      </c>
      <c r="BL29" s="30">
        <v>646.21903262598221</v>
      </c>
      <c r="BM29" s="380">
        <v>0.11469240500517737</v>
      </c>
      <c r="BN29" s="381">
        <v>5634.3663958987609</v>
      </c>
      <c r="BO29" s="30">
        <v>86.515159270759796</v>
      </c>
      <c r="BP29" s="30"/>
      <c r="BQ29" s="30">
        <v>311.89135686283771</v>
      </c>
      <c r="BR29" s="30"/>
      <c r="BS29" s="30">
        <v>611.37652726341935</v>
      </c>
      <c r="BT29" s="30"/>
      <c r="BU29" s="30">
        <v>453.52714364540776</v>
      </c>
      <c r="BV29" s="30"/>
      <c r="BW29" s="30">
        <v>153.03017691793283</v>
      </c>
      <c r="BX29" s="30"/>
      <c r="BY29" s="30">
        <v>43.711772767242117</v>
      </c>
      <c r="BZ29" s="30">
        <v>1660.0521367275996</v>
      </c>
      <c r="CA29" s="30"/>
      <c r="CB29" s="30">
        <v>5.9876394374955355</v>
      </c>
      <c r="CC29" s="30"/>
      <c r="CD29" s="30">
        <v>28.989987124938011</v>
      </c>
      <c r="CE29" s="30"/>
      <c r="CF29" s="30">
        <v>37.912034863257027</v>
      </c>
      <c r="CG29" s="30"/>
      <c r="CH29" s="30">
        <v>21.902019370229247</v>
      </c>
      <c r="CI29" s="30"/>
      <c r="CJ29" s="30">
        <v>11.985526647008415</v>
      </c>
      <c r="CK29" s="30"/>
      <c r="CL29" s="30">
        <v>3.9919806840297651</v>
      </c>
      <c r="CM29" s="387">
        <v>110.76918812695799</v>
      </c>
      <c r="CP29" s="139" t="s">
        <v>37</v>
      </c>
      <c r="CQ29" s="140">
        <v>615.93186238538851</v>
      </c>
      <c r="CR29" s="141">
        <v>8.8486880434956339E-2</v>
      </c>
      <c r="CS29" s="140">
        <v>4098.536005118327</v>
      </c>
      <c r="CT29" s="141">
        <v>0.58880971677407479</v>
      </c>
      <c r="CU29" s="140">
        <v>2246.2460751483686</v>
      </c>
      <c r="CV29" s="141">
        <v>0.32270340279096887</v>
      </c>
      <c r="CW29" s="30">
        <v>6960.7139426520844</v>
      </c>
      <c r="CX29" s="30">
        <v>432.36307168518533</v>
      </c>
      <c r="CY29" s="143">
        <v>8.0238259324469735E-2</v>
      </c>
      <c r="CZ29" s="30">
        <v>3179.2280624871009</v>
      </c>
      <c r="DA29" s="143">
        <v>0.59000350038037752</v>
      </c>
      <c r="DB29" s="30">
        <v>1776.8990365427014</v>
      </c>
      <c r="DC29" s="143">
        <v>0.32975824029515272</v>
      </c>
      <c r="DD29" s="30">
        <v>5388.4901707149875</v>
      </c>
      <c r="DE29" s="30">
        <v>183.56879070020315</v>
      </c>
      <c r="DF29" s="143">
        <v>0.11675741963501339</v>
      </c>
      <c r="DG29" s="30">
        <v>919.30794263122584</v>
      </c>
      <c r="DH29" s="143">
        <v>0.58471825642133002</v>
      </c>
      <c r="DI29" s="30">
        <v>469.34703860566742</v>
      </c>
      <c r="DJ29" s="143">
        <v>0.29852432394365658</v>
      </c>
      <c r="DK29" s="30">
        <v>1572.2237719370964</v>
      </c>
      <c r="DL29" s="30">
        <v>9.9965365314765471</v>
      </c>
      <c r="DM29" s="143">
        <v>9.5366677207696648E-2</v>
      </c>
      <c r="DN29" s="30">
        <v>57.021629658115174</v>
      </c>
      <c r="DO29" s="143">
        <v>0.54398474234946581</v>
      </c>
      <c r="DP29" s="30">
        <v>37.803945937743343</v>
      </c>
      <c r="DQ29" s="143">
        <v>0.3606485804428376</v>
      </c>
      <c r="DR29" s="30">
        <v>104.82211212733506</v>
      </c>
    </row>
    <row r="30" spans="1:122" ht="13.5" thickBot="1" x14ac:dyDescent="0.25">
      <c r="A30" s="133"/>
      <c r="B30" s="134" t="s">
        <v>317</v>
      </c>
      <c r="C30" s="135">
        <v>34384.155025049731</v>
      </c>
      <c r="D30" s="136">
        <v>0.79627748811688448</v>
      </c>
      <c r="E30" s="443">
        <v>26942.086815020601</v>
      </c>
      <c r="F30" s="138">
        <v>0.78356111398964456</v>
      </c>
      <c r="G30" s="443">
        <v>6927.6704698494786</v>
      </c>
      <c r="H30" s="138">
        <v>0.2014785724646278</v>
      </c>
      <c r="I30" s="443">
        <v>514.39774017965362</v>
      </c>
      <c r="J30" s="138">
        <v>1.4960313545727728E-2</v>
      </c>
      <c r="K30" s="326"/>
      <c r="L30" s="325">
        <v>0.62393207563374187</v>
      </c>
      <c r="M30" s="325">
        <v>0.16043285159150952</v>
      </c>
      <c r="O30" s="134" t="s">
        <v>317</v>
      </c>
      <c r="P30" s="137">
        <v>29549.426826151517</v>
      </c>
      <c r="Q30" s="136">
        <v>0.85939080965124803</v>
      </c>
      <c r="R30" s="137">
        <v>4655.9517507433502</v>
      </c>
      <c r="S30" s="136">
        <v>0.13540980568960823</v>
      </c>
      <c r="T30" s="137">
        <v>178.77644815486093</v>
      </c>
      <c r="U30" s="136">
        <v>5.1993846591436594E-3</v>
      </c>
      <c r="V30" s="137">
        <v>25464.461363751267</v>
      </c>
      <c r="W30" s="138">
        <v>0.94515549365517093</v>
      </c>
      <c r="X30" s="137">
        <v>1334.0497508371811</v>
      </c>
      <c r="Y30" s="138">
        <v>4.9515457358463758E-2</v>
      </c>
      <c r="Z30" s="137">
        <v>143.57570043214753</v>
      </c>
      <c r="AA30" s="138">
        <v>5.3290489863651548E-3</v>
      </c>
      <c r="AB30" s="137">
        <v>3793.8507922128247</v>
      </c>
      <c r="AC30" s="138">
        <v>0.54763730589155113</v>
      </c>
      <c r="AD30" s="137">
        <v>3105.5019357904921</v>
      </c>
      <c r="AE30" s="138">
        <v>0.4482750658112592</v>
      </c>
      <c r="AF30" s="137">
        <v>28.317741846162363</v>
      </c>
      <c r="AG30" s="138">
        <v>4.0876282971897245E-3</v>
      </c>
      <c r="AH30" s="137">
        <v>291.11467018742553</v>
      </c>
      <c r="AI30" s="138">
        <v>0.56593302701087611</v>
      </c>
      <c r="AJ30" s="137">
        <v>216.40006411567697</v>
      </c>
      <c r="AK30" s="138">
        <v>0.42068626514591445</v>
      </c>
      <c r="AL30" s="137">
        <v>6.8830058765510369</v>
      </c>
      <c r="AM30" s="138">
        <v>1.3380707843209312E-2</v>
      </c>
      <c r="AO30" s="134" t="s">
        <v>317</v>
      </c>
      <c r="AP30" s="608">
        <v>444.96540699577668</v>
      </c>
      <c r="AQ30" s="609">
        <v>1.2941001652406699E-2</v>
      </c>
      <c r="AR30" s="608">
        <v>2242.6757697979342</v>
      </c>
      <c r="AS30" s="609">
        <v>6.5224105933796767E-2</v>
      </c>
      <c r="AT30" s="608">
        <v>8551.8950654932232</v>
      </c>
      <c r="AU30" s="609">
        <v>0.24871616182695053</v>
      </c>
      <c r="AV30" s="608">
        <v>14460.679056093106</v>
      </c>
      <c r="AW30" s="609">
        <v>0.4205622922988258</v>
      </c>
      <c r="AX30" s="608">
        <v>6357.3742026240234</v>
      </c>
      <c r="AY30" s="609">
        <v>0.18489255292132423</v>
      </c>
      <c r="AZ30" s="137">
        <v>2326.565524045669</v>
      </c>
      <c r="BA30" s="136">
        <v>6.7663885366696E-2</v>
      </c>
      <c r="BB30" s="43">
        <v>167.11440970781319</v>
      </c>
      <c r="BC30" s="209">
        <v>6.2027270142506015E-3</v>
      </c>
      <c r="BD30" s="43">
        <v>991.68508951303659</v>
      </c>
      <c r="BE30" s="209">
        <v>3.6808028135376585E-2</v>
      </c>
      <c r="BF30" s="43">
        <v>5548.3851068212043</v>
      </c>
      <c r="BG30" s="209">
        <v>0.20593746671946364</v>
      </c>
      <c r="BH30" s="43">
        <v>12196.547638287229</v>
      </c>
      <c r="BI30" s="209">
        <v>0.45269498691866289</v>
      </c>
      <c r="BJ30" s="43">
        <v>5829.9775750817807</v>
      </c>
      <c r="BK30" s="209">
        <v>0.21638923573772634</v>
      </c>
      <c r="BL30" s="43">
        <v>2208.3769956095343</v>
      </c>
      <c r="BM30" s="376">
        <v>8.196755547451999E-2</v>
      </c>
      <c r="BN30" s="377">
        <v>26942.086815020597</v>
      </c>
      <c r="BO30" s="43">
        <v>234.79079307521619</v>
      </c>
      <c r="BP30" s="43"/>
      <c r="BQ30" s="43">
        <v>1124.9103661939441</v>
      </c>
      <c r="BR30" s="43"/>
      <c r="BS30" s="43">
        <v>2837.1869079988764</v>
      </c>
      <c r="BT30" s="43"/>
      <c r="BU30" s="43">
        <v>2140.097516668658</v>
      </c>
      <c r="BV30" s="43"/>
      <c r="BW30" s="43">
        <v>483.42125394736735</v>
      </c>
      <c r="BX30" s="43"/>
      <c r="BY30" s="43">
        <v>107.2636319654176</v>
      </c>
      <c r="BZ30" s="43">
        <v>6927.6704698494805</v>
      </c>
      <c r="CA30" s="43"/>
      <c r="CB30" s="43">
        <v>43.060204212747365</v>
      </c>
      <c r="CC30" s="43"/>
      <c r="CD30" s="43">
        <v>126.08031409095344</v>
      </c>
      <c r="CE30" s="43"/>
      <c r="CF30" s="43">
        <v>166.32305067314104</v>
      </c>
      <c r="CG30" s="43"/>
      <c r="CH30" s="43">
        <v>124.03390113721785</v>
      </c>
      <c r="CI30" s="43"/>
      <c r="CJ30" s="43">
        <v>43.9753735948768</v>
      </c>
      <c r="CK30" s="43"/>
      <c r="CL30" s="43">
        <v>10.924896470717083</v>
      </c>
      <c r="CM30" s="387">
        <v>514.39774017965362</v>
      </c>
      <c r="CP30" s="134" t="s">
        <v>317</v>
      </c>
      <c r="CQ30" s="135">
        <v>1808.6247875376837</v>
      </c>
      <c r="CR30" s="136">
        <v>5.6355682050201472E-2</v>
      </c>
      <c r="CS30" s="135">
        <v>18513.523324676869</v>
      </c>
      <c r="CT30" s="136">
        <v>0.57687047158903315</v>
      </c>
      <c r="CU30" s="135">
        <v>11770.885309447634</v>
      </c>
      <c r="CV30" s="136">
        <v>0.36677384636076532</v>
      </c>
      <c r="CW30" s="43">
        <v>32093.033421662189</v>
      </c>
      <c r="CX30" s="43">
        <v>1464.3900220617627</v>
      </c>
      <c r="CY30" s="138">
        <v>5.7137872209617274E-2</v>
      </c>
      <c r="CZ30" s="43">
        <v>14966.899796099849</v>
      </c>
      <c r="DA30" s="138">
        <v>0.58398158621681173</v>
      </c>
      <c r="DB30" s="43">
        <v>9197.7713532006819</v>
      </c>
      <c r="DC30" s="138">
        <v>0.35888054157357108</v>
      </c>
      <c r="DD30" s="43">
        <v>25629.061171362293</v>
      </c>
      <c r="DE30" s="43">
        <v>344.23476547592111</v>
      </c>
      <c r="DF30" s="138">
        <v>5.3254369317558635E-2</v>
      </c>
      <c r="DG30" s="43">
        <v>3546.6235285770204</v>
      </c>
      <c r="DH30" s="138">
        <v>0.54867554983895173</v>
      </c>
      <c r="DI30" s="43">
        <v>2573.1139562469525</v>
      </c>
      <c r="DJ30" s="138">
        <v>0.39807008084348966</v>
      </c>
      <c r="DK30" s="43">
        <v>6463.9722502998939</v>
      </c>
      <c r="DL30" s="43">
        <v>14.470809991455232</v>
      </c>
      <c r="DM30" s="138">
        <v>2.9335120312712386E-2</v>
      </c>
      <c r="DN30" s="43">
        <v>229.07669577658623</v>
      </c>
      <c r="DO30" s="138">
        <v>0.46438260438861489</v>
      </c>
      <c r="DP30" s="43">
        <v>249.74551083446076</v>
      </c>
      <c r="DQ30" s="138">
        <v>0.50628227529867265</v>
      </c>
      <c r="DR30" s="43">
        <v>493.29301660250223</v>
      </c>
    </row>
    <row r="31" spans="1:122" x14ac:dyDescent="0.2">
      <c r="A31" s="126">
        <v>97210</v>
      </c>
      <c r="B31" s="120" t="s">
        <v>33</v>
      </c>
      <c r="C31" s="121">
        <v>6145.7433733842645</v>
      </c>
      <c r="D31" s="122">
        <v>0.83403706604876138</v>
      </c>
      <c r="E31" s="444">
        <v>5098.6609626989421</v>
      </c>
      <c r="F31" s="124">
        <v>0.82962477489379327</v>
      </c>
      <c r="G31" s="444">
        <v>961.91913475248532</v>
      </c>
      <c r="H31" s="124">
        <v>0.15651794686356829</v>
      </c>
      <c r="I31" s="444">
        <v>85.163275932836896</v>
      </c>
      <c r="J31" s="124">
        <v>1.3857278242638401E-2</v>
      </c>
      <c r="K31" s="325"/>
      <c r="L31" s="325">
        <v>0.69193781317378344</v>
      </c>
      <c r="M31" s="325">
        <v>0.13054176918606644</v>
      </c>
      <c r="O31" s="120" t="s">
        <v>33</v>
      </c>
      <c r="P31" s="121">
        <v>5518.659411760078</v>
      </c>
      <c r="Q31" s="122">
        <v>0.89796450591478705</v>
      </c>
      <c r="R31" s="121">
        <v>564.62653125780014</v>
      </c>
      <c r="S31" s="122">
        <v>9.1872780387001154E-2</v>
      </c>
      <c r="T31" s="121">
        <v>62.457430366386404</v>
      </c>
      <c r="U31" s="122">
        <v>1.0162713698211758E-2</v>
      </c>
      <c r="V31" s="123">
        <v>4883.8823361462464</v>
      </c>
      <c r="W31" s="124">
        <v>0.95787548375465936</v>
      </c>
      <c r="X31" s="123">
        <v>169.84856038547861</v>
      </c>
      <c r="Y31" s="124">
        <v>3.3312385669113091E-2</v>
      </c>
      <c r="Z31" s="123">
        <v>44.930066167217092</v>
      </c>
      <c r="AA31" s="124">
        <v>8.8121305762275393E-3</v>
      </c>
      <c r="AB31" s="123">
        <v>584.77446403340491</v>
      </c>
      <c r="AC31" s="124">
        <v>0.60792476509355975</v>
      </c>
      <c r="AD31" s="123">
        <v>364.66777645246452</v>
      </c>
      <c r="AE31" s="124">
        <v>0.37910440002453888</v>
      </c>
      <c r="AF31" s="123">
        <v>12.47689426661592</v>
      </c>
      <c r="AG31" s="124">
        <v>1.2970834881901368E-2</v>
      </c>
      <c r="AH31" s="123">
        <v>50.00261158042639</v>
      </c>
      <c r="AI31" s="124">
        <v>0.58713818876413837</v>
      </c>
      <c r="AJ31" s="123">
        <v>30.110194419857116</v>
      </c>
      <c r="AK31" s="124">
        <v>0.35355843337453574</v>
      </c>
      <c r="AL31" s="123">
        <v>5.0504699325533897</v>
      </c>
      <c r="AM31" s="124">
        <v>5.9303377861325918E-2</v>
      </c>
      <c r="AO31" s="120" t="s">
        <v>33</v>
      </c>
      <c r="AP31" s="604">
        <v>47.54034785044368</v>
      </c>
      <c r="AQ31" s="605">
        <v>7.7354918619494404E-3</v>
      </c>
      <c r="AR31" s="604">
        <v>403.96328501823865</v>
      </c>
      <c r="AS31" s="605">
        <v>6.5730581391944612E-2</v>
      </c>
      <c r="AT31" s="604">
        <v>1639.0780145314257</v>
      </c>
      <c r="AU31" s="605">
        <v>0.26670134350709762</v>
      </c>
      <c r="AV31" s="604">
        <v>2889.0506033038519</v>
      </c>
      <c r="AW31" s="605">
        <v>0.47008969099094422</v>
      </c>
      <c r="AX31" s="604">
        <v>902.32305306716614</v>
      </c>
      <c r="AY31" s="605">
        <v>0.146820815358954</v>
      </c>
      <c r="AZ31" s="121">
        <v>263.78806961313796</v>
      </c>
      <c r="BA31" s="122">
        <v>4.2922076889110046E-2</v>
      </c>
      <c r="BB31" s="189">
        <v>39.99438282132904</v>
      </c>
      <c r="BC31" s="325">
        <v>7.8440953642381975E-3</v>
      </c>
      <c r="BD31" s="183">
        <v>222.92029102836884</v>
      </c>
      <c r="BE31" s="325">
        <v>4.3721340300761531E-2</v>
      </c>
      <c r="BF31" s="183">
        <v>1230.5628620409841</v>
      </c>
      <c r="BG31" s="325">
        <v>0.24135020371889837</v>
      </c>
      <c r="BH31" s="183">
        <v>2547.023331764387</v>
      </c>
      <c r="BI31" s="325">
        <v>0.49954749892139078</v>
      </c>
      <c r="BJ31" s="183">
        <v>806.90116938836786</v>
      </c>
      <c r="BK31" s="325">
        <v>0.15825746706665511</v>
      </c>
      <c r="BL31" s="184">
        <v>251.25892565550518</v>
      </c>
      <c r="BM31" s="372">
        <v>4.9279394628056021E-2</v>
      </c>
      <c r="BN31" s="373">
        <v>5098.6609626989421</v>
      </c>
      <c r="BO31" s="189">
        <v>4.9895324704322999</v>
      </c>
      <c r="BP31" s="183"/>
      <c r="BQ31" s="183">
        <v>150.96600978593921</v>
      </c>
      <c r="BR31" s="183"/>
      <c r="BS31" s="183">
        <v>373.50994828419834</v>
      </c>
      <c r="BT31" s="183"/>
      <c r="BU31" s="183">
        <v>329.48652436534758</v>
      </c>
      <c r="BV31" s="183"/>
      <c r="BW31" s="183">
        <v>90.437975888935028</v>
      </c>
      <c r="BX31" s="183"/>
      <c r="BY31" s="184">
        <v>12.52914395763279</v>
      </c>
      <c r="BZ31" s="183">
        <v>961.91913475248521</v>
      </c>
      <c r="CA31" s="183"/>
      <c r="CB31" s="189">
        <v>2.55643255868234</v>
      </c>
      <c r="CC31" s="183"/>
      <c r="CD31" s="183">
        <v>30.076984203930628</v>
      </c>
      <c r="CE31" s="183"/>
      <c r="CF31" s="183">
        <v>35.005204206243263</v>
      </c>
      <c r="CG31" s="183"/>
      <c r="CH31" s="183">
        <v>12.540747174117412</v>
      </c>
      <c r="CI31" s="183"/>
      <c r="CJ31" s="183">
        <v>4.9839077898632498</v>
      </c>
      <c r="CK31" s="183"/>
      <c r="CL31" s="184">
        <v>0</v>
      </c>
      <c r="CM31" s="183">
        <v>85.163275932836896</v>
      </c>
      <c r="CP31" s="120" t="s">
        <v>33</v>
      </c>
      <c r="CQ31" s="125">
        <v>233.53802131258942</v>
      </c>
      <c r="CR31" s="122">
        <v>4.1146743251157296E-2</v>
      </c>
      <c r="CS31" s="125">
        <v>3051.3587594794194</v>
      </c>
      <c r="CT31" s="122">
        <v>0.53761470932142918</v>
      </c>
      <c r="CU31" s="125">
        <v>2390.8384745376075</v>
      </c>
      <c r="CV31" s="122">
        <v>0.42123854742741351</v>
      </c>
      <c r="CW31" s="42">
        <v>5675.7352553296159</v>
      </c>
      <c r="CX31" s="42">
        <v>188.46031219812704</v>
      </c>
      <c r="CY31" s="124">
        <v>3.9471275364373073E-2</v>
      </c>
      <c r="CZ31" s="42">
        <v>2606.5439968290298</v>
      </c>
      <c r="DA31" s="124">
        <v>0.54591661580201234</v>
      </c>
      <c r="DB31" s="42">
        <v>1979.6149668483831</v>
      </c>
      <c r="DC31" s="124">
        <v>0.41461210883361449</v>
      </c>
      <c r="DD31" s="42">
        <v>4774.6192758755406</v>
      </c>
      <c r="DE31" s="42">
        <v>45.077709114462387</v>
      </c>
      <c r="DF31" s="124">
        <v>5.0024314452587808E-2</v>
      </c>
      <c r="DG31" s="42">
        <v>444.81476265038981</v>
      </c>
      <c r="DH31" s="124">
        <v>0.4936265395269897</v>
      </c>
      <c r="DI31" s="42">
        <v>411.22350768922445</v>
      </c>
      <c r="DJ31" s="124">
        <v>0.45634914602042248</v>
      </c>
      <c r="DK31" s="42">
        <v>901.11597945407664</v>
      </c>
      <c r="DL31" s="42">
        <v>0</v>
      </c>
      <c r="DM31" s="124">
        <v>0</v>
      </c>
      <c r="DN31" s="42">
        <v>42.500731122377751</v>
      </c>
      <c r="DO31" s="124">
        <v>0.56579970999486995</v>
      </c>
      <c r="DP31" s="42">
        <v>32.615481154866259</v>
      </c>
      <c r="DQ31" s="124">
        <v>0.43420029000513</v>
      </c>
      <c r="DR31" s="42">
        <v>75.116212277244017</v>
      </c>
    </row>
    <row r="32" spans="1:122" x14ac:dyDescent="0.2">
      <c r="A32" s="126">
        <v>97217</v>
      </c>
      <c r="B32" s="127" t="s">
        <v>14</v>
      </c>
      <c r="C32" s="121">
        <v>2564</v>
      </c>
      <c r="D32" s="128">
        <v>0.74125469788956344</v>
      </c>
      <c r="E32" s="441">
        <v>1945</v>
      </c>
      <c r="F32" s="129">
        <v>0.75858034321372858</v>
      </c>
      <c r="G32" s="441">
        <v>556</v>
      </c>
      <c r="H32" s="129">
        <v>0.21684867394695787</v>
      </c>
      <c r="I32" s="441">
        <v>63</v>
      </c>
      <c r="J32" s="129">
        <v>2.4570982839313572E-2</v>
      </c>
      <c r="K32" s="325"/>
      <c r="L32" s="325">
        <v>0.56230124313385377</v>
      </c>
      <c r="M32" s="325">
        <v>0.16074009829430472</v>
      </c>
      <c r="O32" s="127" t="s">
        <v>14</v>
      </c>
      <c r="P32" s="121">
        <v>2036</v>
      </c>
      <c r="Q32" s="128">
        <v>0.79407176287051484</v>
      </c>
      <c r="R32" s="121">
        <v>508</v>
      </c>
      <c r="S32" s="128">
        <v>0.19812792511700469</v>
      </c>
      <c r="T32" s="121">
        <v>20</v>
      </c>
      <c r="U32" s="128">
        <v>7.8003120124804995E-3</v>
      </c>
      <c r="V32" s="123">
        <v>1853</v>
      </c>
      <c r="W32" s="129">
        <v>0.95269922879177382</v>
      </c>
      <c r="X32" s="123">
        <v>75</v>
      </c>
      <c r="Y32" s="129">
        <v>3.8560411311053984E-2</v>
      </c>
      <c r="Z32" s="123">
        <v>17</v>
      </c>
      <c r="AA32" s="129">
        <v>8.7403598971722372E-3</v>
      </c>
      <c r="AB32" s="123">
        <v>158</v>
      </c>
      <c r="AC32" s="129">
        <v>0.28417266187050361</v>
      </c>
      <c r="AD32" s="123">
        <v>396</v>
      </c>
      <c r="AE32" s="129">
        <v>0.71223021582733814</v>
      </c>
      <c r="AF32" s="123">
        <v>2</v>
      </c>
      <c r="AG32" s="129">
        <v>3.5971223021582736E-3</v>
      </c>
      <c r="AH32" s="123">
        <v>25</v>
      </c>
      <c r="AI32" s="129">
        <v>0.3968253968253968</v>
      </c>
      <c r="AJ32" s="123">
        <v>37</v>
      </c>
      <c r="AK32" s="129">
        <v>0.58730158730158732</v>
      </c>
      <c r="AL32" s="123">
        <v>1</v>
      </c>
      <c r="AM32" s="129">
        <v>1.5873015873015872E-2</v>
      </c>
      <c r="AO32" s="127" t="s">
        <v>14</v>
      </c>
      <c r="AP32" s="604">
        <v>90</v>
      </c>
      <c r="AQ32" s="606">
        <v>3.5101404056162244E-2</v>
      </c>
      <c r="AR32" s="604">
        <v>209</v>
      </c>
      <c r="AS32" s="606">
        <v>8.1513260530421211E-2</v>
      </c>
      <c r="AT32" s="604">
        <v>631</v>
      </c>
      <c r="AU32" s="606">
        <v>0.24609984399375975</v>
      </c>
      <c r="AV32" s="604">
        <v>935</v>
      </c>
      <c r="AW32" s="606">
        <v>0.36466458658346335</v>
      </c>
      <c r="AX32" s="604">
        <v>435</v>
      </c>
      <c r="AY32" s="606">
        <v>0.16965678627145087</v>
      </c>
      <c r="AZ32" s="121">
        <v>264</v>
      </c>
      <c r="BA32" s="128">
        <v>0.10296411856474259</v>
      </c>
      <c r="BB32" s="189">
        <v>27</v>
      </c>
      <c r="BC32" s="325">
        <v>1.3881748071979434E-2</v>
      </c>
      <c r="BD32" s="183">
        <v>82</v>
      </c>
      <c r="BE32" s="325">
        <v>4.2159383033419026E-2</v>
      </c>
      <c r="BF32" s="183">
        <v>393</v>
      </c>
      <c r="BG32" s="325">
        <v>0.20205655526992289</v>
      </c>
      <c r="BH32" s="183">
        <v>809</v>
      </c>
      <c r="BI32" s="325">
        <v>0.41593830334190229</v>
      </c>
      <c r="BJ32" s="183">
        <v>387</v>
      </c>
      <c r="BK32" s="325">
        <v>0.19897172236503857</v>
      </c>
      <c r="BL32" s="184">
        <v>247</v>
      </c>
      <c r="BM32" s="372">
        <v>0.12699228791773778</v>
      </c>
      <c r="BN32" s="374">
        <v>1945</v>
      </c>
      <c r="BO32" s="189">
        <v>50</v>
      </c>
      <c r="BP32" s="183"/>
      <c r="BQ32" s="183">
        <v>109</v>
      </c>
      <c r="BR32" s="183"/>
      <c r="BS32" s="183">
        <v>220</v>
      </c>
      <c r="BT32" s="183"/>
      <c r="BU32" s="183">
        <v>119</v>
      </c>
      <c r="BV32" s="183"/>
      <c r="BW32" s="183">
        <v>43</v>
      </c>
      <c r="BX32" s="183"/>
      <c r="BY32" s="184">
        <v>15</v>
      </c>
      <c r="BZ32" s="183">
        <v>556</v>
      </c>
      <c r="CA32" s="183"/>
      <c r="CB32" s="189">
        <v>13</v>
      </c>
      <c r="CC32" s="183"/>
      <c r="CD32" s="183">
        <v>18</v>
      </c>
      <c r="CE32" s="183"/>
      <c r="CF32" s="183">
        <v>18</v>
      </c>
      <c r="CG32" s="183"/>
      <c r="CH32" s="183">
        <v>7</v>
      </c>
      <c r="CI32" s="183"/>
      <c r="CJ32" s="183">
        <v>5</v>
      </c>
      <c r="CK32" s="183"/>
      <c r="CL32" s="184">
        <v>2</v>
      </c>
      <c r="CM32" s="183">
        <v>63</v>
      </c>
      <c r="CP32" s="127" t="s">
        <v>14</v>
      </c>
      <c r="CQ32" s="125">
        <v>108</v>
      </c>
      <c r="CR32" s="128">
        <v>4.5056320400500623E-2</v>
      </c>
      <c r="CS32" s="125">
        <v>1135</v>
      </c>
      <c r="CT32" s="128">
        <v>0.47350855235711303</v>
      </c>
      <c r="CU32" s="125">
        <v>1154</v>
      </c>
      <c r="CV32" s="128">
        <v>0.4814351272423863</v>
      </c>
      <c r="CW32" s="28">
        <v>2397</v>
      </c>
      <c r="CX32" s="28">
        <v>95</v>
      </c>
      <c r="CY32" s="129">
        <v>5.0938337801608578E-2</v>
      </c>
      <c r="CZ32" s="28">
        <v>914</v>
      </c>
      <c r="DA32" s="129">
        <v>0.49008042895442361</v>
      </c>
      <c r="DB32" s="28">
        <v>856</v>
      </c>
      <c r="DC32" s="129">
        <v>0.45898123324396783</v>
      </c>
      <c r="DD32" s="28">
        <v>1865</v>
      </c>
      <c r="DE32" s="28">
        <v>13</v>
      </c>
      <c r="DF32" s="129">
        <v>2.4436090225563908E-2</v>
      </c>
      <c r="DG32" s="28">
        <v>221</v>
      </c>
      <c r="DH32" s="129">
        <v>0.41541353383458646</v>
      </c>
      <c r="DI32" s="28">
        <v>298</v>
      </c>
      <c r="DJ32" s="129">
        <v>0.56015037593984962</v>
      </c>
      <c r="DK32" s="28">
        <v>532</v>
      </c>
      <c r="DL32" s="28">
        <v>2</v>
      </c>
      <c r="DM32" s="129">
        <v>3.2786885245901641E-2</v>
      </c>
      <c r="DN32" s="28">
        <v>29</v>
      </c>
      <c r="DO32" s="129">
        <v>0.47540983606557374</v>
      </c>
      <c r="DP32" s="28">
        <v>30</v>
      </c>
      <c r="DQ32" s="129">
        <v>0.49180327868852458</v>
      </c>
      <c r="DR32" s="28">
        <v>61</v>
      </c>
    </row>
    <row r="33" spans="1:122" x14ac:dyDescent="0.2">
      <c r="A33" s="126">
        <v>97220</v>
      </c>
      <c r="B33" s="127" t="s">
        <v>28</v>
      </c>
      <c r="C33" s="121">
        <v>4238.3968245175147</v>
      </c>
      <c r="D33" s="128">
        <v>0.80394677603230025</v>
      </c>
      <c r="E33" s="441">
        <v>3556.3354738583662</v>
      </c>
      <c r="F33" s="129">
        <v>0.839075627200907</v>
      </c>
      <c r="G33" s="441">
        <v>637.17199687603875</v>
      </c>
      <c r="H33" s="129">
        <v>0.1503332564780723</v>
      </c>
      <c r="I33" s="441">
        <v>44.889353783110288</v>
      </c>
      <c r="J33" s="129">
        <v>1.0591116321020826E-2</v>
      </c>
      <c r="K33" s="325"/>
      <c r="L33" s="325">
        <v>0.6745721453354494</v>
      </c>
      <c r="M33" s="325">
        <v>0.12085993687598315</v>
      </c>
      <c r="O33" s="127" t="s">
        <v>28</v>
      </c>
      <c r="P33" s="121">
        <v>3578.4401870987858</v>
      </c>
      <c r="Q33" s="128">
        <v>0.84429097492685667</v>
      </c>
      <c r="R33" s="121">
        <v>639.97198159895584</v>
      </c>
      <c r="S33" s="128">
        <v>0.15099388002014374</v>
      </c>
      <c r="T33" s="121">
        <v>19.984655819773771</v>
      </c>
      <c r="U33" s="128">
        <v>4.7151450529997882E-3</v>
      </c>
      <c r="V33" s="123">
        <v>3363.553904349737</v>
      </c>
      <c r="W33" s="129">
        <v>0.94579207419386813</v>
      </c>
      <c r="X33" s="123">
        <v>172.79691368885582</v>
      </c>
      <c r="Y33" s="129">
        <v>4.8588473994941678E-2</v>
      </c>
      <c r="Z33" s="123">
        <v>19.984655819773771</v>
      </c>
      <c r="AA33" s="129">
        <v>5.6194518111903173E-3</v>
      </c>
      <c r="AB33" s="123">
        <v>207.36865991905819</v>
      </c>
      <c r="AC33" s="129">
        <v>0.32545162206712858</v>
      </c>
      <c r="AD33" s="123">
        <v>429.8033369569805</v>
      </c>
      <c r="AE33" s="129">
        <v>0.67454837793287137</v>
      </c>
      <c r="AF33" s="123">
        <v>0</v>
      </c>
      <c r="AG33" s="129">
        <v>0</v>
      </c>
      <c r="AH33" s="123">
        <v>7.5176228299907999</v>
      </c>
      <c r="AI33" s="129">
        <v>0.16747006130481035</v>
      </c>
      <c r="AJ33" s="123">
        <v>37.371730953119489</v>
      </c>
      <c r="AK33" s="129">
        <v>0.83252993869518965</v>
      </c>
      <c r="AL33" s="123">
        <v>0</v>
      </c>
      <c r="AM33" s="129">
        <v>0</v>
      </c>
      <c r="AO33" s="127" t="s">
        <v>28</v>
      </c>
      <c r="AP33" s="604">
        <v>27.461124138727349</v>
      </c>
      <c r="AQ33" s="606">
        <v>6.4791300285700444E-3</v>
      </c>
      <c r="AR33" s="604">
        <v>299.9777651165312</v>
      </c>
      <c r="AS33" s="606">
        <v>7.0776233924410722E-2</v>
      </c>
      <c r="AT33" s="604">
        <v>1327.2458475628887</v>
      </c>
      <c r="AU33" s="606">
        <v>0.31314808464494781</v>
      </c>
      <c r="AV33" s="604">
        <v>1937.098567471767</v>
      </c>
      <c r="AW33" s="606">
        <v>0.45703567827023367</v>
      </c>
      <c r="AX33" s="604">
        <v>486.89509043406082</v>
      </c>
      <c r="AY33" s="606">
        <v>0.11487718366000035</v>
      </c>
      <c r="AZ33" s="121">
        <v>159.71842979354057</v>
      </c>
      <c r="BA33" s="128">
        <v>3.7683689471837596E-2</v>
      </c>
      <c r="BB33" s="189">
        <v>14.964701305872721</v>
      </c>
      <c r="BC33" s="325">
        <v>4.2078992310691952E-3</v>
      </c>
      <c r="BD33" s="183">
        <v>160.06646065721833</v>
      </c>
      <c r="BE33" s="325">
        <v>4.5008819284294857E-2</v>
      </c>
      <c r="BF33" s="183">
        <v>972.54318874797809</v>
      </c>
      <c r="BG33" s="325">
        <v>0.27346778612334882</v>
      </c>
      <c r="BH33" s="183">
        <v>1774.6358197919769</v>
      </c>
      <c r="BI33" s="325">
        <v>0.49900686615107931</v>
      </c>
      <c r="BJ33" s="183">
        <v>476.88924032935478</v>
      </c>
      <c r="BK33" s="325">
        <v>0.13409568468296512</v>
      </c>
      <c r="BL33" s="184">
        <v>157.23606302596585</v>
      </c>
      <c r="BM33" s="372">
        <v>4.4212944527242844E-2</v>
      </c>
      <c r="BN33" s="374">
        <v>3556.3354738583662</v>
      </c>
      <c r="BO33" s="189">
        <v>7.4846742795274297</v>
      </c>
      <c r="BP33" s="183"/>
      <c r="BQ33" s="183">
        <v>124.96546340934694</v>
      </c>
      <c r="BR33" s="183"/>
      <c r="BS33" s="183">
        <v>334.75325334534909</v>
      </c>
      <c r="BT33" s="183"/>
      <c r="BU33" s="183">
        <v>157.48038896953446</v>
      </c>
      <c r="BV33" s="183"/>
      <c r="BW33" s="183">
        <v>10.00585010470606</v>
      </c>
      <c r="BX33" s="183"/>
      <c r="BY33" s="184">
        <v>2.4823667675747201</v>
      </c>
      <c r="BZ33" s="183">
        <v>637.17199687603875</v>
      </c>
      <c r="CA33" s="183"/>
      <c r="CB33" s="189">
        <v>5.0117485533271999</v>
      </c>
      <c r="CC33" s="183"/>
      <c r="CD33" s="183">
        <v>14.94584104996598</v>
      </c>
      <c r="CE33" s="183"/>
      <c r="CF33" s="183">
        <v>19.949405469561569</v>
      </c>
      <c r="CG33" s="183"/>
      <c r="CH33" s="183">
        <v>4.9823587102555402</v>
      </c>
      <c r="CI33" s="183"/>
      <c r="CJ33" s="183">
        <v>0</v>
      </c>
      <c r="CK33" s="183"/>
      <c r="CL33" s="184">
        <v>0</v>
      </c>
      <c r="CM33" s="183">
        <v>44.889353783110288</v>
      </c>
      <c r="CP33" s="127" t="s">
        <v>28</v>
      </c>
      <c r="CQ33" s="125">
        <v>59.93512903025681</v>
      </c>
      <c r="CR33" s="128">
        <v>1.4868355057075939E-2</v>
      </c>
      <c r="CS33" s="125">
        <v>1896.5747504978399</v>
      </c>
      <c r="CT33" s="128">
        <v>0.47049113331267767</v>
      </c>
      <c r="CU33" s="125">
        <v>2074.5432396757874</v>
      </c>
      <c r="CV33" s="128">
        <v>0.51464051163024638</v>
      </c>
      <c r="CW33" s="28">
        <v>4031.0531192038843</v>
      </c>
      <c r="CX33" s="28">
        <v>54.946887986018488</v>
      </c>
      <c r="CY33" s="129">
        <v>1.6118668341658812E-2</v>
      </c>
      <c r="CZ33" s="28">
        <v>1609.2700247686569</v>
      </c>
      <c r="DA33" s="129">
        <v>0.47207932518433843</v>
      </c>
      <c r="DB33" s="28">
        <v>1744.6805731504026</v>
      </c>
      <c r="DC33" s="129">
        <v>0.51180200647400287</v>
      </c>
      <c r="DD33" s="28">
        <v>3408.8974859050777</v>
      </c>
      <c r="DE33" s="28">
        <v>4.98824104423832</v>
      </c>
      <c r="DF33" s="129">
        <v>8.0176739986899566E-3</v>
      </c>
      <c r="DG33" s="28">
        <v>287.30472572918302</v>
      </c>
      <c r="DH33" s="129">
        <v>0.46178915749075544</v>
      </c>
      <c r="DI33" s="28">
        <v>329.86266652538472</v>
      </c>
      <c r="DJ33" s="129">
        <v>0.53019316851055465</v>
      </c>
      <c r="DK33" s="28">
        <v>622.15563329880604</v>
      </c>
      <c r="DL33" s="28">
        <v>0</v>
      </c>
      <c r="DM33" s="129">
        <v>0</v>
      </c>
      <c r="DN33" s="28">
        <v>17.46471507539578</v>
      </c>
      <c r="DO33" s="129">
        <v>0.38906140551230017</v>
      </c>
      <c r="DP33" s="28">
        <v>27.424638707714511</v>
      </c>
      <c r="DQ33" s="129">
        <v>0.61093859448769972</v>
      </c>
      <c r="DR33" s="28">
        <v>44.889353783110295</v>
      </c>
    </row>
    <row r="34" spans="1:122" x14ac:dyDescent="0.2">
      <c r="A34" s="126">
        <v>97226</v>
      </c>
      <c r="B34" s="127" t="s">
        <v>21</v>
      </c>
      <c r="C34" s="121">
        <v>1466.3721029130338</v>
      </c>
      <c r="D34" s="128">
        <v>0.78700745473908407</v>
      </c>
      <c r="E34" s="441">
        <v>1080.4324899000637</v>
      </c>
      <c r="F34" s="129">
        <v>0.73680649526387021</v>
      </c>
      <c r="G34" s="441">
        <v>298.63193706145</v>
      </c>
      <c r="H34" s="129">
        <v>0.20365358592692825</v>
      </c>
      <c r="I34" s="441">
        <v>87.307675951520295</v>
      </c>
      <c r="J34" s="129">
        <v>5.9539918809201633E-2</v>
      </c>
      <c r="K34" s="325"/>
      <c r="L34" s="325">
        <v>0.5798722044728436</v>
      </c>
      <c r="M34" s="325">
        <v>0.16027689030883915</v>
      </c>
      <c r="O34" s="127" t="s">
        <v>21</v>
      </c>
      <c r="P34" s="121">
        <v>1234.2130554964915</v>
      </c>
      <c r="Q34" s="128">
        <v>0.84167794316644129</v>
      </c>
      <c r="R34" s="121">
        <v>218.26918987880074</v>
      </c>
      <c r="S34" s="128">
        <v>0.14884979702300408</v>
      </c>
      <c r="T34" s="121">
        <v>13.889857537741863</v>
      </c>
      <c r="U34" s="128">
        <v>9.4722598105548041E-3</v>
      </c>
      <c r="V34" s="123">
        <v>1031.817988517967</v>
      </c>
      <c r="W34" s="129">
        <v>0.95500459136822757</v>
      </c>
      <c r="X34" s="123">
        <v>38.693174569423761</v>
      </c>
      <c r="Y34" s="129">
        <v>3.5812672176308534E-2</v>
      </c>
      <c r="Z34" s="123">
        <v>9.9213268126727598</v>
      </c>
      <c r="AA34" s="129">
        <v>9.1827364554637261E-3</v>
      </c>
      <c r="AB34" s="123">
        <v>155.76483095896234</v>
      </c>
      <c r="AC34" s="129">
        <v>0.52159468438538215</v>
      </c>
      <c r="AD34" s="123">
        <v>141.87497342122049</v>
      </c>
      <c r="AE34" s="129">
        <v>0.47508305647840549</v>
      </c>
      <c r="AF34" s="123">
        <v>0.99213268126727605</v>
      </c>
      <c r="AG34" s="129">
        <v>3.3222591362126255E-3</v>
      </c>
      <c r="AH34" s="123">
        <v>46.63023601956197</v>
      </c>
      <c r="AI34" s="129">
        <v>0.53409090909090906</v>
      </c>
      <c r="AJ34" s="123">
        <v>37.701041888156482</v>
      </c>
      <c r="AK34" s="129">
        <v>0.43181818181818171</v>
      </c>
      <c r="AL34" s="123">
        <v>2.976398043801828</v>
      </c>
      <c r="AM34" s="129">
        <v>3.4090909090909088E-2</v>
      </c>
      <c r="AO34" s="127" t="s">
        <v>21</v>
      </c>
      <c r="AP34" s="604">
        <v>38.693174569423761</v>
      </c>
      <c r="AQ34" s="606">
        <v>2.6387009472259811E-2</v>
      </c>
      <c r="AR34" s="604">
        <v>132.94577928981499</v>
      </c>
      <c r="AS34" s="606">
        <v>9.0663058186738851E-2</v>
      </c>
      <c r="AT34" s="604">
        <v>318.47459068679564</v>
      </c>
      <c r="AU34" s="606">
        <v>0.21718538565629233</v>
      </c>
      <c r="AV34" s="604">
        <v>599.24813948543465</v>
      </c>
      <c r="AW34" s="606">
        <v>0.40866035182679294</v>
      </c>
      <c r="AX34" s="604">
        <v>259.93876249202629</v>
      </c>
      <c r="AY34" s="606">
        <v>0.17726657645466848</v>
      </c>
      <c r="AZ34" s="121">
        <v>117.07165638953857</v>
      </c>
      <c r="BA34" s="128">
        <v>7.9837618403247643E-2</v>
      </c>
      <c r="BB34" s="189">
        <v>11.905592175207312</v>
      </c>
      <c r="BC34" s="325">
        <v>1.1019283746556474E-2</v>
      </c>
      <c r="BD34" s="183">
        <v>52.583032107165629</v>
      </c>
      <c r="BE34" s="325">
        <v>4.8668503213957763E-2</v>
      </c>
      <c r="BF34" s="183">
        <v>189.49734212204973</v>
      </c>
      <c r="BG34" s="325">
        <v>0.17539026629935722</v>
      </c>
      <c r="BH34" s="183">
        <v>499.04273867743979</v>
      </c>
      <c r="BI34" s="325">
        <v>0.46189164370982549</v>
      </c>
      <c r="BJ34" s="183">
        <v>220.25345524133527</v>
      </c>
      <c r="BK34" s="325">
        <v>0.20385674931129477</v>
      </c>
      <c r="BL34" s="184">
        <v>107.15032957686581</v>
      </c>
      <c r="BM34" s="372">
        <v>9.9173553719008281E-2</v>
      </c>
      <c r="BN34" s="374">
        <v>1080.4324899000635</v>
      </c>
      <c r="BO34" s="189">
        <v>12.897724856474587</v>
      </c>
      <c r="BP34" s="183"/>
      <c r="BQ34" s="183">
        <v>58.535828194769287</v>
      </c>
      <c r="BR34" s="183"/>
      <c r="BS34" s="183">
        <v>109.13459493940036</v>
      </c>
      <c r="BT34" s="183"/>
      <c r="BU34" s="183">
        <v>78.378481820114814</v>
      </c>
      <c r="BV34" s="183"/>
      <c r="BW34" s="183">
        <v>32.740378481820109</v>
      </c>
      <c r="BX34" s="183"/>
      <c r="BY34" s="184">
        <v>6.9449287688709322</v>
      </c>
      <c r="BZ34" s="183">
        <v>298.63193706145012</v>
      </c>
      <c r="CA34" s="183"/>
      <c r="CB34" s="189">
        <v>13.889857537741864</v>
      </c>
      <c r="CC34" s="183"/>
      <c r="CD34" s="183">
        <v>21.82691898788007</v>
      </c>
      <c r="CE34" s="183"/>
      <c r="CF34" s="183">
        <v>19.84265362534552</v>
      </c>
      <c r="CG34" s="183"/>
      <c r="CH34" s="183">
        <v>21.826918987880074</v>
      </c>
      <c r="CI34" s="183"/>
      <c r="CJ34" s="183">
        <v>6.9449287688709322</v>
      </c>
      <c r="CK34" s="183"/>
      <c r="CL34" s="184">
        <v>2.976398043801828</v>
      </c>
      <c r="CM34" s="183">
        <v>87.307675951520295</v>
      </c>
      <c r="CP34" s="127" t="s">
        <v>21</v>
      </c>
      <c r="CQ34" s="125">
        <v>32.740378481820109</v>
      </c>
      <c r="CR34" s="128">
        <v>2.4793388429752067E-2</v>
      </c>
      <c r="CS34" s="125">
        <v>690.52434616202413</v>
      </c>
      <c r="CT34" s="128">
        <v>0.52291510142749809</v>
      </c>
      <c r="CU34" s="125">
        <v>597.26387412290023</v>
      </c>
      <c r="CV34" s="128">
        <v>0.45229151014274988</v>
      </c>
      <c r="CW34" s="28">
        <v>1320.5285987667444</v>
      </c>
      <c r="CX34" s="28">
        <v>28.771847756751004</v>
      </c>
      <c r="CY34" s="129">
        <v>2.8019323671497585E-2</v>
      </c>
      <c r="CZ34" s="28">
        <v>543.68870933446726</v>
      </c>
      <c r="DA34" s="129">
        <v>0.52946859903381649</v>
      </c>
      <c r="DB34" s="28">
        <v>454.39676802041242</v>
      </c>
      <c r="DC34" s="129">
        <v>0.442512077294686</v>
      </c>
      <c r="DD34" s="28">
        <v>1026.8573251116306</v>
      </c>
      <c r="DE34" s="28">
        <v>3.9685307250691042</v>
      </c>
      <c r="DF34" s="129">
        <v>1.3513513513513514E-2</v>
      </c>
      <c r="DG34" s="28">
        <v>146.83563682755684</v>
      </c>
      <c r="DH34" s="129">
        <v>0.5</v>
      </c>
      <c r="DI34" s="28">
        <v>142.86710610248775</v>
      </c>
      <c r="DJ34" s="129">
        <v>0.48648648648648657</v>
      </c>
      <c r="DK34" s="28">
        <v>293.67127365511368</v>
      </c>
      <c r="DL34" s="28">
        <v>5.9527960876036561</v>
      </c>
      <c r="DM34" s="129">
        <v>7.1428571428571438E-2</v>
      </c>
      <c r="DN34" s="28">
        <v>38.693174569423768</v>
      </c>
      <c r="DO34" s="129">
        <v>0.46428571428571436</v>
      </c>
      <c r="DP34" s="28">
        <v>38.693174569423761</v>
      </c>
      <c r="DQ34" s="129">
        <v>0.46428571428571425</v>
      </c>
      <c r="DR34" s="28">
        <v>83.33914522645118</v>
      </c>
    </row>
    <row r="35" spans="1:122" x14ac:dyDescent="0.2">
      <c r="A35" s="126">
        <v>97232</v>
      </c>
      <c r="B35" s="130" t="s">
        <v>26</v>
      </c>
      <c r="C35" s="121">
        <v>3253.2241774046252</v>
      </c>
      <c r="D35" s="131">
        <v>0.81989230513808598</v>
      </c>
      <c r="E35" s="441">
        <v>2701.1101820894391</v>
      </c>
      <c r="F35" s="132">
        <v>0.83028713509818608</v>
      </c>
      <c r="G35" s="441">
        <v>486.52283548845668</v>
      </c>
      <c r="H35" s="132">
        <v>0.14955097126955375</v>
      </c>
      <c r="I35" s="441">
        <v>65.591159826729296</v>
      </c>
      <c r="J35" s="132">
        <v>2.0161893632260217E-2</v>
      </c>
      <c r="K35" s="325"/>
      <c r="L35" s="325">
        <v>0.68074603312214921</v>
      </c>
      <c r="M35" s="325">
        <v>0.12261569056983408</v>
      </c>
      <c r="O35" s="130" t="s">
        <v>26</v>
      </c>
      <c r="P35" s="121">
        <v>2996.859540591759</v>
      </c>
      <c r="Q35" s="131">
        <v>0.92119675041349591</v>
      </c>
      <c r="R35" s="121">
        <v>225.09251517412002</v>
      </c>
      <c r="S35" s="131">
        <v>6.9190594591515539E-2</v>
      </c>
      <c r="T35" s="121">
        <v>31.272121638746874</v>
      </c>
      <c r="U35" s="131">
        <v>9.6126549949887927E-3</v>
      </c>
      <c r="V35" s="123">
        <v>2631.4627222373579</v>
      </c>
      <c r="W35" s="132">
        <v>0.9742152466367715</v>
      </c>
      <c r="X35" s="123">
        <v>45.422256425270852</v>
      </c>
      <c r="Y35" s="132">
        <v>1.6816143497757854E-2</v>
      </c>
      <c r="Z35" s="123">
        <v>24.225203426811124</v>
      </c>
      <c r="AA35" s="132">
        <v>8.9686098654708554E-3</v>
      </c>
      <c r="AB35" s="123">
        <v>326.03086278583299</v>
      </c>
      <c r="AC35" s="132">
        <v>0.67012448132780078</v>
      </c>
      <c r="AD35" s="123">
        <v>155.44505532203803</v>
      </c>
      <c r="AE35" s="132">
        <v>0.31950207468879671</v>
      </c>
      <c r="AF35" s="123">
        <v>5.0469173805856506</v>
      </c>
      <c r="AG35" s="132">
        <v>1.0373443983402491E-2</v>
      </c>
      <c r="AH35" s="123">
        <v>39.365955568568076</v>
      </c>
      <c r="AI35" s="132">
        <v>0.60017166448283954</v>
      </c>
      <c r="AJ35" s="123">
        <v>24.22520342681112</v>
      </c>
      <c r="AK35" s="132">
        <v>0.36933640891251657</v>
      </c>
      <c r="AL35" s="123">
        <v>2.0000008313500999</v>
      </c>
      <c r="AM35" s="132">
        <v>3.0491926604643942E-2</v>
      </c>
      <c r="AO35" s="130" t="s">
        <v>26</v>
      </c>
      <c r="AP35" s="604">
        <v>35.309655543215385</v>
      </c>
      <c r="AQ35" s="607">
        <v>1.0853741893491311E-2</v>
      </c>
      <c r="AR35" s="604">
        <v>224.08313169800286</v>
      </c>
      <c r="AS35" s="607">
        <v>6.8880322866889887E-2</v>
      </c>
      <c r="AT35" s="604">
        <v>882.20115812637164</v>
      </c>
      <c r="AU35" s="607">
        <v>0.27117748732280073</v>
      </c>
      <c r="AV35" s="604">
        <v>1369.7333770909456</v>
      </c>
      <c r="AW35" s="607">
        <v>0.42103873031698019</v>
      </c>
      <c r="AX35" s="604">
        <v>510.74803891526784</v>
      </c>
      <c r="AY35" s="607">
        <v>0.15699749266056887</v>
      </c>
      <c r="AZ35" s="121">
        <v>231.14881603082276</v>
      </c>
      <c r="BA35" s="131">
        <v>7.1052224939269298E-2</v>
      </c>
      <c r="BB35" s="189">
        <v>13.12198518952269</v>
      </c>
      <c r="BC35" s="325">
        <v>4.8579970104633786E-3</v>
      </c>
      <c r="BD35" s="183">
        <v>138.28553622804679</v>
      </c>
      <c r="BE35" s="325">
        <v>5.1195814648729444E-2</v>
      </c>
      <c r="BF35" s="183">
        <v>686.3807637596484</v>
      </c>
      <c r="BG35" s="325">
        <v>0.25411061285500752</v>
      </c>
      <c r="BH35" s="183">
        <v>1195.1100357226821</v>
      </c>
      <c r="BI35" s="325">
        <v>0.44245142002989551</v>
      </c>
      <c r="BJ35" s="183">
        <v>453.2131807765914</v>
      </c>
      <c r="BK35" s="325">
        <v>0.16778774289985054</v>
      </c>
      <c r="BL35" s="184">
        <v>214.99868041294869</v>
      </c>
      <c r="BM35" s="372">
        <v>7.9596412556053819E-2</v>
      </c>
      <c r="BN35" s="375">
        <v>2701.1101820894396</v>
      </c>
      <c r="BO35" s="189">
        <v>15.14075214175695</v>
      </c>
      <c r="BP35" s="183"/>
      <c r="BQ35" s="183">
        <v>67.628692899847721</v>
      </c>
      <c r="BR35" s="183"/>
      <c r="BS35" s="183">
        <v>177.65149179661486</v>
      </c>
      <c r="BT35" s="183"/>
      <c r="BU35" s="183">
        <v>161.50135617874079</v>
      </c>
      <c r="BV35" s="183"/>
      <c r="BW35" s="183">
        <v>48.450406853622241</v>
      </c>
      <c r="BX35" s="183"/>
      <c r="BY35" s="184">
        <v>16.150135617874081</v>
      </c>
      <c r="BZ35" s="183">
        <v>486.52283548845662</v>
      </c>
      <c r="CA35" s="183"/>
      <c r="CB35" s="189">
        <v>7.0469182119357505</v>
      </c>
      <c r="CC35" s="183"/>
      <c r="CD35" s="183">
        <v>18.16890257010834</v>
      </c>
      <c r="CE35" s="183"/>
      <c r="CF35" s="183">
        <v>18.16890257010834</v>
      </c>
      <c r="CG35" s="183"/>
      <c r="CH35" s="183">
        <v>13.12198518952269</v>
      </c>
      <c r="CI35" s="183"/>
      <c r="CJ35" s="183">
        <v>9.0844512850541701</v>
      </c>
      <c r="CK35" s="183"/>
      <c r="CL35" s="184">
        <v>0</v>
      </c>
      <c r="CM35" s="183">
        <v>65.591159826729296</v>
      </c>
      <c r="CP35" s="130" t="s">
        <v>26</v>
      </c>
      <c r="CQ35" s="125">
        <v>170.58580746379494</v>
      </c>
      <c r="CR35" s="131">
        <v>5.8987783595113419E-2</v>
      </c>
      <c r="CS35" s="125">
        <v>1485.8124768444154</v>
      </c>
      <c r="CT35" s="131">
        <v>0.51378708551483421</v>
      </c>
      <c r="CU35" s="125">
        <v>1235.4853747673671</v>
      </c>
      <c r="CV35" s="131">
        <v>0.42722513089005232</v>
      </c>
      <c r="CW35" s="28">
        <v>2891.8836590755777</v>
      </c>
      <c r="CX35" s="28">
        <v>154.43567184592087</v>
      </c>
      <c r="CY35" s="132">
        <v>6.2833675564681724E-2</v>
      </c>
      <c r="CZ35" s="28">
        <v>1256.682427765827</v>
      </c>
      <c r="DA35" s="132">
        <v>0.51129363449692</v>
      </c>
      <c r="DB35" s="28">
        <v>1046.7306647334638</v>
      </c>
      <c r="DC35" s="132">
        <v>0.42587268993839839</v>
      </c>
      <c r="DD35" s="28">
        <v>2457.8487643452113</v>
      </c>
      <c r="DE35" s="28">
        <v>16.150135617874081</v>
      </c>
      <c r="DF35" s="132">
        <v>3.7209302325581402E-2</v>
      </c>
      <c r="DG35" s="28">
        <v>229.13004907858848</v>
      </c>
      <c r="DH35" s="132">
        <v>0.52790697674418607</v>
      </c>
      <c r="DI35" s="28">
        <v>188.75471003390334</v>
      </c>
      <c r="DJ35" s="132">
        <v>0.43488372093023264</v>
      </c>
      <c r="DK35" s="28">
        <v>434.03489473036586</v>
      </c>
      <c r="DL35" s="28">
        <v>3.02815042835139</v>
      </c>
      <c r="DM35" s="132">
        <v>5.0007747728037406E-2</v>
      </c>
      <c r="DN35" s="28">
        <v>30.272121223071821</v>
      </c>
      <c r="DO35" s="132">
        <v>0.49992252271962589</v>
      </c>
      <c r="DP35" s="28">
        <v>27.253353855162512</v>
      </c>
      <c r="DQ35" s="132">
        <v>0.45006972955233665</v>
      </c>
      <c r="DR35" s="28">
        <v>60.553625506585725</v>
      </c>
    </row>
    <row r="36" spans="1:122" x14ac:dyDescent="0.2">
      <c r="A36" s="133"/>
      <c r="B36" s="139" t="s">
        <v>38</v>
      </c>
      <c r="C36" s="140">
        <v>17667.736478219438</v>
      </c>
      <c r="D36" s="141">
        <v>0.80561482117504735</v>
      </c>
      <c r="E36" s="445">
        <v>14381.539108546811</v>
      </c>
      <c r="F36" s="143">
        <v>0.81400009142519136</v>
      </c>
      <c r="G36" s="445">
        <v>2940.2459041784305</v>
      </c>
      <c r="H36" s="143">
        <v>0.16641893588367296</v>
      </c>
      <c r="I36" s="445">
        <v>345.95146549419678</v>
      </c>
      <c r="J36" s="143">
        <v>1.9580972691135696E-2</v>
      </c>
      <c r="K36" s="326"/>
      <c r="L36" s="325">
        <v>0.65577053808997776</v>
      </c>
      <c r="M36" s="325">
        <v>0.13406956127206687</v>
      </c>
      <c r="O36" s="139" t="s">
        <v>38</v>
      </c>
      <c r="P36" s="142">
        <v>15364.172194947114</v>
      </c>
      <c r="Q36" s="141">
        <v>0.86961746423419162</v>
      </c>
      <c r="R36" s="142">
        <v>2155.9602179096769</v>
      </c>
      <c r="S36" s="141">
        <v>0.12202809457609452</v>
      </c>
      <c r="T36" s="142">
        <v>147.6040653626489</v>
      </c>
      <c r="U36" s="141">
        <v>8.3544411897139917E-3</v>
      </c>
      <c r="V36" s="142">
        <v>13763.716951251308</v>
      </c>
      <c r="W36" s="143">
        <v>0.9570406093094489</v>
      </c>
      <c r="X36" s="142">
        <v>501.76090506902904</v>
      </c>
      <c r="Y36" s="143">
        <v>3.4889235517972995E-2</v>
      </c>
      <c r="Z36" s="142">
        <v>116.06125222647474</v>
      </c>
      <c r="AA36" s="143">
        <v>8.0701551725782007E-3</v>
      </c>
      <c r="AB36" s="142">
        <v>1431.9388176972586</v>
      </c>
      <c r="AC36" s="143">
        <v>0.48701328540660749</v>
      </c>
      <c r="AD36" s="142">
        <v>1487.7911421527037</v>
      </c>
      <c r="AE36" s="143">
        <v>0.50600908585175819</v>
      </c>
      <c r="AF36" s="142">
        <v>20.515944328468848</v>
      </c>
      <c r="AG36" s="143">
        <v>6.9776287416346066E-3</v>
      </c>
      <c r="AH36" s="142">
        <v>168.51642599854722</v>
      </c>
      <c r="AI36" s="143">
        <v>0.48711002208884713</v>
      </c>
      <c r="AJ36" s="142">
        <v>166.40817068794422</v>
      </c>
      <c r="AK36" s="143">
        <v>0.48101594381231394</v>
      </c>
      <c r="AL36" s="142">
        <v>11.026868807705318</v>
      </c>
      <c r="AM36" s="143">
        <v>3.1874034098838905E-2</v>
      </c>
      <c r="AO36" s="139" t="s">
        <v>38</v>
      </c>
      <c r="AP36" s="610">
        <v>239.0043021018102</v>
      </c>
      <c r="AQ36" s="611">
        <v>1.352772622551008E-2</v>
      </c>
      <c r="AR36" s="610">
        <v>1269.9699611225878</v>
      </c>
      <c r="AS36" s="611">
        <v>7.18807393741802E-2</v>
      </c>
      <c r="AT36" s="610">
        <v>4797.9996109074818</v>
      </c>
      <c r="AU36" s="611">
        <v>0.27156843870873865</v>
      </c>
      <c r="AV36" s="610">
        <v>7730.1306873519989</v>
      </c>
      <c r="AW36" s="611">
        <v>0.4375280725338872</v>
      </c>
      <c r="AX36" s="610">
        <v>2594.9049449085214</v>
      </c>
      <c r="AY36" s="611">
        <v>0.14687251805614643</v>
      </c>
      <c r="AZ36" s="142">
        <v>1035.72697182704</v>
      </c>
      <c r="BA36" s="141">
        <v>5.8622505101537541E-2</v>
      </c>
      <c r="BB36" s="30">
        <v>106.98666149193177</v>
      </c>
      <c r="BC36" s="208">
        <v>7.4391663287520183E-3</v>
      </c>
      <c r="BD36" s="30">
        <v>655.85532002079958</v>
      </c>
      <c r="BE36" s="208">
        <v>4.5603972917685212E-2</v>
      </c>
      <c r="BF36" s="30">
        <v>3471.9841566706605</v>
      </c>
      <c r="BG36" s="208">
        <v>0.24141951222781802</v>
      </c>
      <c r="BH36" s="30">
        <v>6824.8119259564864</v>
      </c>
      <c r="BI36" s="208">
        <v>0.47455365343341904</v>
      </c>
      <c r="BJ36" s="30">
        <v>2344.2570457356496</v>
      </c>
      <c r="BK36" s="208">
        <v>0.16300460110993822</v>
      </c>
      <c r="BL36" s="30">
        <v>977.64399867128566</v>
      </c>
      <c r="BM36" s="380">
        <v>6.7979093982387537E-2</v>
      </c>
      <c r="BN36" s="381">
        <v>14381.539108546813</v>
      </c>
      <c r="BO36" s="30">
        <v>90.512683748191264</v>
      </c>
      <c r="BP36" s="30"/>
      <c r="BQ36" s="30">
        <v>511.09599428990316</v>
      </c>
      <c r="BR36" s="30"/>
      <c r="BS36" s="30">
        <v>1215.0492883655627</v>
      </c>
      <c r="BT36" s="30"/>
      <c r="BU36" s="30">
        <v>845.84675133373764</v>
      </c>
      <c r="BV36" s="30"/>
      <c r="BW36" s="30">
        <v>224.63461132908344</v>
      </c>
      <c r="BX36" s="30"/>
      <c r="BY36" s="30">
        <v>53.106575111952523</v>
      </c>
      <c r="BZ36" s="30">
        <v>2940.2459041784305</v>
      </c>
      <c r="CA36" s="30"/>
      <c r="CB36" s="30">
        <v>41.504956861687148</v>
      </c>
      <c r="CC36" s="30"/>
      <c r="CD36" s="30">
        <v>103.01864681188502</v>
      </c>
      <c r="CE36" s="30"/>
      <c r="CF36" s="30">
        <v>110.9661658712587</v>
      </c>
      <c r="CG36" s="30"/>
      <c r="CH36" s="30">
        <v>59.47201006177572</v>
      </c>
      <c r="CI36" s="30"/>
      <c r="CJ36" s="30">
        <v>26.013287843788355</v>
      </c>
      <c r="CK36" s="30"/>
      <c r="CL36" s="30">
        <v>4.9763980438018276</v>
      </c>
      <c r="CM36" s="387">
        <v>345.95146549419678</v>
      </c>
      <c r="CP36" s="139" t="s">
        <v>38</v>
      </c>
      <c r="CQ36" s="140">
        <v>604.79933628846129</v>
      </c>
      <c r="CR36" s="141">
        <v>3.70674123170791E-2</v>
      </c>
      <c r="CS36" s="140">
        <v>8259.2703329836986</v>
      </c>
      <c r="CT36" s="141">
        <v>0.50620058670981516</v>
      </c>
      <c r="CU36" s="140">
        <v>7452.130963103662</v>
      </c>
      <c r="CV36" s="141">
        <v>0.45673200097310573</v>
      </c>
      <c r="CW36" s="30">
        <v>16316.200632375821</v>
      </c>
      <c r="CX36" s="30">
        <v>521.61471978681743</v>
      </c>
      <c r="CY36" s="143">
        <v>3.8543274245951081E-2</v>
      </c>
      <c r="CZ36" s="30">
        <v>6930.185158697981</v>
      </c>
      <c r="DA36" s="143">
        <v>0.51208682771852043</v>
      </c>
      <c r="DB36" s="30">
        <v>6081.4229727526617</v>
      </c>
      <c r="DC36" s="143">
        <v>0.44936989803552851</v>
      </c>
      <c r="DD36" s="30">
        <v>13533.22285123746</v>
      </c>
      <c r="DE36" s="30">
        <v>83.184616501643902</v>
      </c>
      <c r="DF36" s="143">
        <v>2.9890506875558911E-2</v>
      </c>
      <c r="DG36" s="30">
        <v>1329.085174285718</v>
      </c>
      <c r="DH36" s="143">
        <v>0.47757663869743966</v>
      </c>
      <c r="DI36" s="30">
        <v>1370.7079903510003</v>
      </c>
      <c r="DJ36" s="143">
        <v>0.49253285442700134</v>
      </c>
      <c r="DK36" s="30">
        <v>2782.9777811383624</v>
      </c>
      <c r="DL36" s="30">
        <v>10.980946515955047</v>
      </c>
      <c r="DM36" s="143">
        <v>3.3798100120586427E-2</v>
      </c>
      <c r="DN36" s="30">
        <v>157.93074199026913</v>
      </c>
      <c r="DO36" s="143">
        <v>0.48609279920906506</v>
      </c>
      <c r="DP36" s="30">
        <v>155.98664828716704</v>
      </c>
      <c r="DQ36" s="143">
        <v>0.4801091006703484</v>
      </c>
      <c r="DR36" s="30">
        <v>324.89833679339125</v>
      </c>
    </row>
    <row r="37" spans="1:122" x14ac:dyDescent="0.2">
      <c r="A37" s="126">
        <v>97202</v>
      </c>
      <c r="B37" s="144" t="s">
        <v>0</v>
      </c>
      <c r="C37" s="121">
        <v>1299</v>
      </c>
      <c r="D37" s="145">
        <v>0.87415881561238229</v>
      </c>
      <c r="E37" s="441">
        <v>1030</v>
      </c>
      <c r="F37" s="146">
        <v>0.79291762894534257</v>
      </c>
      <c r="G37" s="441">
        <v>220</v>
      </c>
      <c r="H37" s="146">
        <v>0.16936104695919937</v>
      </c>
      <c r="I37" s="441">
        <v>49</v>
      </c>
      <c r="J37" s="146">
        <v>3.7721324095458045E-2</v>
      </c>
      <c r="K37" s="325"/>
      <c r="L37" s="325">
        <v>0.69313593539703899</v>
      </c>
      <c r="M37" s="325">
        <v>0.1480484522207268</v>
      </c>
      <c r="O37" s="144" t="s">
        <v>0</v>
      </c>
      <c r="P37" s="121">
        <v>1138</v>
      </c>
      <c r="Q37" s="145">
        <v>0.87605850654349504</v>
      </c>
      <c r="R37" s="121">
        <v>147</v>
      </c>
      <c r="S37" s="145">
        <v>0.11316397228637413</v>
      </c>
      <c r="T37" s="121">
        <v>14</v>
      </c>
      <c r="U37" s="145">
        <v>1.0777521170130869E-2</v>
      </c>
      <c r="V37" s="123">
        <v>992</v>
      </c>
      <c r="W37" s="146">
        <v>0.96310679611650485</v>
      </c>
      <c r="X37" s="123">
        <v>30</v>
      </c>
      <c r="Y37" s="146">
        <v>2.9126213592233011E-2</v>
      </c>
      <c r="Z37" s="123">
        <v>8</v>
      </c>
      <c r="AA37" s="146">
        <v>7.7669902912621356E-3</v>
      </c>
      <c r="AB37" s="123">
        <v>124</v>
      </c>
      <c r="AC37" s="146">
        <v>0.5636363636363636</v>
      </c>
      <c r="AD37" s="123">
        <v>91</v>
      </c>
      <c r="AE37" s="146">
        <v>0.41363636363636364</v>
      </c>
      <c r="AF37" s="123">
        <v>5</v>
      </c>
      <c r="AG37" s="146">
        <v>2.2727272727272728E-2</v>
      </c>
      <c r="AH37" s="123">
        <v>22</v>
      </c>
      <c r="AI37" s="146">
        <v>0.44897959183673469</v>
      </c>
      <c r="AJ37" s="123">
        <v>26</v>
      </c>
      <c r="AK37" s="146">
        <v>0.53061224489795922</v>
      </c>
      <c r="AL37" s="123">
        <v>1</v>
      </c>
      <c r="AM37" s="146">
        <v>2.0408163265306121E-2</v>
      </c>
      <c r="AO37" s="144" t="s">
        <v>0</v>
      </c>
      <c r="AP37" s="604">
        <v>22</v>
      </c>
      <c r="AQ37" s="612">
        <v>1.6936104695919937E-2</v>
      </c>
      <c r="AR37" s="604">
        <v>125</v>
      </c>
      <c r="AS37" s="612">
        <v>9.6227867590454194E-2</v>
      </c>
      <c r="AT37" s="604">
        <v>329</v>
      </c>
      <c r="AU37" s="612">
        <v>0.25327174749807546</v>
      </c>
      <c r="AV37" s="604">
        <v>474</v>
      </c>
      <c r="AW37" s="612">
        <v>0.36489607390300233</v>
      </c>
      <c r="AX37" s="604">
        <v>212</v>
      </c>
      <c r="AY37" s="612">
        <v>0.16320246343341033</v>
      </c>
      <c r="AZ37" s="121">
        <v>137</v>
      </c>
      <c r="BA37" s="145">
        <v>0.10546574287913779</v>
      </c>
      <c r="BB37" s="189">
        <v>11</v>
      </c>
      <c r="BC37" s="325">
        <v>1.0679611650485437E-2</v>
      </c>
      <c r="BD37" s="183">
        <v>64</v>
      </c>
      <c r="BE37" s="325">
        <v>6.2135922330097085E-2</v>
      </c>
      <c r="BF37" s="183">
        <v>219</v>
      </c>
      <c r="BG37" s="325">
        <v>0.21262135922330097</v>
      </c>
      <c r="BH37" s="183">
        <v>413</v>
      </c>
      <c r="BI37" s="325">
        <v>0.40097087378640778</v>
      </c>
      <c r="BJ37" s="183">
        <v>190</v>
      </c>
      <c r="BK37" s="325">
        <v>0.18446601941747573</v>
      </c>
      <c r="BL37" s="184">
        <v>133</v>
      </c>
      <c r="BM37" s="372">
        <v>0.129126213592233</v>
      </c>
      <c r="BN37" s="382">
        <v>1030</v>
      </c>
      <c r="BO37" s="189">
        <v>8</v>
      </c>
      <c r="BP37" s="183"/>
      <c r="BQ37" s="183">
        <v>45</v>
      </c>
      <c r="BR37" s="183"/>
      <c r="BS37" s="183">
        <v>91</v>
      </c>
      <c r="BT37" s="183"/>
      <c r="BU37" s="183">
        <v>51</v>
      </c>
      <c r="BV37" s="183"/>
      <c r="BW37" s="183">
        <v>21</v>
      </c>
      <c r="BX37" s="183"/>
      <c r="BY37" s="184">
        <v>4</v>
      </c>
      <c r="BZ37" s="183">
        <v>220</v>
      </c>
      <c r="CA37" s="183"/>
      <c r="CB37" s="189">
        <v>3</v>
      </c>
      <c r="CC37" s="183"/>
      <c r="CD37" s="183">
        <v>16</v>
      </c>
      <c r="CE37" s="183"/>
      <c r="CF37" s="183">
        <v>19</v>
      </c>
      <c r="CG37" s="183"/>
      <c r="CH37" s="183">
        <v>10</v>
      </c>
      <c r="CI37" s="183"/>
      <c r="CJ37" s="183">
        <v>1</v>
      </c>
      <c r="CK37" s="183"/>
      <c r="CL37" s="184">
        <v>0</v>
      </c>
      <c r="CM37" s="183">
        <v>49</v>
      </c>
      <c r="CP37" s="144" t="s">
        <v>0</v>
      </c>
      <c r="CQ37" s="125">
        <v>55</v>
      </c>
      <c r="CR37" s="145">
        <v>4.6531302876480544E-2</v>
      </c>
      <c r="CS37" s="125">
        <v>613</v>
      </c>
      <c r="CT37" s="145">
        <v>0.5186125211505922</v>
      </c>
      <c r="CU37" s="125">
        <v>514</v>
      </c>
      <c r="CV37" s="145">
        <v>0.43485617597292725</v>
      </c>
      <c r="CW37" s="28">
        <v>1182</v>
      </c>
      <c r="CX37" s="28">
        <v>49</v>
      </c>
      <c r="CY37" s="146">
        <v>5.0204918032786885E-2</v>
      </c>
      <c r="CZ37" s="28">
        <v>521</v>
      </c>
      <c r="DA37" s="146">
        <v>0.53381147540983609</v>
      </c>
      <c r="DB37" s="28">
        <v>406</v>
      </c>
      <c r="DC37" s="146">
        <v>0.41598360655737704</v>
      </c>
      <c r="DD37" s="28">
        <v>976</v>
      </c>
      <c r="DE37" s="28">
        <v>6</v>
      </c>
      <c r="DF37" s="146">
        <v>2.9126213592233011E-2</v>
      </c>
      <c r="DG37" s="28">
        <v>92</v>
      </c>
      <c r="DH37" s="146">
        <v>0.44660194174757284</v>
      </c>
      <c r="DI37" s="28">
        <v>108</v>
      </c>
      <c r="DJ37" s="146">
        <v>0.52427184466019416</v>
      </c>
      <c r="DK37" s="28">
        <v>206</v>
      </c>
      <c r="DL37" s="28">
        <v>0</v>
      </c>
      <c r="DM37" s="146">
        <v>0</v>
      </c>
      <c r="DN37" s="28">
        <v>26</v>
      </c>
      <c r="DO37" s="146">
        <v>0.53061224489795922</v>
      </c>
      <c r="DP37" s="28">
        <v>23</v>
      </c>
      <c r="DQ37" s="146">
        <v>0.46938775510204084</v>
      </c>
      <c r="DR37" s="28">
        <v>49</v>
      </c>
    </row>
    <row r="38" spans="1:122" x14ac:dyDescent="0.2">
      <c r="A38" s="126">
        <v>97206</v>
      </c>
      <c r="B38" s="127" t="s">
        <v>5</v>
      </c>
      <c r="C38" s="121">
        <v>2133.757513419343</v>
      </c>
      <c r="D38" s="128">
        <v>0.8624334786090766</v>
      </c>
      <c r="E38" s="441">
        <v>1464.1309398510343</v>
      </c>
      <c r="F38" s="129">
        <v>0.6861749428616033</v>
      </c>
      <c r="G38" s="441">
        <v>549.8043281696456</v>
      </c>
      <c r="H38" s="129">
        <v>0.25766954525614538</v>
      </c>
      <c r="I38" s="441">
        <v>119.82224539866328</v>
      </c>
      <c r="J38" s="129">
        <v>5.6155511882251478E-2</v>
      </c>
      <c r="K38" s="325"/>
      <c r="L38" s="325">
        <v>0.59178024290651687</v>
      </c>
      <c r="M38" s="325">
        <v>0.22222284224687636</v>
      </c>
      <c r="O38" s="127" t="s">
        <v>5</v>
      </c>
      <c r="P38" s="121">
        <v>1738.0261363018471</v>
      </c>
      <c r="Q38" s="128">
        <v>0.81453779324561726</v>
      </c>
      <c r="R38" s="121">
        <v>385.66860382596019</v>
      </c>
      <c r="S38" s="128">
        <v>0.18074621947454886</v>
      </c>
      <c r="T38" s="121">
        <v>10.06277329153623</v>
      </c>
      <c r="U38" s="128">
        <v>4.7159872798341789E-3</v>
      </c>
      <c r="V38" s="123">
        <v>1393.6432054703107</v>
      </c>
      <c r="W38" s="129">
        <v>0.95185694635488316</v>
      </c>
      <c r="X38" s="123">
        <v>66.459863844682431</v>
      </c>
      <c r="Y38" s="129">
        <v>4.539202200825309E-2</v>
      </c>
      <c r="Z38" s="123">
        <v>4.0278705360413598</v>
      </c>
      <c r="AA38" s="129">
        <v>2.751031636863824E-3</v>
      </c>
      <c r="AB38" s="123">
        <v>284.97184042492626</v>
      </c>
      <c r="AC38" s="129">
        <v>0.51831501831501847</v>
      </c>
      <c r="AD38" s="123">
        <v>260.80461720867805</v>
      </c>
      <c r="AE38" s="129">
        <v>0.47435897435897439</v>
      </c>
      <c r="AF38" s="123">
        <v>4.0278705360413598</v>
      </c>
      <c r="AG38" s="129">
        <v>7.326007326007326E-3</v>
      </c>
      <c r="AH38" s="123">
        <v>59.411090406610057</v>
      </c>
      <c r="AI38" s="129">
        <v>0.49582688263721053</v>
      </c>
      <c r="AJ38" s="123">
        <v>58.40412277259972</v>
      </c>
      <c r="AK38" s="129">
        <v>0.48742303716878321</v>
      </c>
      <c r="AL38" s="123">
        <v>2.0070322194535102</v>
      </c>
      <c r="AM38" s="129">
        <v>1.675008019400628E-2</v>
      </c>
      <c r="AO38" s="127" t="s">
        <v>5</v>
      </c>
      <c r="AP38" s="604">
        <v>51.355349334527347</v>
      </c>
      <c r="AQ38" s="606">
        <v>2.4068034447002593E-2</v>
      </c>
      <c r="AR38" s="604">
        <v>242.67229674792475</v>
      </c>
      <c r="AS38" s="606">
        <v>0.11373002565743413</v>
      </c>
      <c r="AT38" s="604">
        <v>531.67891075745945</v>
      </c>
      <c r="AU38" s="606">
        <v>0.24917494486308561</v>
      </c>
      <c r="AV38" s="604">
        <v>816.65075118238576</v>
      </c>
      <c r="AW38" s="606">
        <v>0.38272893993174711</v>
      </c>
      <c r="AX38" s="604">
        <v>340.35506029549492</v>
      </c>
      <c r="AY38" s="606">
        <v>0.15950971849189952</v>
      </c>
      <c r="AZ38" s="121">
        <v>151.04514510155101</v>
      </c>
      <c r="BA38" s="128">
        <v>7.0788336608831159E-2</v>
      </c>
      <c r="BB38" s="189">
        <v>15.104514510155102</v>
      </c>
      <c r="BC38" s="325">
        <v>1.0316368638239341E-2</v>
      </c>
      <c r="BD38" s="183">
        <v>82.571345988847881</v>
      </c>
      <c r="BE38" s="325">
        <v>5.6396148555708389E-2</v>
      </c>
      <c r="BF38" s="183">
        <v>305.111193105133</v>
      </c>
      <c r="BG38" s="325">
        <v>0.20839064649243466</v>
      </c>
      <c r="BH38" s="183">
        <v>642.44535049859689</v>
      </c>
      <c r="BI38" s="325">
        <v>0.43878954607977994</v>
      </c>
      <c r="BJ38" s="183">
        <v>284.9718404249262</v>
      </c>
      <c r="BK38" s="325">
        <v>0.19463548830811553</v>
      </c>
      <c r="BL38" s="184">
        <v>133.92669532337524</v>
      </c>
      <c r="BM38" s="372">
        <v>9.1471801925722157E-2</v>
      </c>
      <c r="BN38" s="374">
        <v>1464.1309398510343</v>
      </c>
      <c r="BO38" s="189">
        <v>20.139352680206802</v>
      </c>
      <c r="BP38" s="183"/>
      <c r="BQ38" s="183">
        <v>118.82218081322011</v>
      </c>
      <c r="BR38" s="183"/>
      <c r="BS38" s="183">
        <v>195.35172099800596</v>
      </c>
      <c r="BT38" s="183"/>
      <c r="BU38" s="183">
        <v>148.02424219951996</v>
      </c>
      <c r="BV38" s="183"/>
      <c r="BW38" s="183">
        <v>55.383219870568695</v>
      </c>
      <c r="BX38" s="183"/>
      <c r="BY38" s="184">
        <v>12.08361160812408</v>
      </c>
      <c r="BZ38" s="183">
        <v>549.8043281696456</v>
      </c>
      <c r="CA38" s="183"/>
      <c r="CB38" s="189">
        <v>16.111482144165439</v>
      </c>
      <c r="CC38" s="183"/>
      <c r="CD38" s="183">
        <v>41.278769945856773</v>
      </c>
      <c r="CE38" s="183"/>
      <c r="CF38" s="183">
        <v>31.215996654320541</v>
      </c>
      <c r="CG38" s="183"/>
      <c r="CH38" s="183">
        <v>26.181158484268842</v>
      </c>
      <c r="CI38" s="183"/>
      <c r="CJ38" s="183">
        <v>0</v>
      </c>
      <c r="CK38" s="183"/>
      <c r="CL38" s="184">
        <v>5.0348381700516995</v>
      </c>
      <c r="CM38" s="183">
        <v>119.8222453986633</v>
      </c>
      <c r="CP38" s="127" t="s">
        <v>5</v>
      </c>
      <c r="CQ38" s="125">
        <v>34.23689955635156</v>
      </c>
      <c r="CR38" s="128">
        <v>1.8630136986301369E-2</v>
      </c>
      <c r="CS38" s="125">
        <v>846.85978020269602</v>
      </c>
      <c r="CT38" s="128">
        <v>0.46082191780821918</v>
      </c>
      <c r="CU38" s="125">
        <v>956.61925230982297</v>
      </c>
      <c r="CV38" s="128">
        <v>0.52054794520547942</v>
      </c>
      <c r="CW38" s="28">
        <v>1837.7159320688706</v>
      </c>
      <c r="CX38" s="28">
        <v>28.19509375228952</v>
      </c>
      <c r="CY38" s="129">
        <v>2.1052631578947371E-2</v>
      </c>
      <c r="CZ38" s="28">
        <v>655.53592974073138</v>
      </c>
      <c r="DA38" s="129">
        <v>0.48947368421052639</v>
      </c>
      <c r="DB38" s="28">
        <v>655.53592974073126</v>
      </c>
      <c r="DC38" s="129">
        <v>0.48947368421052634</v>
      </c>
      <c r="DD38" s="28">
        <v>1339.266953233752</v>
      </c>
      <c r="DE38" s="28">
        <v>6.0418058040620402</v>
      </c>
      <c r="DF38" s="129">
        <v>1.2121212121212121E-2</v>
      </c>
      <c r="DG38" s="28">
        <v>191.32385046196461</v>
      </c>
      <c r="DH38" s="129">
        <v>0.38383838383838387</v>
      </c>
      <c r="DI38" s="28">
        <v>301.08332256909165</v>
      </c>
      <c r="DJ38" s="129">
        <v>0.60404040404040404</v>
      </c>
      <c r="DK38" s="28">
        <v>498.44897883511828</v>
      </c>
      <c r="DL38" s="28">
        <v>0</v>
      </c>
      <c r="DM38" s="129">
        <v>0</v>
      </c>
      <c r="DN38" s="28">
        <v>49.341414066506658</v>
      </c>
      <c r="DO38" s="129">
        <v>0.45373250430493028</v>
      </c>
      <c r="DP38" s="28">
        <v>59.40418735804289</v>
      </c>
      <c r="DQ38" s="129">
        <v>0.54626749569506972</v>
      </c>
      <c r="DR38" s="28">
        <v>108.74560142454955</v>
      </c>
    </row>
    <row r="39" spans="1:122" x14ac:dyDescent="0.2">
      <c r="A39" s="126">
        <v>97207</v>
      </c>
      <c r="B39" s="127" t="s">
        <v>6</v>
      </c>
      <c r="C39" s="121">
        <v>5217.7025810359501</v>
      </c>
      <c r="D39" s="128">
        <v>0.78976325891963617</v>
      </c>
      <c r="E39" s="441">
        <v>3800.4429524116349</v>
      </c>
      <c r="F39" s="129">
        <v>0.72837477671199014</v>
      </c>
      <c r="G39" s="441">
        <v>1346.3574911671496</v>
      </c>
      <c r="H39" s="129">
        <v>0.2580364576663618</v>
      </c>
      <c r="I39" s="441">
        <v>70.902137457165907</v>
      </c>
      <c r="J39" s="129">
        <v>1.3588765621648105E-2</v>
      </c>
      <c r="K39" s="325"/>
      <c r="L39" s="325">
        <v>0.57524363737092366</v>
      </c>
      <c r="M39" s="325">
        <v>0.20378771372666463</v>
      </c>
      <c r="O39" s="127" t="s">
        <v>6</v>
      </c>
      <c r="P39" s="121">
        <v>3902.6288646653611</v>
      </c>
      <c r="Q39" s="128">
        <v>0.74795924145805048</v>
      </c>
      <c r="R39" s="121">
        <v>1292.613297824435</v>
      </c>
      <c r="S39" s="128">
        <v>0.24773610180896757</v>
      </c>
      <c r="T39" s="121">
        <v>22.460418546154095</v>
      </c>
      <c r="U39" s="128">
        <v>4.3046567329820254E-3</v>
      </c>
      <c r="V39" s="123">
        <v>3383.1418714430497</v>
      </c>
      <c r="W39" s="129">
        <v>0.89019672543597061</v>
      </c>
      <c r="X39" s="123">
        <v>397.3389615912028</v>
      </c>
      <c r="Y39" s="129">
        <v>0.10455069752831435</v>
      </c>
      <c r="Z39" s="123">
        <v>19.962119377382237</v>
      </c>
      <c r="AA39" s="129">
        <v>5.2525770357149922E-3</v>
      </c>
      <c r="AB39" s="123">
        <v>489.07807097705847</v>
      </c>
      <c r="AC39" s="129">
        <v>0.36326018474712796</v>
      </c>
      <c r="AD39" s="123">
        <v>854.78112102131956</v>
      </c>
      <c r="AE39" s="129">
        <v>0.63488421658375049</v>
      </c>
      <c r="AF39" s="123">
        <v>2.4982991687718599</v>
      </c>
      <c r="AG39" s="129">
        <v>1.8555986691217491E-3</v>
      </c>
      <c r="AH39" s="123">
        <v>30.40892224525323</v>
      </c>
      <c r="AI39" s="129">
        <v>0.42888583244227529</v>
      </c>
      <c r="AJ39" s="123">
        <v>40.493215211912663</v>
      </c>
      <c r="AK39" s="129">
        <v>0.57111416755772448</v>
      </c>
      <c r="AL39" s="123">
        <v>0</v>
      </c>
      <c r="AM39" s="129">
        <v>0</v>
      </c>
      <c r="AO39" s="127" t="s">
        <v>6</v>
      </c>
      <c r="AP39" s="604">
        <v>94.716006603421988</v>
      </c>
      <c r="AQ39" s="606">
        <v>1.8152818243736799E-2</v>
      </c>
      <c r="AR39" s="604">
        <v>386.80993793518462</v>
      </c>
      <c r="AS39" s="606">
        <v>7.413414849306825E-2</v>
      </c>
      <c r="AT39" s="604">
        <v>1280.3968392594402</v>
      </c>
      <c r="AU39" s="606">
        <v>0.24539475360537386</v>
      </c>
      <c r="AV39" s="604">
        <v>2399.2285446070596</v>
      </c>
      <c r="AW39" s="606">
        <v>0.45982470394675201</v>
      </c>
      <c r="AX39" s="604">
        <v>806.68260700989003</v>
      </c>
      <c r="AY39" s="606">
        <v>0.15460494240162823</v>
      </c>
      <c r="AZ39" s="121">
        <v>249.86864562095485</v>
      </c>
      <c r="BA39" s="128">
        <v>4.788863330944107E-2</v>
      </c>
      <c r="BB39" s="189">
        <v>32.584753822854161</v>
      </c>
      <c r="BC39" s="325">
        <v>8.5739357835056991E-3</v>
      </c>
      <c r="BD39" s="183">
        <v>146.36372480353489</v>
      </c>
      <c r="BE39" s="325">
        <v>3.851228044632464E-2</v>
      </c>
      <c r="BF39" s="183">
        <v>703.23070970618926</v>
      </c>
      <c r="BG39" s="325">
        <v>0.18503914372927041</v>
      </c>
      <c r="BH39" s="183">
        <v>1979.5617823889445</v>
      </c>
      <c r="BI39" s="325">
        <v>0.52087659443296741</v>
      </c>
      <c r="BJ39" s="183">
        <v>716.47842786294723</v>
      </c>
      <c r="BK39" s="325">
        <v>0.18852497901811519</v>
      </c>
      <c r="BL39" s="184">
        <v>222.22355382716498</v>
      </c>
      <c r="BM39" s="372">
        <v>5.8473066589816665E-2</v>
      </c>
      <c r="BN39" s="374">
        <v>3800.4429524116349</v>
      </c>
      <c r="BO39" s="189">
        <v>54.631382950939646</v>
      </c>
      <c r="BP39" s="183"/>
      <c r="BQ39" s="183">
        <v>227.57231809332848</v>
      </c>
      <c r="BR39" s="183"/>
      <c r="BS39" s="183">
        <v>559.38416779668648</v>
      </c>
      <c r="BT39" s="183"/>
      <c r="BU39" s="183">
        <v>391.94463973538052</v>
      </c>
      <c r="BV39" s="183"/>
      <c r="BW39" s="183">
        <v>87.692034971983844</v>
      </c>
      <c r="BX39" s="183"/>
      <c r="BY39" s="184">
        <v>25.132947618830908</v>
      </c>
      <c r="BZ39" s="183">
        <v>1346.3574911671499</v>
      </c>
      <c r="CA39" s="183"/>
      <c r="CB39" s="189">
        <v>7.4998698296281798</v>
      </c>
      <c r="CC39" s="183"/>
      <c r="CD39" s="183">
        <v>12.873895038321251</v>
      </c>
      <c r="CE39" s="183"/>
      <c r="CF39" s="183">
        <v>17.781961756564328</v>
      </c>
      <c r="CG39" s="183"/>
      <c r="CH39" s="183">
        <v>27.722122482734243</v>
      </c>
      <c r="CI39" s="183"/>
      <c r="CJ39" s="183">
        <v>2.5121441749589501</v>
      </c>
      <c r="CK39" s="183"/>
      <c r="CL39" s="184">
        <v>2.5121441749589501</v>
      </c>
      <c r="CM39" s="183">
        <v>70.902137457165907</v>
      </c>
      <c r="CP39" s="127" t="s">
        <v>6</v>
      </c>
      <c r="CQ39" s="125">
        <v>147.00443938478463</v>
      </c>
      <c r="CR39" s="128">
        <v>3.0986180433419133E-2</v>
      </c>
      <c r="CS39" s="125">
        <v>2353.5949177957918</v>
      </c>
      <c r="CT39" s="128">
        <v>0.49610009803246136</v>
      </c>
      <c r="CU39" s="125">
        <v>2243.5942584429163</v>
      </c>
      <c r="CV39" s="128">
        <v>0.47291372153411959</v>
      </c>
      <c r="CW39" s="28">
        <v>4744.1936156234924</v>
      </c>
      <c r="CX39" s="28">
        <v>102.35673414596232</v>
      </c>
      <c r="CY39" s="129">
        <v>2.8961319994651926E-2</v>
      </c>
      <c r="CZ39" s="28">
        <v>1786.2105693070409</v>
      </c>
      <c r="DA39" s="129">
        <v>0.5053992422400011</v>
      </c>
      <c r="DB39" s="28">
        <v>1645.6892209341377</v>
      </c>
      <c r="DC39" s="129">
        <v>0.465639437765347</v>
      </c>
      <c r="DD39" s="28">
        <v>3534.2565243871409</v>
      </c>
      <c r="DE39" s="28">
        <v>44.647705238822319</v>
      </c>
      <c r="DF39" s="129">
        <v>3.6900848450889194E-2</v>
      </c>
      <c r="DG39" s="28">
        <v>567.38434848875113</v>
      </c>
      <c r="DH39" s="129">
        <v>0.46893706507416832</v>
      </c>
      <c r="DI39" s="28">
        <v>597.90503750877872</v>
      </c>
      <c r="DJ39" s="129">
        <v>0.49416208647494264</v>
      </c>
      <c r="DK39" s="28">
        <v>1209.937091236352</v>
      </c>
      <c r="DL39" s="28">
        <v>4.95698171115819</v>
      </c>
      <c r="DM39" s="129">
        <v>7.8134213216588852E-2</v>
      </c>
      <c r="DN39" s="28">
        <v>30.360007252338118</v>
      </c>
      <c r="DO39" s="129">
        <v>0.47854832197012898</v>
      </c>
      <c r="DP39" s="28">
        <v>28.124895290426942</v>
      </c>
      <c r="DQ39" s="129">
        <v>0.44331746481328221</v>
      </c>
      <c r="DR39" s="28">
        <v>63.441884253923249</v>
      </c>
    </row>
    <row r="40" spans="1:122" x14ac:dyDescent="0.2">
      <c r="A40" s="126">
        <v>97221</v>
      </c>
      <c r="B40" s="127" t="s">
        <v>27</v>
      </c>
      <c r="C40" s="121">
        <v>3701.3933305373939</v>
      </c>
      <c r="D40" s="128">
        <v>0.71067727673912517</v>
      </c>
      <c r="E40" s="441">
        <v>2893.2157888338543</v>
      </c>
      <c r="F40" s="129">
        <v>0.781655860500996</v>
      </c>
      <c r="G40" s="441">
        <v>671.03178648958078</v>
      </c>
      <c r="H40" s="129">
        <v>0.18129167223418424</v>
      </c>
      <c r="I40" s="441">
        <v>137.14575521395923</v>
      </c>
      <c r="J40" s="129">
        <v>3.7052467264819831E-2</v>
      </c>
      <c r="K40" s="325"/>
      <c r="L40" s="325">
        <v>0.55550505828802543</v>
      </c>
      <c r="M40" s="325">
        <v>0.12883987191887214</v>
      </c>
      <c r="O40" s="127" t="s">
        <v>27</v>
      </c>
      <c r="P40" s="121">
        <v>3222.5834315753841</v>
      </c>
      <c r="Q40" s="128">
        <v>0.87064063280935</v>
      </c>
      <c r="R40" s="121">
        <v>468.84490296527514</v>
      </c>
      <c r="S40" s="128">
        <v>0.12666713885746506</v>
      </c>
      <c r="T40" s="121">
        <v>9.9649959967359099</v>
      </c>
      <c r="U40" s="128">
        <v>2.6922283331853097E-3</v>
      </c>
      <c r="V40" s="123">
        <v>2778.8818866140491</v>
      </c>
      <c r="W40" s="129">
        <v>0.96048206889335108</v>
      </c>
      <c r="X40" s="123">
        <v>104.36890622306959</v>
      </c>
      <c r="Y40" s="129">
        <v>3.6073668139747272E-2</v>
      </c>
      <c r="Z40" s="123">
        <v>9.9649959967359099</v>
      </c>
      <c r="AA40" s="129">
        <v>3.4442629669017609E-3</v>
      </c>
      <c r="AB40" s="123">
        <v>391.32887286777697</v>
      </c>
      <c r="AC40" s="129">
        <v>0.58317486704313248</v>
      </c>
      <c r="AD40" s="123">
        <v>279.70291362180404</v>
      </c>
      <c r="AE40" s="129">
        <v>0.41682513295686779</v>
      </c>
      <c r="AF40" s="123">
        <v>0</v>
      </c>
      <c r="AG40" s="129">
        <v>0</v>
      </c>
      <c r="AH40" s="123">
        <v>52.37267209355776</v>
      </c>
      <c r="AI40" s="129">
        <v>0.381875997633699</v>
      </c>
      <c r="AJ40" s="123">
        <v>84.773083120401495</v>
      </c>
      <c r="AK40" s="129">
        <v>0.61812400236630116</v>
      </c>
      <c r="AL40" s="123">
        <v>0</v>
      </c>
      <c r="AM40" s="129">
        <v>0</v>
      </c>
      <c r="AO40" s="127" t="s">
        <v>27</v>
      </c>
      <c r="AP40" s="604">
        <v>37.372678733407234</v>
      </c>
      <c r="AQ40" s="606">
        <v>1.009692172541447E-2</v>
      </c>
      <c r="AR40" s="604">
        <v>255.95588687880627</v>
      </c>
      <c r="AS40" s="606">
        <v>6.9151226044286626E-2</v>
      </c>
      <c r="AT40" s="604">
        <v>938.28473431746477</v>
      </c>
      <c r="AU40" s="606">
        <v>0.25349500864347158</v>
      </c>
      <c r="AV40" s="604">
        <v>1806.2504424564052</v>
      </c>
      <c r="AW40" s="606">
        <v>0.48799202925946839</v>
      </c>
      <c r="AX40" s="604">
        <v>535.33934882586163</v>
      </c>
      <c r="AY40" s="606">
        <v>0.14463184563747442</v>
      </c>
      <c r="AZ40" s="121">
        <v>128.1902393254496</v>
      </c>
      <c r="BA40" s="128">
        <v>3.4632968689884698E-2</v>
      </c>
      <c r="BB40" s="189">
        <v>14.878520028513162</v>
      </c>
      <c r="BC40" s="325">
        <v>5.1425545532883072E-3</v>
      </c>
      <c r="BD40" s="183">
        <v>62.111083667283452</v>
      </c>
      <c r="BE40" s="325">
        <v>2.1467836553013583E-2</v>
      </c>
      <c r="BF40" s="183">
        <v>620.67452445002573</v>
      </c>
      <c r="BG40" s="325">
        <v>0.21452756024817493</v>
      </c>
      <c r="BH40" s="183">
        <v>1604.5161125582608</v>
      </c>
      <c r="BI40" s="325">
        <v>0.5545787904071201</v>
      </c>
      <c r="BJ40" s="183">
        <v>480.3639535772939</v>
      </c>
      <c r="BK40" s="325">
        <v>0.16603115309657229</v>
      </c>
      <c r="BL40" s="184">
        <v>110.67159455247754</v>
      </c>
      <c r="BM40" s="372">
        <v>3.8252105141830799E-2</v>
      </c>
      <c r="BN40" s="374">
        <v>2893.2157888338547</v>
      </c>
      <c r="BO40" s="189">
        <v>7.4998056774747202</v>
      </c>
      <c r="BP40" s="183"/>
      <c r="BQ40" s="183">
        <v>121.60088279927947</v>
      </c>
      <c r="BR40" s="183"/>
      <c r="BS40" s="183">
        <v>287.64800674178798</v>
      </c>
      <c r="BT40" s="183"/>
      <c r="BU40" s="183">
        <v>189.31097186124885</v>
      </c>
      <c r="BV40" s="183"/>
      <c r="BW40" s="183">
        <v>49.968153152159566</v>
      </c>
      <c r="BX40" s="183"/>
      <c r="BY40" s="184">
        <v>15.00396625763033</v>
      </c>
      <c r="BZ40" s="183">
        <v>671.0317864895809</v>
      </c>
      <c r="CA40" s="183"/>
      <c r="CB40" s="189">
        <v>14.994353027419349</v>
      </c>
      <c r="CC40" s="183"/>
      <c r="CD40" s="183">
        <v>72.243920412243341</v>
      </c>
      <c r="CE40" s="183"/>
      <c r="CF40" s="183">
        <v>29.962203125651108</v>
      </c>
      <c r="CG40" s="183"/>
      <c r="CH40" s="183">
        <v>12.423358036895518</v>
      </c>
      <c r="CI40" s="183"/>
      <c r="CJ40" s="183">
        <v>5.0072420964082198</v>
      </c>
      <c r="CK40" s="183"/>
      <c r="CL40" s="184">
        <v>2.5146785153417199</v>
      </c>
      <c r="CM40" s="183">
        <v>137.14575521395926</v>
      </c>
      <c r="CP40" s="127" t="s">
        <v>27</v>
      </c>
      <c r="CQ40" s="125">
        <v>82.234160961284047</v>
      </c>
      <c r="CR40" s="128">
        <v>2.430215653429698E-2</v>
      </c>
      <c r="CS40" s="125">
        <v>1839.621497605177</v>
      </c>
      <c r="CT40" s="128">
        <v>0.54365204285001278</v>
      </c>
      <c r="CU40" s="125">
        <v>1461.9658901602616</v>
      </c>
      <c r="CV40" s="128">
        <v>0.4320458006156902</v>
      </c>
      <c r="CW40" s="28">
        <v>3383.8215487267225</v>
      </c>
      <c r="CX40" s="28">
        <v>67.362469211872465</v>
      </c>
      <c r="CY40" s="129">
        <v>2.4514286156521858E-2</v>
      </c>
      <c r="CZ40" s="28">
        <v>1449.4146706528711</v>
      </c>
      <c r="DA40" s="129">
        <v>0.52746531431456267</v>
      </c>
      <c r="DB40" s="28">
        <v>1231.109083775146</v>
      </c>
      <c r="DC40" s="129">
        <v>0.44802039952891543</v>
      </c>
      <c r="DD40" s="28">
        <v>2747.8862236398895</v>
      </c>
      <c r="DE40" s="28">
        <v>14.87169174941158</v>
      </c>
      <c r="DF40" s="129">
        <v>2.3385541206381241E-2</v>
      </c>
      <c r="DG40" s="28">
        <v>390.20682695230585</v>
      </c>
      <c r="DH40" s="129">
        <v>0.61359514334107101</v>
      </c>
      <c r="DI40" s="28">
        <v>230.85680638511553</v>
      </c>
      <c r="DJ40" s="129">
        <v>0.36301931545254779</v>
      </c>
      <c r="DK40" s="28">
        <v>635.9353250868329</v>
      </c>
      <c r="DL40" s="28">
        <v>5.0000691503864498</v>
      </c>
      <c r="DM40" s="129">
        <v>3.7133883497384085E-2</v>
      </c>
      <c r="DN40" s="28">
        <v>52.164965217999899</v>
      </c>
      <c r="DO40" s="129">
        <v>0.38741219026952572</v>
      </c>
      <c r="DP40" s="28">
        <v>77.484743124955614</v>
      </c>
      <c r="DQ40" s="129">
        <v>0.57545392623309022</v>
      </c>
      <c r="DR40" s="28">
        <v>134.64977749334196</v>
      </c>
    </row>
    <row r="41" spans="1:122" x14ac:dyDescent="0.2">
      <c r="A41" s="126">
        <v>97227</v>
      </c>
      <c r="B41" s="127" t="s">
        <v>22</v>
      </c>
      <c r="C41" s="121">
        <v>3370.2932183443122</v>
      </c>
      <c r="D41" s="128">
        <v>0.8009466413469617</v>
      </c>
      <c r="E41" s="441">
        <v>2327.8179941246408</v>
      </c>
      <c r="F41" s="129">
        <v>0.69068708367997811</v>
      </c>
      <c r="G41" s="441">
        <v>881.73331696188416</v>
      </c>
      <c r="H41" s="129">
        <v>0.26161917074830771</v>
      </c>
      <c r="I41" s="441">
        <v>160.74190725778746</v>
      </c>
      <c r="J41" s="129">
        <v>4.7693745571714206E-2</v>
      </c>
      <c r="K41" s="325"/>
      <c r="L41" s="325">
        <v>0.55320349989520634</v>
      </c>
      <c r="M41" s="325">
        <v>0.20954299612283436</v>
      </c>
      <c r="O41" s="127" t="s">
        <v>22</v>
      </c>
      <c r="P41" s="121">
        <v>2672.5242253087863</v>
      </c>
      <c r="Q41" s="128">
        <v>0.79296490013462051</v>
      </c>
      <c r="R41" s="121">
        <v>689.4124623682909</v>
      </c>
      <c r="S41" s="128">
        <v>0.20455563290928472</v>
      </c>
      <c r="T41" s="121">
        <v>8.3565306672354112</v>
      </c>
      <c r="U41" s="128">
        <v>2.4794669560948869E-3</v>
      </c>
      <c r="V41" s="123">
        <v>2184.8910202190195</v>
      </c>
      <c r="W41" s="129">
        <v>0.93860045146726867</v>
      </c>
      <c r="X41" s="123">
        <v>137.67230574732636</v>
      </c>
      <c r="Y41" s="129">
        <v>5.9142212189616246E-2</v>
      </c>
      <c r="Z41" s="123">
        <v>5.2546681582948995</v>
      </c>
      <c r="AA41" s="129">
        <v>2.257336343115124E-3</v>
      </c>
      <c r="AB41" s="123">
        <v>420.37345266359199</v>
      </c>
      <c r="AC41" s="129">
        <v>0.47675804529201432</v>
      </c>
      <c r="AD41" s="123">
        <v>460.30893066663327</v>
      </c>
      <c r="AE41" s="129">
        <v>0.5220500595947557</v>
      </c>
      <c r="AF41" s="123">
        <v>1.0509336316589799</v>
      </c>
      <c r="AG41" s="129">
        <v>1.1918951132300357E-3</v>
      </c>
      <c r="AH41" s="123">
        <v>67.259752426174714</v>
      </c>
      <c r="AI41" s="129">
        <v>0.41843321118684923</v>
      </c>
      <c r="AJ41" s="123">
        <v>91.431225954331268</v>
      </c>
      <c r="AK41" s="129">
        <v>0.56880764645712323</v>
      </c>
      <c r="AL41" s="123">
        <v>2.0509288772815317</v>
      </c>
      <c r="AM41" s="129">
        <v>1.2759142356027821E-2</v>
      </c>
      <c r="AO41" s="127" t="s">
        <v>22</v>
      </c>
      <c r="AP41" s="604">
        <v>48.342947056313079</v>
      </c>
      <c r="AQ41" s="606">
        <v>1.4343840112541306E-2</v>
      </c>
      <c r="AR41" s="604">
        <v>361.47023090465268</v>
      </c>
      <c r="AS41" s="606">
        <v>0.10725186429987486</v>
      </c>
      <c r="AT41" s="604">
        <v>888.03891875183808</v>
      </c>
      <c r="AU41" s="606">
        <v>0.26349010641516096</v>
      </c>
      <c r="AV41" s="604">
        <v>1520.700965010544</v>
      </c>
      <c r="AW41" s="606">
        <v>0.45120731832276673</v>
      </c>
      <c r="AX41" s="604">
        <v>400.40571366207143</v>
      </c>
      <c r="AY41" s="606">
        <v>0.11880441484517909</v>
      </c>
      <c r="AZ41" s="121">
        <v>151.33444295889311</v>
      </c>
      <c r="BA41" s="128">
        <v>4.4902456004477127E-2</v>
      </c>
      <c r="BB41" s="189">
        <v>17.865871738202657</v>
      </c>
      <c r="BC41" s="325">
        <v>7.6749435665914205E-3</v>
      </c>
      <c r="BD41" s="183">
        <v>97.736827744285137</v>
      </c>
      <c r="BE41" s="325">
        <v>4.1986455981941305E-2</v>
      </c>
      <c r="BF41" s="183">
        <v>502.34627593299246</v>
      </c>
      <c r="BG41" s="325">
        <v>0.21580135440180587</v>
      </c>
      <c r="BH41" s="183">
        <v>1211.7264773028039</v>
      </c>
      <c r="BI41" s="325">
        <v>0.52054176072234759</v>
      </c>
      <c r="BJ41" s="183">
        <v>360.47023565903015</v>
      </c>
      <c r="BK41" s="325">
        <v>0.15485327313769751</v>
      </c>
      <c r="BL41" s="184">
        <v>137.67230574732639</v>
      </c>
      <c r="BM41" s="372">
        <v>5.9142212189616253E-2</v>
      </c>
      <c r="BN41" s="374">
        <v>2327.8179941246408</v>
      </c>
      <c r="BO41" s="189">
        <v>16.814938106543678</v>
      </c>
      <c r="BP41" s="183"/>
      <c r="BQ41" s="183">
        <v>210.186726331796</v>
      </c>
      <c r="BR41" s="183"/>
      <c r="BS41" s="183">
        <v>328.94222670926075</v>
      </c>
      <c r="BT41" s="183"/>
      <c r="BU41" s="183">
        <v>278.49741238962969</v>
      </c>
      <c r="BV41" s="183"/>
      <c r="BW41" s="183">
        <v>38.884544371382262</v>
      </c>
      <c r="BX41" s="183"/>
      <c r="BY41" s="184">
        <v>8.4074690532718392</v>
      </c>
      <c r="BZ41" s="183">
        <v>881.73331696188416</v>
      </c>
      <c r="CA41" s="183"/>
      <c r="CB41" s="189">
        <v>13.662137211566741</v>
      </c>
      <c r="CC41" s="183"/>
      <c r="CD41" s="183">
        <v>53.546676828571556</v>
      </c>
      <c r="CE41" s="183"/>
      <c r="CF41" s="183">
        <v>56.750416109584918</v>
      </c>
      <c r="CG41" s="183"/>
      <c r="CH41" s="183">
        <v>30.477075318110423</v>
      </c>
      <c r="CI41" s="183"/>
      <c r="CJ41" s="183">
        <v>1.0509336316589799</v>
      </c>
      <c r="CK41" s="183"/>
      <c r="CL41" s="184">
        <v>5.2546681582948995</v>
      </c>
      <c r="CM41" s="183">
        <v>160.74190725778752</v>
      </c>
      <c r="CP41" s="127" t="s">
        <v>22</v>
      </c>
      <c r="CQ41" s="125">
        <v>50.444814319631043</v>
      </c>
      <c r="CR41" s="128">
        <v>1.6404647983595352E-2</v>
      </c>
      <c r="CS41" s="125">
        <v>1456.5940134793466</v>
      </c>
      <c r="CT41" s="128">
        <v>0.47368421052631587</v>
      </c>
      <c r="CU41" s="125">
        <v>1567.9929784351982</v>
      </c>
      <c r="CV41" s="128">
        <v>0.50991114149008887</v>
      </c>
      <c r="CW41" s="28">
        <v>3075.0318062341757</v>
      </c>
      <c r="CX41" s="28">
        <v>43.088278898018181</v>
      </c>
      <c r="CY41" s="129">
        <v>1.9385342789598109E-2</v>
      </c>
      <c r="CZ41" s="28">
        <v>1132.9064549283808</v>
      </c>
      <c r="DA41" s="129">
        <v>0.50969267139479923</v>
      </c>
      <c r="DB41" s="28">
        <v>1046.7298971323441</v>
      </c>
      <c r="DC41" s="129">
        <v>0.47092198581560291</v>
      </c>
      <c r="DD41" s="28">
        <v>2222.7246309587426</v>
      </c>
      <c r="DE41" s="28">
        <v>7.3565354216128602</v>
      </c>
      <c r="DF41" s="129">
        <v>8.6313193588162772E-3</v>
      </c>
      <c r="DG41" s="28">
        <v>323.68755855096583</v>
      </c>
      <c r="DH41" s="129">
        <v>0.37977805178791613</v>
      </c>
      <c r="DI41" s="28">
        <v>521.26308130285406</v>
      </c>
      <c r="DJ41" s="129">
        <v>0.61159062885326754</v>
      </c>
      <c r="DK41" s="28">
        <v>852.30717527543277</v>
      </c>
      <c r="DL41" s="28">
        <v>2.1018672633179598</v>
      </c>
      <c r="DM41" s="129">
        <v>1.3893565390704713E-2</v>
      </c>
      <c r="DN41" s="28">
        <v>87.227491427695341</v>
      </c>
      <c r="DO41" s="129">
        <v>0.57658296371424567</v>
      </c>
      <c r="DP41" s="28">
        <v>61.954145881843395</v>
      </c>
      <c r="DQ41" s="129">
        <v>0.4095234708950497</v>
      </c>
      <c r="DR41" s="28">
        <v>151.28350457285669</v>
      </c>
    </row>
    <row r="42" spans="1:122" x14ac:dyDescent="0.2">
      <c r="A42" s="126">
        <v>97223</v>
      </c>
      <c r="B42" s="127" t="s">
        <v>18</v>
      </c>
      <c r="C42" s="121">
        <v>2901.6861308099055</v>
      </c>
      <c r="D42" s="128">
        <v>0.81237581606585285</v>
      </c>
      <c r="E42" s="441">
        <v>2367.3784470444198</v>
      </c>
      <c r="F42" s="129">
        <v>0.81586303284416495</v>
      </c>
      <c r="G42" s="441">
        <v>497.80848715152473</v>
      </c>
      <c r="H42" s="129">
        <v>0.17155835080363385</v>
      </c>
      <c r="I42" s="441">
        <v>36.499196613961075</v>
      </c>
      <c r="J42" s="129">
        <v>1.2578616352201257E-2</v>
      </c>
      <c r="K42" s="325"/>
      <c r="L42" s="325">
        <v>0.66278739710474022</v>
      </c>
      <c r="M42" s="325">
        <v>0.13936985523701392</v>
      </c>
      <c r="O42" s="127" t="s">
        <v>18</v>
      </c>
      <c r="P42" s="121">
        <v>2576.234961002086</v>
      </c>
      <c r="Q42" s="128">
        <v>0.88784067085953877</v>
      </c>
      <c r="R42" s="121">
        <v>291.99357291168866</v>
      </c>
      <c r="S42" s="128">
        <v>0.10062893081761008</v>
      </c>
      <c r="T42" s="121">
        <v>33.457596896130994</v>
      </c>
      <c r="U42" s="128">
        <v>1.1530398322851156E-2</v>
      </c>
      <c r="V42" s="123">
        <v>2297.421653534328</v>
      </c>
      <c r="W42" s="129">
        <v>0.97044967880085664</v>
      </c>
      <c r="X42" s="123">
        <v>38.526929759181144</v>
      </c>
      <c r="Y42" s="129">
        <v>1.6274089935760176E-2</v>
      </c>
      <c r="Z42" s="123">
        <v>31.429863750910933</v>
      </c>
      <c r="AA42" s="129">
        <v>1.3276231263383301E-2</v>
      </c>
      <c r="AB42" s="123">
        <v>266.64690859643787</v>
      </c>
      <c r="AC42" s="129">
        <v>0.53564154786150708</v>
      </c>
      <c r="AD42" s="123">
        <v>229.13384540986678</v>
      </c>
      <c r="AE42" s="129">
        <v>0.46028513238289204</v>
      </c>
      <c r="AF42" s="123">
        <v>2.02773314522006</v>
      </c>
      <c r="AG42" s="129">
        <v>4.0733197556008143E-3</v>
      </c>
      <c r="AH42" s="123">
        <v>12.166398871320361</v>
      </c>
      <c r="AI42" s="129">
        <v>0.33333333333333343</v>
      </c>
      <c r="AJ42" s="123">
        <v>24.332797742640725</v>
      </c>
      <c r="AK42" s="129">
        <v>0.66666666666666685</v>
      </c>
      <c r="AL42" s="123">
        <v>0</v>
      </c>
      <c r="AM42" s="129">
        <v>0</v>
      </c>
      <c r="AO42" s="127" t="s">
        <v>18</v>
      </c>
      <c r="AP42" s="604">
        <v>33.457596896130987</v>
      </c>
      <c r="AQ42" s="606">
        <v>1.1530398322851153E-2</v>
      </c>
      <c r="AR42" s="604">
        <v>155.12158560933457</v>
      </c>
      <c r="AS42" s="606">
        <v>5.3459119496855348E-2</v>
      </c>
      <c r="AT42" s="604">
        <v>580.94554610554712</v>
      </c>
      <c r="AU42" s="606">
        <v>0.20020964360587001</v>
      </c>
      <c r="AV42" s="604">
        <v>1117.2809630162531</v>
      </c>
      <c r="AW42" s="606">
        <v>0.38504542278127191</v>
      </c>
      <c r="AX42" s="604">
        <v>716.8036668352911</v>
      </c>
      <c r="AY42" s="606">
        <v>0.24703004891684135</v>
      </c>
      <c r="AZ42" s="121">
        <v>298.07677234734882</v>
      </c>
      <c r="BA42" s="128">
        <v>0.10272536687631029</v>
      </c>
      <c r="BB42" s="189">
        <v>23.318931170030691</v>
      </c>
      <c r="BC42" s="325">
        <v>9.8501070663811578E-3</v>
      </c>
      <c r="BD42" s="183">
        <v>77.053859518362287</v>
      </c>
      <c r="BE42" s="325">
        <v>3.2548179871520352E-2</v>
      </c>
      <c r="BF42" s="183">
        <v>381.21383130137127</v>
      </c>
      <c r="BG42" s="325">
        <v>0.16102783725910066</v>
      </c>
      <c r="BH42" s="183">
        <v>941.8820459547178</v>
      </c>
      <c r="BI42" s="325">
        <v>0.39785867237687367</v>
      </c>
      <c r="BJ42" s="183">
        <v>657.99940562390941</v>
      </c>
      <c r="BK42" s="325">
        <v>0.2779443254817987</v>
      </c>
      <c r="BL42" s="184">
        <v>285.91037347602844</v>
      </c>
      <c r="BM42" s="372">
        <v>0.12077087794432549</v>
      </c>
      <c r="BN42" s="374">
        <v>2367.3784470444198</v>
      </c>
      <c r="BO42" s="189">
        <v>9.1247991534902706</v>
      </c>
      <c r="BP42" s="183"/>
      <c r="BQ42" s="183">
        <v>64.88746064704192</v>
      </c>
      <c r="BR42" s="183"/>
      <c r="BS42" s="183">
        <v>184.52371621502544</v>
      </c>
      <c r="BT42" s="183"/>
      <c r="BU42" s="183">
        <v>169.31571762587501</v>
      </c>
      <c r="BV42" s="183"/>
      <c r="BW42" s="183">
        <v>58.804261211381743</v>
      </c>
      <c r="BX42" s="183"/>
      <c r="BY42" s="184">
        <v>11.15253229871033</v>
      </c>
      <c r="BZ42" s="183">
        <v>497.80848715152467</v>
      </c>
      <c r="CA42" s="183"/>
      <c r="CB42" s="189">
        <v>1.01386657261003</v>
      </c>
      <c r="CC42" s="183"/>
      <c r="CD42" s="183">
        <v>13.18026544393039</v>
      </c>
      <c r="CE42" s="183"/>
      <c r="CF42" s="183">
        <v>15.207998589150451</v>
      </c>
      <c r="CG42" s="183"/>
      <c r="CH42" s="183">
        <v>6.0831994356601804</v>
      </c>
      <c r="CI42" s="183"/>
      <c r="CJ42" s="183">
        <v>0</v>
      </c>
      <c r="CK42" s="183"/>
      <c r="CL42" s="184">
        <v>1.01386657261003</v>
      </c>
      <c r="CM42" s="183">
        <v>36.499196613961075</v>
      </c>
      <c r="CP42" s="127" t="s">
        <v>18</v>
      </c>
      <c r="CQ42" s="125">
        <v>120.65012214059357</v>
      </c>
      <c r="CR42" s="128">
        <v>4.5489296636085634E-2</v>
      </c>
      <c r="CS42" s="125">
        <v>1348.4425415713399</v>
      </c>
      <c r="CT42" s="128">
        <v>0.50840978593272179</v>
      </c>
      <c r="CU42" s="125">
        <v>1183.1822902359049</v>
      </c>
      <c r="CV42" s="128">
        <v>0.44610091743119268</v>
      </c>
      <c r="CW42" s="28">
        <v>2652.2749539478382</v>
      </c>
      <c r="CX42" s="28">
        <v>88.206391817072614</v>
      </c>
      <c r="CY42" s="129">
        <v>4.0221914008321778E-2</v>
      </c>
      <c r="CZ42" s="28">
        <v>1097.0036315640525</v>
      </c>
      <c r="DA42" s="129">
        <v>0.50023116042533522</v>
      </c>
      <c r="DB42" s="28">
        <v>1007.7833731743698</v>
      </c>
      <c r="DC42" s="129">
        <v>0.45954692556634308</v>
      </c>
      <c r="DD42" s="28">
        <v>2192.9933965554947</v>
      </c>
      <c r="DE42" s="28">
        <v>32.44373032352096</v>
      </c>
      <c r="DF42" s="129">
        <v>7.0640176600441487E-2</v>
      </c>
      <c r="DG42" s="28">
        <v>251.43891000728743</v>
      </c>
      <c r="DH42" s="129">
        <v>0.54746136865342154</v>
      </c>
      <c r="DI42" s="28">
        <v>175.3989170615352</v>
      </c>
      <c r="DJ42" s="129">
        <v>0.38189845474613682</v>
      </c>
      <c r="DK42" s="28">
        <v>459.28155739234364</v>
      </c>
      <c r="DL42" s="28">
        <v>2.02773314522006</v>
      </c>
      <c r="DM42" s="129">
        <v>5.8823529411764705E-2</v>
      </c>
      <c r="DN42" s="28">
        <v>18.249598306980541</v>
      </c>
      <c r="DO42" s="129">
        <v>0.52941176470588236</v>
      </c>
      <c r="DP42" s="28">
        <v>14.19413201654042</v>
      </c>
      <c r="DQ42" s="129">
        <v>0.41176470588235292</v>
      </c>
      <c r="DR42" s="28">
        <v>34.471463468741021</v>
      </c>
    </row>
    <row r="43" spans="1:122" x14ac:dyDescent="0.2">
      <c r="A43" s="126">
        <v>97231</v>
      </c>
      <c r="B43" s="130" t="s">
        <v>29</v>
      </c>
      <c r="C43" s="121">
        <v>2829.8924743079738</v>
      </c>
      <c r="D43" s="131">
        <v>0.82621373979769819</v>
      </c>
      <c r="E43" s="441">
        <v>1622.3829088160423</v>
      </c>
      <c r="F43" s="132">
        <v>0.57330196236971243</v>
      </c>
      <c r="G43" s="441">
        <v>947.97667185915736</v>
      </c>
      <c r="H43" s="132">
        <v>0.33498681680157372</v>
      </c>
      <c r="I43" s="441">
        <v>259.53289363277412</v>
      </c>
      <c r="J43" s="132">
        <v>9.1711220828713885E-2</v>
      </c>
      <c r="K43" s="325"/>
      <c r="L43" s="325">
        <v>0.47366995836283937</v>
      </c>
      <c r="M43" s="325">
        <v>0.27677071069255466</v>
      </c>
      <c r="O43" s="130" t="s">
        <v>29</v>
      </c>
      <c r="P43" s="121">
        <v>1584.3035076208539</v>
      </c>
      <c r="Q43" s="131">
        <v>0.55984583230791551</v>
      </c>
      <c r="R43" s="121">
        <v>1228.5617332973857</v>
      </c>
      <c r="S43" s="131">
        <v>0.43413724883586613</v>
      </c>
      <c r="T43" s="121">
        <v>17.027233389733809</v>
      </c>
      <c r="U43" s="131">
        <v>6.0169188562182651E-3</v>
      </c>
      <c r="V43" s="123">
        <v>1277.6641190490759</v>
      </c>
      <c r="W43" s="129">
        <v>0.78752316244595422</v>
      </c>
      <c r="X43" s="123">
        <v>338.70625273614718</v>
      </c>
      <c r="Y43" s="132">
        <v>0.20877084620135886</v>
      </c>
      <c r="Z43" s="123">
        <v>6.0125370308191792</v>
      </c>
      <c r="AA43" s="129">
        <v>3.7059913526868425E-3</v>
      </c>
      <c r="AB43" s="123">
        <v>256.53491331495172</v>
      </c>
      <c r="AC43" s="132">
        <v>0.27061310782241021</v>
      </c>
      <c r="AD43" s="123">
        <v>685.42922151338655</v>
      </c>
      <c r="AE43" s="129">
        <v>0.7230443974630022</v>
      </c>
      <c r="AF43" s="123">
        <v>6.0125370308191801</v>
      </c>
      <c r="AG43" s="132">
        <v>6.3424947145877377E-3</v>
      </c>
      <c r="AH43" s="123">
        <v>50.104475256826504</v>
      </c>
      <c r="AI43" s="132">
        <v>0.19305635811898972</v>
      </c>
      <c r="AJ43" s="123">
        <v>204.42625904785211</v>
      </c>
      <c r="AK43" s="132">
        <v>0.78766994112547795</v>
      </c>
      <c r="AL43" s="123">
        <v>5.0021593280954502</v>
      </c>
      <c r="AM43" s="132">
        <v>1.9273700755532176E-2</v>
      </c>
      <c r="AO43" s="130" t="s">
        <v>29</v>
      </c>
      <c r="AP43" s="604">
        <v>152.30931658316536</v>
      </c>
      <c r="AQ43" s="607">
        <v>5.3821591444180687E-2</v>
      </c>
      <c r="AR43" s="604">
        <v>517.07818465044943</v>
      </c>
      <c r="AS43" s="607">
        <v>0.18272008189176747</v>
      </c>
      <c r="AT43" s="604">
        <v>865.80533243796185</v>
      </c>
      <c r="AU43" s="606">
        <v>0.30594990456295951</v>
      </c>
      <c r="AV43" s="604">
        <v>812.69458866572575</v>
      </c>
      <c r="AW43" s="606">
        <v>0.28718214421361127</v>
      </c>
      <c r="AX43" s="604">
        <v>308.64356758205122</v>
      </c>
      <c r="AY43" s="606">
        <v>0.10906547523772167</v>
      </c>
      <c r="AZ43" s="121">
        <v>173.36148438861969</v>
      </c>
      <c r="BA43" s="128">
        <v>6.1260802649759249E-2</v>
      </c>
      <c r="BB43" s="189">
        <v>40.083580205461203</v>
      </c>
      <c r="BC43" s="325">
        <v>2.4706609017912294E-2</v>
      </c>
      <c r="BD43" s="183">
        <v>145.30297824479686</v>
      </c>
      <c r="BE43" s="325">
        <v>8.9561457689932067E-2</v>
      </c>
      <c r="BF43" s="183">
        <v>445.92982978575583</v>
      </c>
      <c r="BG43" s="325">
        <v>0.2748610253242742</v>
      </c>
      <c r="BH43" s="183">
        <v>581.21191297918733</v>
      </c>
      <c r="BI43" s="325">
        <v>0.35824583075972816</v>
      </c>
      <c r="BJ43" s="183">
        <v>254.53073430467865</v>
      </c>
      <c r="BK43" s="325">
        <v>0.15688696726374307</v>
      </c>
      <c r="BL43" s="184">
        <v>155.32387329616216</v>
      </c>
      <c r="BM43" s="372">
        <v>9.5738109944410135E-2</v>
      </c>
      <c r="BN43" s="374">
        <v>1622.3829088160421</v>
      </c>
      <c r="BO43" s="189">
        <v>45.094027731143854</v>
      </c>
      <c r="BP43" s="183"/>
      <c r="BQ43" s="183">
        <v>249.520286778996</v>
      </c>
      <c r="BR43" s="183"/>
      <c r="BS43" s="183">
        <v>374.78147492106223</v>
      </c>
      <c r="BT43" s="183"/>
      <c r="BU43" s="183">
        <v>211.44088558380784</v>
      </c>
      <c r="BV43" s="183"/>
      <c r="BW43" s="183">
        <v>50.104475256826504</v>
      </c>
      <c r="BX43" s="183"/>
      <c r="BY43" s="184">
        <v>17.035521587321011</v>
      </c>
      <c r="BZ43" s="183">
        <v>947.97667185915748</v>
      </c>
      <c r="CA43" s="183"/>
      <c r="CB43" s="189">
        <v>67.131708646560313</v>
      </c>
      <c r="CC43" s="183"/>
      <c r="CD43" s="183">
        <v>122.25491962665666</v>
      </c>
      <c r="CE43" s="183"/>
      <c r="CF43" s="183">
        <v>45.094027731143854</v>
      </c>
      <c r="CG43" s="183"/>
      <c r="CH43" s="183">
        <v>20.041790102730602</v>
      </c>
      <c r="CI43" s="183"/>
      <c r="CJ43" s="183">
        <v>4.0083580205461198</v>
      </c>
      <c r="CK43" s="183"/>
      <c r="CL43" s="184">
        <v>1.0020895051365299</v>
      </c>
      <c r="CM43" s="183">
        <v>259.53289363277406</v>
      </c>
      <c r="CP43" s="130" t="s">
        <v>29</v>
      </c>
      <c r="CQ43" s="125">
        <v>64.133728328737931</v>
      </c>
      <c r="CR43" s="131">
        <v>2.7935399388913141E-2</v>
      </c>
      <c r="CS43" s="125">
        <v>893.86383858178476</v>
      </c>
      <c r="CT43" s="131">
        <v>0.38934962898297687</v>
      </c>
      <c r="CU43" s="125">
        <v>1337.7894893572675</v>
      </c>
      <c r="CV43" s="131">
        <v>0.58271497162810992</v>
      </c>
      <c r="CW43" s="28">
        <v>2295.7870562677904</v>
      </c>
      <c r="CX43" s="28">
        <v>47.098206741416917</v>
      </c>
      <c r="CY43" s="132">
        <v>3.1994554118447927E-2</v>
      </c>
      <c r="CZ43" s="28">
        <v>648.35190982333495</v>
      </c>
      <c r="DA43" s="132">
        <v>0.4404356705241661</v>
      </c>
      <c r="DB43" s="28">
        <v>776.61936648081075</v>
      </c>
      <c r="DC43" s="132">
        <v>0.52756977535738592</v>
      </c>
      <c r="DD43" s="28">
        <v>1472.0694830455627</v>
      </c>
      <c r="DE43" s="28">
        <v>17.035521587321011</v>
      </c>
      <c r="DF43" s="132">
        <v>2.0681265206812655E-2</v>
      </c>
      <c r="DG43" s="28">
        <v>245.51192875844984</v>
      </c>
      <c r="DH43" s="132">
        <v>0.2980535279805353</v>
      </c>
      <c r="DI43" s="28">
        <v>561.17012287645673</v>
      </c>
      <c r="DJ43" s="132">
        <v>0.68126520681265212</v>
      </c>
      <c r="DK43" s="28">
        <v>823.71757322222754</v>
      </c>
      <c r="DL43" s="28">
        <v>8.0104998929018389</v>
      </c>
      <c r="DM43" s="132">
        <v>3.172245709190822E-2</v>
      </c>
      <c r="DN43" s="28">
        <v>107.22357704960871</v>
      </c>
      <c r="DO43" s="132">
        <v>0.42461711100091609</v>
      </c>
      <c r="DP43" s="28">
        <v>137.28419015430782</v>
      </c>
      <c r="DQ43" s="132">
        <v>0.54366043190717572</v>
      </c>
      <c r="DR43" s="28">
        <v>252.51826709681836</v>
      </c>
    </row>
    <row r="44" spans="1:122" x14ac:dyDescent="0.2">
      <c r="A44" s="133"/>
      <c r="B44" s="139" t="s">
        <v>40</v>
      </c>
      <c r="C44" s="140">
        <v>21453.725248454881</v>
      </c>
      <c r="D44" s="141">
        <v>0.79517396880264501</v>
      </c>
      <c r="E44" s="445">
        <v>15505.369031081627</v>
      </c>
      <c r="F44" s="143">
        <v>0.72273550870603886</v>
      </c>
      <c r="G44" s="445">
        <v>5114.7120817989426</v>
      </c>
      <c r="H44" s="143">
        <v>0.23840671130843857</v>
      </c>
      <c r="I44" s="445">
        <v>833.64413557431112</v>
      </c>
      <c r="J44" s="143">
        <v>3.885777998552261E-2</v>
      </c>
      <c r="K44" s="326"/>
      <c r="L44" s="325">
        <v>0.57470046285237941</v>
      </c>
      <c r="M44" s="325">
        <v>0.18957481082031752</v>
      </c>
      <c r="O44" s="139" t="s">
        <v>40</v>
      </c>
      <c r="P44" s="142">
        <v>16834.301126474318</v>
      </c>
      <c r="Q44" s="141">
        <v>0.78467962703525074</v>
      </c>
      <c r="R44" s="142">
        <v>4504.0945731930351</v>
      </c>
      <c r="S44" s="141">
        <v>0.20994463763431595</v>
      </c>
      <c r="T44" s="142">
        <v>115.32954878752643</v>
      </c>
      <c r="U44" s="141">
        <v>5.375735330433235E-3</v>
      </c>
      <c r="V44" s="142">
        <v>14307.643756329831</v>
      </c>
      <c r="W44" s="143">
        <v>0.92275415874650457</v>
      </c>
      <c r="X44" s="142">
        <v>1113.0732199016095</v>
      </c>
      <c r="Y44" s="143">
        <v>7.1786309482242835E-2</v>
      </c>
      <c r="Z44" s="142">
        <v>84.652054850184513</v>
      </c>
      <c r="AA44" s="143">
        <v>5.4595317712524856E-3</v>
      </c>
      <c r="AB44" s="142">
        <v>2232.934058844743</v>
      </c>
      <c r="AC44" s="143">
        <v>0.43657082219560189</v>
      </c>
      <c r="AD44" s="142">
        <v>2861.1606494416883</v>
      </c>
      <c r="AE44" s="143">
        <v>0.55939818384368634</v>
      </c>
      <c r="AF44" s="142">
        <v>20.617373512511438</v>
      </c>
      <c r="AG44" s="143">
        <v>4.0309939607118435E-3</v>
      </c>
      <c r="AH44" s="142">
        <v>293.72331129974259</v>
      </c>
      <c r="AI44" s="143">
        <v>0.35233656516685236</v>
      </c>
      <c r="AJ44" s="142">
        <v>529.860703849738</v>
      </c>
      <c r="AK44" s="143">
        <v>0.63559579110420816</v>
      </c>
      <c r="AL44" s="142">
        <v>10.060120424830492</v>
      </c>
      <c r="AM44" s="143">
        <v>1.2067643728939459E-2</v>
      </c>
      <c r="AO44" s="139" t="s">
        <v>40</v>
      </c>
      <c r="AP44" s="610">
        <v>439.55389520696599</v>
      </c>
      <c r="AQ44" s="611">
        <v>2.0488464829138384E-2</v>
      </c>
      <c r="AR44" s="610">
        <v>2044.1081227263523</v>
      </c>
      <c r="AS44" s="611">
        <v>9.5279868603405884E-2</v>
      </c>
      <c r="AT44" s="610">
        <v>5414.1502816297116</v>
      </c>
      <c r="AU44" s="611">
        <v>0.25236411014537646</v>
      </c>
      <c r="AV44" s="610">
        <v>8946.8062549383721</v>
      </c>
      <c r="AW44" s="611">
        <v>0.41702809891176035</v>
      </c>
      <c r="AX44" s="610">
        <v>3320.2299642106605</v>
      </c>
      <c r="AY44" s="611">
        <v>0.15476239794064608</v>
      </c>
      <c r="AZ44" s="142">
        <v>1288.8767297428169</v>
      </c>
      <c r="BA44" s="141">
        <v>6.0077059569672783E-2</v>
      </c>
      <c r="BB44" s="30">
        <v>154.83617147521699</v>
      </c>
      <c r="BC44" s="208">
        <v>9.9859713860945033E-3</v>
      </c>
      <c r="BD44" s="30">
        <v>675.1398199671105</v>
      </c>
      <c r="BE44" s="208">
        <v>4.3542325152903114E-2</v>
      </c>
      <c r="BF44" s="30">
        <v>3177.5063642814671</v>
      </c>
      <c r="BG44" s="208">
        <v>0.20492942527920019</v>
      </c>
      <c r="BH44" s="30">
        <v>7374.3436816825106</v>
      </c>
      <c r="BI44" s="208">
        <v>0.47559936605830588</v>
      </c>
      <c r="BJ44" s="30">
        <v>2944.8145974527856</v>
      </c>
      <c r="BK44" s="208">
        <v>0.18992225154717007</v>
      </c>
      <c r="BL44" s="30">
        <v>1178.7283962225349</v>
      </c>
      <c r="BM44" s="380">
        <v>7.6020660576326116E-2</v>
      </c>
      <c r="BN44" s="381">
        <v>15505.369031081627</v>
      </c>
      <c r="BO44" s="30">
        <v>161.30430629979898</v>
      </c>
      <c r="BP44" s="30"/>
      <c r="BQ44" s="30">
        <v>1037.5898554636619</v>
      </c>
      <c r="BR44" s="30"/>
      <c r="BS44" s="30">
        <v>2021.6313133818287</v>
      </c>
      <c r="BT44" s="30"/>
      <c r="BU44" s="30">
        <v>1439.533869395462</v>
      </c>
      <c r="BV44" s="30"/>
      <c r="BW44" s="30">
        <v>361.83668883430261</v>
      </c>
      <c r="BX44" s="30"/>
      <c r="BY44" s="30">
        <v>92.816048423888489</v>
      </c>
      <c r="BZ44" s="30">
        <v>5114.7120817989417</v>
      </c>
      <c r="CA44" s="30"/>
      <c r="CB44" s="30">
        <v>123.41341743195005</v>
      </c>
      <c r="CC44" s="30"/>
      <c r="CD44" s="30">
        <v>331.37844729557992</v>
      </c>
      <c r="CE44" s="30"/>
      <c r="CF44" s="30">
        <v>215.01260396641521</v>
      </c>
      <c r="CG44" s="30"/>
      <c r="CH44" s="30">
        <v>132.92870386039982</v>
      </c>
      <c r="CI44" s="30"/>
      <c r="CJ44" s="30">
        <v>13.578677923572268</v>
      </c>
      <c r="CK44" s="30"/>
      <c r="CL44" s="30">
        <v>17.332285096393829</v>
      </c>
      <c r="CM44" s="387">
        <v>833.64413557431112</v>
      </c>
      <c r="CP44" s="139" t="s">
        <v>40</v>
      </c>
      <c r="CQ44" s="140">
        <v>553.70416469138274</v>
      </c>
      <c r="CR44" s="141">
        <v>2.888264679313279E-2</v>
      </c>
      <c r="CS44" s="140">
        <v>9351.9765892361356</v>
      </c>
      <c r="CT44" s="141">
        <v>0.48782337910552775</v>
      </c>
      <c r="CU44" s="140">
        <v>9265.1441589413698</v>
      </c>
      <c r="CV44" s="141">
        <v>0.48329397410133945</v>
      </c>
      <c r="CW44" s="30">
        <v>19170.824912868888</v>
      </c>
      <c r="CX44" s="30">
        <v>425.30717456663206</v>
      </c>
      <c r="CY44" s="143">
        <v>2.9361503909630035E-2</v>
      </c>
      <c r="CZ44" s="30">
        <v>7290.4231660164114</v>
      </c>
      <c r="DA44" s="143">
        <v>0.50330161608480506</v>
      </c>
      <c r="DB44" s="30">
        <v>6769.4668712375396</v>
      </c>
      <c r="DC44" s="143">
        <v>0.467336880005565</v>
      </c>
      <c r="DD44" s="30">
        <v>14485.197211820581</v>
      </c>
      <c r="DE44" s="30">
        <v>128.39699012475077</v>
      </c>
      <c r="DF44" s="143">
        <v>2.7402303024635252E-2</v>
      </c>
      <c r="DG44" s="30">
        <v>2061.5534232197247</v>
      </c>
      <c r="DH44" s="143">
        <v>0.4399737996167507</v>
      </c>
      <c r="DI44" s="30">
        <v>2495.677287703832</v>
      </c>
      <c r="DJ44" s="143">
        <v>0.53262389735861393</v>
      </c>
      <c r="DK44" s="30">
        <v>4685.6277010483082</v>
      </c>
      <c r="DL44" s="30">
        <v>22.097151162984499</v>
      </c>
      <c r="DM44" s="143">
        <v>2.7826292701084436E-2</v>
      </c>
      <c r="DN44" s="30">
        <v>370.56705332112926</v>
      </c>
      <c r="DO44" s="143">
        <v>0.46664419386174877</v>
      </c>
      <c r="DP44" s="30">
        <v>401.44629382611708</v>
      </c>
      <c r="DQ44" s="143">
        <v>0.5055295134371669</v>
      </c>
      <c r="DR44" s="30">
        <v>794.11049831023081</v>
      </c>
    </row>
    <row r="45" spans="1:122" ht="13.5" thickBot="1" x14ac:dyDescent="0.25">
      <c r="A45" s="133"/>
      <c r="B45" s="134" t="s">
        <v>41</v>
      </c>
      <c r="C45" s="135">
        <v>39121.461726674323</v>
      </c>
      <c r="D45" s="136">
        <v>0.79985547789007017</v>
      </c>
      <c r="E45" s="443">
        <v>29886.908139628438</v>
      </c>
      <c r="F45" s="138">
        <v>0.76395172420795676</v>
      </c>
      <c r="G45" s="443">
        <v>8054.957985977373</v>
      </c>
      <c r="H45" s="138">
        <v>0.20589614064663728</v>
      </c>
      <c r="I45" s="443">
        <v>1179.5956010685079</v>
      </c>
      <c r="J45" s="138">
        <v>3.0152135145405882E-2</v>
      </c>
      <c r="K45" s="326"/>
      <c r="L45" s="325">
        <v>0.61105097145129827</v>
      </c>
      <c r="M45" s="325">
        <v>0.16468715597263714</v>
      </c>
      <c r="O45" s="134" t="s">
        <v>41</v>
      </c>
      <c r="P45" s="137">
        <v>32198.473321421428</v>
      </c>
      <c r="Q45" s="136">
        <v>0.82303860592886358</v>
      </c>
      <c r="R45" s="137">
        <v>6660.0547911027134</v>
      </c>
      <c r="S45" s="136">
        <v>0.17024043829532232</v>
      </c>
      <c r="T45" s="137">
        <v>262.93361415017534</v>
      </c>
      <c r="U45" s="136">
        <v>6.7209557758139285E-3</v>
      </c>
      <c r="V45" s="137">
        <v>28071.360707581138</v>
      </c>
      <c r="W45" s="138">
        <v>0.9392527516207011</v>
      </c>
      <c r="X45" s="137">
        <v>1614.8341249706386</v>
      </c>
      <c r="Y45" s="138">
        <v>5.4031488216389138E-2</v>
      </c>
      <c r="Z45" s="137">
        <v>200.71330707665925</v>
      </c>
      <c r="AA45" s="138">
        <v>6.7157601629097311E-3</v>
      </c>
      <c r="AB45" s="137">
        <v>3664.8728765420019</v>
      </c>
      <c r="AC45" s="138">
        <v>0.45498348755165025</v>
      </c>
      <c r="AD45" s="137">
        <v>4348.9517915943925</v>
      </c>
      <c r="AE45" s="138">
        <v>0.53990992866323428</v>
      </c>
      <c r="AF45" s="137">
        <v>41.133317840980283</v>
      </c>
      <c r="AG45" s="138">
        <v>5.1065837851157021E-3</v>
      </c>
      <c r="AH45" s="137">
        <v>462.23973729828981</v>
      </c>
      <c r="AI45" s="138">
        <v>0.39186288663638724</v>
      </c>
      <c r="AJ45" s="137">
        <v>696.26887453768222</v>
      </c>
      <c r="AK45" s="138">
        <v>0.59026065704804598</v>
      </c>
      <c r="AL45" s="137">
        <v>21.08698923253581</v>
      </c>
      <c r="AM45" s="138">
        <v>1.7876456315566686E-2</v>
      </c>
      <c r="AO45" s="134" t="s">
        <v>41</v>
      </c>
      <c r="AP45" s="608">
        <v>678.55819730877624</v>
      </c>
      <c r="AQ45" s="609">
        <v>1.7344909094900014E-2</v>
      </c>
      <c r="AR45" s="608">
        <v>3314.07808384894</v>
      </c>
      <c r="AS45" s="609">
        <v>8.4712532139086472E-2</v>
      </c>
      <c r="AT45" s="608">
        <v>10212.149892537192</v>
      </c>
      <c r="AU45" s="609">
        <v>0.26103702269320389</v>
      </c>
      <c r="AV45" s="608">
        <v>16676.936942290369</v>
      </c>
      <c r="AW45" s="609">
        <v>0.42628614080949523</v>
      </c>
      <c r="AX45" s="608">
        <v>5915.1349091191823</v>
      </c>
      <c r="AY45" s="609">
        <v>0.15119923050027667</v>
      </c>
      <c r="AZ45" s="137">
        <v>2324.6037015698566</v>
      </c>
      <c r="BA45" s="136">
        <v>5.9420164763037575E-2</v>
      </c>
      <c r="BB45" s="43">
        <v>261.82283296714877</v>
      </c>
      <c r="BC45" s="209">
        <v>8.7604522938251259E-3</v>
      </c>
      <c r="BD45" s="43">
        <v>1330.9951399879101</v>
      </c>
      <c r="BE45" s="209">
        <v>4.4534387222982155E-2</v>
      </c>
      <c r="BF45" s="43">
        <v>6649.4905209521276</v>
      </c>
      <c r="BG45" s="209">
        <v>0.2224884049526441</v>
      </c>
      <c r="BH45" s="43">
        <v>14199.155607638997</v>
      </c>
      <c r="BI45" s="209">
        <v>0.4750961705808463</v>
      </c>
      <c r="BJ45" s="43">
        <v>5289.0716431884357</v>
      </c>
      <c r="BK45" s="209">
        <v>0.17696951516290874</v>
      </c>
      <c r="BL45" s="43">
        <v>2156.3723948938205</v>
      </c>
      <c r="BM45" s="376">
        <v>7.2151069786793573E-2</v>
      </c>
      <c r="BN45" s="377">
        <v>29886.908139628438</v>
      </c>
      <c r="BO45" s="43">
        <v>251.81699004799026</v>
      </c>
      <c r="BP45" s="43"/>
      <c r="BQ45" s="43">
        <v>1548.685849753565</v>
      </c>
      <c r="BR45" s="43"/>
      <c r="BS45" s="43">
        <v>3236.6806017473914</v>
      </c>
      <c r="BT45" s="43"/>
      <c r="BU45" s="43">
        <v>2285.3806207291996</v>
      </c>
      <c r="BV45" s="43"/>
      <c r="BW45" s="43">
        <v>586.4713001633861</v>
      </c>
      <c r="BX45" s="43"/>
      <c r="BY45" s="43">
        <v>145.92262353584101</v>
      </c>
      <c r="BZ45" s="43">
        <v>8054.9579859773739</v>
      </c>
      <c r="CA45" s="43"/>
      <c r="CB45" s="43">
        <v>164.91837429363721</v>
      </c>
      <c r="CC45" s="43"/>
      <c r="CD45" s="43">
        <v>434.39709410746491</v>
      </c>
      <c r="CE45" s="43"/>
      <c r="CF45" s="43">
        <v>325.97876983767389</v>
      </c>
      <c r="CG45" s="43"/>
      <c r="CH45" s="43">
        <v>192.40071392217556</v>
      </c>
      <c r="CI45" s="43"/>
      <c r="CJ45" s="43">
        <v>39.59196576736062</v>
      </c>
      <c r="CK45" s="43"/>
      <c r="CL45" s="43">
        <v>22.308683140195654</v>
      </c>
      <c r="CM45" s="387">
        <v>1179.5956010685079</v>
      </c>
      <c r="CP45" s="134" t="s">
        <v>41</v>
      </c>
      <c r="CQ45" s="135">
        <v>1158.5035009798439</v>
      </c>
      <c r="CR45" s="136">
        <v>3.2645832756616713E-2</v>
      </c>
      <c r="CS45" s="135">
        <v>17611.246922219834</v>
      </c>
      <c r="CT45" s="136">
        <v>0.49627283920333404</v>
      </c>
      <c r="CU45" s="135">
        <v>16717.27512204503</v>
      </c>
      <c r="CV45" s="136">
        <v>0.47108132804004926</v>
      </c>
      <c r="CW45" s="43">
        <v>35487.025545244709</v>
      </c>
      <c r="CX45" s="43">
        <v>946.92189435344949</v>
      </c>
      <c r="CY45" s="138">
        <v>3.3796405800980721E-2</v>
      </c>
      <c r="CZ45" s="43">
        <v>14220.608324714392</v>
      </c>
      <c r="DA45" s="138">
        <v>0.50754497550931132</v>
      </c>
      <c r="DB45" s="43">
        <v>12850.8898439902</v>
      </c>
      <c r="DC45" s="138">
        <v>0.45865861868970786</v>
      </c>
      <c r="DD45" s="43">
        <v>28018.420063058045</v>
      </c>
      <c r="DE45" s="43">
        <v>211.58160662639466</v>
      </c>
      <c r="DF45" s="138">
        <v>2.8329466207719343E-2</v>
      </c>
      <c r="DG45" s="43">
        <v>3390.6385975054427</v>
      </c>
      <c r="DH45" s="138">
        <v>0.45398550045151487</v>
      </c>
      <c r="DI45" s="43">
        <v>3866.3852780548323</v>
      </c>
      <c r="DJ45" s="138">
        <v>0.51768503334076588</v>
      </c>
      <c r="DK45" s="43">
        <v>7468.6054821866692</v>
      </c>
      <c r="DL45" s="43">
        <v>33.078097678939542</v>
      </c>
      <c r="DM45" s="138">
        <v>2.9560175613695189E-2</v>
      </c>
      <c r="DN45" s="43">
        <v>528.49779531139836</v>
      </c>
      <c r="DO45" s="138">
        <v>0.47229099425516041</v>
      </c>
      <c r="DP45" s="43">
        <v>557.43294211328407</v>
      </c>
      <c r="DQ45" s="138">
        <v>0.49814883013114458</v>
      </c>
      <c r="DR45" s="43">
        <v>1119.0088351036218</v>
      </c>
    </row>
    <row r="46" spans="1:122" ht="13.5" thickBot="1" x14ac:dyDescent="0.25">
      <c r="A46" s="133"/>
      <c r="B46" s="147" t="s">
        <v>42</v>
      </c>
      <c r="C46" s="148">
        <v>126440.49603256783</v>
      </c>
      <c r="D46" s="149">
        <v>0.77641286311801183</v>
      </c>
      <c r="E46" s="446">
        <v>89297.667976203506</v>
      </c>
      <c r="F46" s="151">
        <v>0.70624262620104494</v>
      </c>
      <c r="G46" s="446">
        <v>34143.062848706621</v>
      </c>
      <c r="H46" s="151">
        <v>0.27003265504362023</v>
      </c>
      <c r="I46" s="446">
        <v>2999.7652076576956</v>
      </c>
      <c r="J46" s="151">
        <v>2.3724718755334787E-2</v>
      </c>
      <c r="K46" s="326"/>
      <c r="L46" s="325">
        <v>0.54833585946473706</v>
      </c>
      <c r="M46" s="325">
        <v>0.20965682683777562</v>
      </c>
      <c r="O46" s="147" t="s">
        <v>42</v>
      </c>
      <c r="P46" s="150">
        <v>95653.840659381764</v>
      </c>
      <c r="Q46" s="149">
        <v>0.75651269696651446</v>
      </c>
      <c r="R46" s="150">
        <v>30163.620912356226</v>
      </c>
      <c r="S46" s="149">
        <v>0.23855981160171066</v>
      </c>
      <c r="T46" s="150">
        <v>623.03446082980668</v>
      </c>
      <c r="U46" s="149">
        <v>4.9274914317745874E-3</v>
      </c>
      <c r="V46" s="150">
        <v>80446.052072057326</v>
      </c>
      <c r="W46" s="151">
        <v>0.90087517283760421</v>
      </c>
      <c r="X46" s="150">
        <v>8422.520325999074</v>
      </c>
      <c r="Y46" s="151">
        <v>9.431960001736607E-2</v>
      </c>
      <c r="Z46" s="150">
        <v>429.09557814709001</v>
      </c>
      <c r="AA46" s="151">
        <v>4.8052271450295609E-3</v>
      </c>
      <c r="AB46" s="150">
        <v>14034.752129703546</v>
      </c>
      <c r="AC46" s="151">
        <v>0.41105720924610017</v>
      </c>
      <c r="AD46" s="150">
        <v>19984.053910444014</v>
      </c>
      <c r="AE46" s="151">
        <v>0.58530349192738085</v>
      </c>
      <c r="AF46" s="150">
        <v>124.25680855906111</v>
      </c>
      <c r="AG46" s="151">
        <v>3.6392988265189605E-3</v>
      </c>
      <c r="AH46" s="150">
        <v>1173.0364576209013</v>
      </c>
      <c r="AI46" s="151">
        <v>0.39104275715526499</v>
      </c>
      <c r="AJ46" s="150">
        <v>1757.0466759131389</v>
      </c>
      <c r="AK46" s="151">
        <v>0.58572806679263156</v>
      </c>
      <c r="AL46" s="150">
        <v>69.682074123655468</v>
      </c>
      <c r="AM46" s="151">
        <v>2.3229176052103513E-2</v>
      </c>
      <c r="AO46" s="147" t="s">
        <v>42</v>
      </c>
      <c r="AP46" s="613">
        <v>3638.3724628842997</v>
      </c>
      <c r="AQ46" s="614">
        <v>2.8775373215454234E-2</v>
      </c>
      <c r="AR46" s="613">
        <v>12676.96339927298</v>
      </c>
      <c r="AS46" s="614">
        <v>0.10026031055752675</v>
      </c>
      <c r="AT46" s="613">
        <v>34311.32281966896</v>
      </c>
      <c r="AU46" s="614">
        <v>0.27136339935609904</v>
      </c>
      <c r="AV46" s="613">
        <v>50223.902787757557</v>
      </c>
      <c r="AW46" s="614">
        <v>0.39721374372670265</v>
      </c>
      <c r="AX46" s="613">
        <v>18469.015312198291</v>
      </c>
      <c r="AY46" s="614">
        <v>0.14606882993753162</v>
      </c>
      <c r="AZ46" s="150">
        <v>7120.9192507857297</v>
      </c>
      <c r="BA46" s="149">
        <v>5.6318343206685648E-2</v>
      </c>
      <c r="BB46" s="44">
        <v>690.32502681316328</v>
      </c>
      <c r="BC46" s="362">
        <v>7.7306053165590461E-3</v>
      </c>
      <c r="BD46" s="44">
        <v>4172.9952981346014</v>
      </c>
      <c r="BE46" s="362">
        <v>4.6731290891567766E-2</v>
      </c>
      <c r="BF46" s="44">
        <v>20482.963294096455</v>
      </c>
      <c r="BG46" s="362">
        <v>0.22937847939718714</v>
      </c>
      <c r="BH46" s="44">
        <v>41098.11331621703</v>
      </c>
      <c r="BI46" s="362">
        <v>0.4602372519646209</v>
      </c>
      <c r="BJ46" s="44">
        <v>16358.466513696247</v>
      </c>
      <c r="BK46" s="362">
        <v>0.18319029919186169</v>
      </c>
      <c r="BL46" s="44">
        <v>6494.8045272460076</v>
      </c>
      <c r="BM46" s="383">
        <v>7.2732073238203437E-2</v>
      </c>
      <c r="BN46" s="384">
        <v>89297.667976203506</v>
      </c>
      <c r="BO46" s="44">
        <v>2395.142347735587</v>
      </c>
      <c r="BP46" s="44"/>
      <c r="BQ46" s="44">
        <v>7610.4863388401827</v>
      </c>
      <c r="BR46" s="44"/>
      <c r="BS46" s="44">
        <v>13027.717447256418</v>
      </c>
      <c r="BT46" s="44"/>
      <c r="BU46" s="44">
        <v>8601.1137257264818</v>
      </c>
      <c r="BV46" s="44"/>
      <c r="BW46" s="44">
        <v>1944.1278300540953</v>
      </c>
      <c r="BX46" s="44"/>
      <c r="BY46" s="44">
        <v>564.47515909385629</v>
      </c>
      <c r="BZ46" s="44">
        <v>34143.062848706621</v>
      </c>
      <c r="CA46" s="44"/>
      <c r="CB46" s="44">
        <v>552.90508833554941</v>
      </c>
      <c r="CC46" s="44"/>
      <c r="CD46" s="44">
        <v>893.48176229819512</v>
      </c>
      <c r="CE46" s="44"/>
      <c r="CF46" s="44">
        <v>800.64207831608451</v>
      </c>
      <c r="CG46" s="44"/>
      <c r="CH46" s="44">
        <v>524.67574581405222</v>
      </c>
      <c r="CI46" s="44"/>
      <c r="CJ46" s="44">
        <v>166.42096844794855</v>
      </c>
      <c r="CK46" s="44"/>
      <c r="CL46" s="44">
        <v>61.639564445865858</v>
      </c>
      <c r="CM46" s="387">
        <v>2999.7652076576956</v>
      </c>
      <c r="CP46" s="147" t="s">
        <v>42</v>
      </c>
      <c r="CQ46" s="148">
        <v>6235.8008648084169</v>
      </c>
      <c r="CR46" s="149">
        <v>5.325019395933462E-2</v>
      </c>
      <c r="CS46" s="148">
        <v>67801.89577718277</v>
      </c>
      <c r="CT46" s="149">
        <v>0.57898964050008961</v>
      </c>
      <c r="CU46" s="148">
        <v>43066.118408344359</v>
      </c>
      <c r="CV46" s="149">
        <v>0.36776016554057567</v>
      </c>
      <c r="CW46" s="44">
        <v>117103.81505033556</v>
      </c>
      <c r="CX46" s="44">
        <v>4269.3400631864133</v>
      </c>
      <c r="CY46" s="677">
        <v>5.0163938508808237E-2</v>
      </c>
      <c r="CZ46" s="44">
        <v>49985.501765696899</v>
      </c>
      <c r="DA46" s="677">
        <v>0.58732019464265861</v>
      </c>
      <c r="DB46" s="44">
        <v>30852.910674177496</v>
      </c>
      <c r="DC46" s="677">
        <v>0.36251586684853299</v>
      </c>
      <c r="DD46" s="44">
        <v>85107.752503060823</v>
      </c>
      <c r="DE46" s="44">
        <v>1966.4608016220031</v>
      </c>
      <c r="DF46" s="678">
        <v>6.1459462354673269E-2</v>
      </c>
      <c r="DG46" s="44">
        <v>17816.394011485863</v>
      </c>
      <c r="DH46" s="678">
        <v>0.55683082832963682</v>
      </c>
      <c r="DI46" s="44">
        <v>12213.207734166868</v>
      </c>
      <c r="DJ46" s="678">
        <v>0.38170970931568976</v>
      </c>
      <c r="DK46" s="44">
        <v>31996.062547274738</v>
      </c>
      <c r="DL46" s="44">
        <v>104.58561406962332</v>
      </c>
      <c r="DM46" s="151">
        <v>3.6054771868713767E-2</v>
      </c>
      <c r="DN46" s="44">
        <v>1531.4551036949154</v>
      </c>
      <c r="DO46" s="151">
        <v>0.52795276752058584</v>
      </c>
      <c r="DP46" s="44">
        <v>1264.7019204208009</v>
      </c>
      <c r="DQ46" s="151">
        <v>0.43599246061070046</v>
      </c>
      <c r="DR46" s="44">
        <v>2900.7426381853393</v>
      </c>
    </row>
    <row r="47" spans="1:122" x14ac:dyDescent="0.2">
      <c r="B47" s="152" t="s">
        <v>288</v>
      </c>
      <c r="D47" s="121"/>
      <c r="F47" s="123"/>
      <c r="H47" s="123"/>
      <c r="J47" s="123"/>
      <c r="K47" s="123"/>
      <c r="L47" s="123"/>
      <c r="M47" s="123"/>
      <c r="O47" s="152" t="s">
        <v>288</v>
      </c>
      <c r="Q47" s="121"/>
      <c r="W47" s="123"/>
      <c r="AC47" s="123"/>
      <c r="AI47" s="123"/>
      <c r="AO47" s="152" t="s">
        <v>288</v>
      </c>
      <c r="AP47" s="615"/>
      <c r="AQ47" s="615"/>
      <c r="AR47" s="615"/>
      <c r="AS47" s="615"/>
      <c r="AT47" s="615"/>
      <c r="AU47" s="615"/>
      <c r="AV47" s="615"/>
      <c r="AW47" s="615"/>
      <c r="AX47" s="615"/>
      <c r="AY47" s="615"/>
      <c r="CP47" s="152" t="s">
        <v>288</v>
      </c>
    </row>
    <row r="48" spans="1:122" x14ac:dyDescent="0.2">
      <c r="AP48" s="601"/>
      <c r="AQ48" s="601"/>
      <c r="AR48" s="601"/>
      <c r="AS48" s="601"/>
      <c r="AT48" s="601"/>
      <c r="AU48" s="601"/>
      <c r="AV48" s="601"/>
      <c r="AW48" s="601"/>
      <c r="AX48" s="601"/>
      <c r="AY48" s="601"/>
      <c r="BQ48" s="107"/>
      <c r="DG48" s="107"/>
      <c r="DI48" s="107"/>
    </row>
    <row r="49" spans="42:122" x14ac:dyDescent="0.2">
      <c r="AP49" s="601"/>
      <c r="AQ49" s="601"/>
      <c r="AR49" s="601"/>
      <c r="AS49" s="601"/>
      <c r="AT49" s="601"/>
      <c r="AU49" s="601"/>
      <c r="AV49" s="601"/>
      <c r="AW49" s="601"/>
      <c r="AX49" s="601"/>
      <c r="AY49" s="601"/>
      <c r="AZ49" s="106"/>
      <c r="CR49" s="366"/>
      <c r="CS49" s="366"/>
      <c r="CT49" s="366"/>
      <c r="CU49" s="366"/>
      <c r="CV49" s="366"/>
      <c r="CW49" s="105"/>
      <c r="CX49" s="105"/>
      <c r="DD49" s="105"/>
      <c r="DE49" s="358"/>
      <c r="DF49" s="358"/>
      <c r="DG49" s="358"/>
      <c r="DH49" s="358"/>
      <c r="DI49" s="358"/>
      <c r="DK49" s="105"/>
      <c r="DR49" s="105"/>
    </row>
    <row r="50" spans="42:122" x14ac:dyDescent="0.2">
      <c r="CW50" s="105"/>
      <c r="CX50" s="105"/>
      <c r="DD50" s="105"/>
      <c r="DK50" s="105"/>
      <c r="DR50" s="105"/>
    </row>
    <row r="51" spans="42:122" x14ac:dyDescent="0.2">
      <c r="CW51" s="105"/>
      <c r="CX51" s="105"/>
      <c r="DD51" s="105"/>
      <c r="DK51" s="105"/>
      <c r="DR51" s="105"/>
    </row>
    <row r="52" spans="42:122" x14ac:dyDescent="0.2">
      <c r="AP52" s="641"/>
    </row>
    <row r="53" spans="42:122" x14ac:dyDescent="0.2">
      <c r="AP53" s="641"/>
    </row>
    <row r="54" spans="42:122" x14ac:dyDescent="0.2">
      <c r="AP54" s="641"/>
    </row>
    <row r="55" spans="42:122" x14ac:dyDescent="0.2">
      <c r="AP55" s="641"/>
    </row>
    <row r="56" spans="42:122" x14ac:dyDescent="0.2">
      <c r="AP56" s="641"/>
    </row>
    <row r="83" spans="15:20" x14ac:dyDescent="0.2">
      <c r="S83" s="329"/>
      <c r="T83" s="684"/>
    </row>
    <row r="84" spans="15:20" x14ac:dyDescent="0.2">
      <c r="S84" s="328"/>
      <c r="T84" s="328"/>
    </row>
    <row r="85" spans="15:20" x14ac:dyDescent="0.2">
      <c r="S85" s="328"/>
      <c r="T85" s="328"/>
    </row>
    <row r="86" spans="15:20" x14ac:dyDescent="0.2">
      <c r="S86" s="328"/>
      <c r="T86" s="328"/>
    </row>
    <row r="87" spans="15:20" x14ac:dyDescent="0.2">
      <c r="S87" s="328"/>
      <c r="T87" s="328"/>
    </row>
    <row r="88" spans="15:20" x14ac:dyDescent="0.2">
      <c r="O88"/>
    </row>
  </sheetData>
  <phoneticPr fontId="2" type="noConversion"/>
  <printOptions horizontalCentered="1" verticalCentered="1"/>
  <pageMargins left="0.39370078740157483" right="0.39370078740157483" top="0.78740157480314965" bottom="0.39370078740157483" header="0.51181102362204722" footer="0.51181102362204722"/>
  <pageSetup paperSize="9" scale="60" orientation="portrait" r:id="rId1"/>
  <headerFooter alignWithMargins="0">
    <oddHeader>&amp;C&amp;"-,Normal"&amp;K002060Observatoire de l'habitat de la Martinique
&amp;"-,Gras"&amp;K000000Le parc privé</oddHeader>
  </headerFooter>
  <rowBreaks count="1" manualBreakCount="1">
    <brk id="51" max="16383" man="1"/>
  </rowBreaks>
  <colBreaks count="6" manualBreakCount="6">
    <brk id="14" max="1048575" man="1"/>
    <brk id="25" max="46" man="1"/>
    <brk id="40" max="46" man="1"/>
    <brk id="53" max="46" man="1"/>
    <brk id="91" max="1048575" man="1"/>
    <brk id="10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workbookViewId="0">
      <selection activeCell="B3" sqref="B3"/>
    </sheetView>
  </sheetViews>
  <sheetFormatPr baseColWidth="10" defaultRowHeight="12.75" x14ac:dyDescent="0.2"/>
  <cols>
    <col min="1" max="1" width="8.5703125" style="303" customWidth="1"/>
    <col min="2" max="2" width="22.28515625" customWidth="1"/>
    <col min="3" max="3" width="12" style="56" customWidth="1"/>
    <col min="4" max="4" width="8.7109375" customWidth="1"/>
    <col min="5" max="5" width="10.42578125" style="56" customWidth="1"/>
    <col min="6" max="6" width="8.7109375" customWidth="1"/>
    <col min="7" max="7" width="10.42578125" style="56" customWidth="1"/>
    <col min="8" max="8" width="8.7109375" customWidth="1"/>
    <col min="9" max="9" width="9.7109375" customWidth="1"/>
    <col min="11" max="11" width="14.7109375" customWidth="1"/>
    <col min="12" max="12" width="12" style="56" customWidth="1"/>
    <col min="13" max="13" width="8.7109375" customWidth="1"/>
    <col min="14" max="14" width="10.42578125" style="56" customWidth="1"/>
    <col min="15" max="15" width="8.7109375" customWidth="1"/>
    <col min="16" max="16" width="10.42578125" style="56" customWidth="1"/>
    <col min="17" max="17" width="8.7109375" customWidth="1"/>
    <col min="18" max="18" width="9.7109375" customWidth="1"/>
  </cols>
  <sheetData>
    <row r="1" spans="1:18" x14ac:dyDescent="0.2">
      <c r="K1" s="388"/>
    </row>
    <row r="2" spans="1:18" ht="15" x14ac:dyDescent="0.2">
      <c r="C2" s="57" t="s">
        <v>312</v>
      </c>
      <c r="D2" s="52"/>
      <c r="E2" s="59"/>
      <c r="F2" s="52"/>
      <c r="G2" s="59"/>
      <c r="H2" s="52"/>
      <c r="I2" s="54"/>
      <c r="L2" s="57" t="s">
        <v>313</v>
      </c>
      <c r="M2" s="52"/>
      <c r="N2" s="59"/>
      <c r="O2" s="52"/>
      <c r="P2" s="59"/>
      <c r="Q2" s="52"/>
      <c r="R2" s="54"/>
    </row>
    <row r="3" spans="1:18" ht="13.5" thickBot="1" x14ac:dyDescent="0.25">
      <c r="C3" s="642" t="s">
        <v>284</v>
      </c>
      <c r="D3" s="643"/>
      <c r="E3" s="447" t="s">
        <v>285</v>
      </c>
      <c r="F3" s="643"/>
      <c r="G3" s="642" t="s">
        <v>286</v>
      </c>
      <c r="H3" s="643"/>
      <c r="I3" s="506" t="s">
        <v>65</v>
      </c>
      <c r="L3" s="642" t="s">
        <v>284</v>
      </c>
      <c r="M3" s="643"/>
      <c r="N3" s="447" t="s">
        <v>285</v>
      </c>
      <c r="O3" s="643"/>
      <c r="P3" s="642" t="s">
        <v>286</v>
      </c>
      <c r="Q3" s="643"/>
      <c r="R3" s="506" t="s">
        <v>65</v>
      </c>
    </row>
    <row r="4" spans="1:18" x14ac:dyDescent="0.2">
      <c r="A4" s="356">
        <v>97209</v>
      </c>
      <c r="B4" s="31" t="s">
        <v>8</v>
      </c>
      <c r="C4" s="42">
        <v>2978.4567174498766</v>
      </c>
      <c r="D4" s="47">
        <v>7.8572582415921452E-2</v>
      </c>
      <c r="E4" s="42">
        <v>26876.849181422036</v>
      </c>
      <c r="F4" s="47">
        <v>0.70901935052984788</v>
      </c>
      <c r="G4" s="42">
        <v>8051.7683739769927</v>
      </c>
      <c r="H4" s="47">
        <v>0.21240806705423068</v>
      </c>
      <c r="I4" s="42">
        <v>37907.074272848906</v>
      </c>
      <c r="L4" s="42">
        <v>2544.6679084415055</v>
      </c>
      <c r="M4" s="47">
        <v>9.3882627927070306E-2</v>
      </c>
      <c r="N4" s="42">
        <v>19532.282607508852</v>
      </c>
      <c r="O4" s="47">
        <v>0.72062134886992957</v>
      </c>
      <c r="P4" s="42">
        <v>5027.8287667327913</v>
      </c>
      <c r="Q4" s="47">
        <v>0.18549602320300018</v>
      </c>
      <c r="R4" s="42">
        <v>27104.779282683146</v>
      </c>
    </row>
    <row r="5" spans="1:18" x14ac:dyDescent="0.2">
      <c r="A5" s="356">
        <v>97213</v>
      </c>
      <c r="B5" s="32" t="s">
        <v>10</v>
      </c>
      <c r="C5" s="28">
        <v>433.67299495266269</v>
      </c>
      <c r="D5" s="21">
        <v>2.8293518443397586E-2</v>
      </c>
      <c r="E5" s="28">
        <v>6736.4763237650513</v>
      </c>
      <c r="F5" s="21">
        <v>0.43949846849643553</v>
      </c>
      <c r="G5" s="28">
        <v>8157.4952731079484</v>
      </c>
      <c r="H5" s="21">
        <v>0.53220801306016685</v>
      </c>
      <c r="I5" s="28">
        <v>15327.644591825663</v>
      </c>
      <c r="L5" s="519">
        <v>356.11328132512557</v>
      </c>
      <c r="M5" s="21">
        <v>3.1205203818182755E-2</v>
      </c>
      <c r="N5" s="28">
        <v>5505.8082122586402</v>
      </c>
      <c r="O5" s="21">
        <v>0.48245846604776221</v>
      </c>
      <c r="P5" s="28">
        <v>5550.0623344989153</v>
      </c>
      <c r="Q5" s="21">
        <v>0.48633633013405492</v>
      </c>
      <c r="R5" s="28">
        <v>11411.983828082683</v>
      </c>
    </row>
    <row r="6" spans="1:18" x14ac:dyDescent="0.2">
      <c r="A6" s="356">
        <v>97224</v>
      </c>
      <c r="B6" s="32" t="s">
        <v>19</v>
      </c>
      <c r="C6" s="28">
        <v>144.97956834080327</v>
      </c>
      <c r="D6" s="21">
        <v>2.2929324945081375E-2</v>
      </c>
      <c r="E6" s="28">
        <v>3639.9633133957318</v>
      </c>
      <c r="F6" s="21">
        <v>0.57568043936254543</v>
      </c>
      <c r="G6" s="28">
        <v>2537.9457636138027</v>
      </c>
      <c r="H6" s="21">
        <v>0.40139023569237325</v>
      </c>
      <c r="I6" s="28">
        <v>6322.8886453503374</v>
      </c>
      <c r="L6" s="28">
        <v>120.07549152874672</v>
      </c>
      <c r="M6" s="21">
        <v>2.256484845889355E-2</v>
      </c>
      <c r="N6" s="28">
        <v>2987.9891702086506</v>
      </c>
      <c r="O6" s="21">
        <v>0.5615094468002384</v>
      </c>
      <c r="P6" s="28">
        <v>2213.2868974139346</v>
      </c>
      <c r="Q6" s="21">
        <v>0.41592570474086799</v>
      </c>
      <c r="R6" s="28">
        <v>5321.3515591513324</v>
      </c>
    </row>
    <row r="7" spans="1:18" x14ac:dyDescent="0.2">
      <c r="A7" s="356">
        <v>97229</v>
      </c>
      <c r="B7" s="33" t="s">
        <v>24</v>
      </c>
      <c r="C7" s="29">
        <v>344.05240285210431</v>
      </c>
      <c r="D7" s="23">
        <v>3.9398238052602959E-2</v>
      </c>
      <c r="E7" s="29">
        <v>5655.092746331441</v>
      </c>
      <c r="F7" s="23">
        <v>0.64757777705534092</v>
      </c>
      <c r="G7" s="29">
        <v>2733.5398605557029</v>
      </c>
      <c r="H7" s="23">
        <v>0.31302398489205602</v>
      </c>
      <c r="I7" s="29">
        <v>8732.6850097392489</v>
      </c>
      <c r="L7" s="29">
        <v>304.85260139473945</v>
      </c>
      <c r="M7" s="23">
        <v>4.3712217988360724E-2</v>
      </c>
      <c r="N7" s="29">
        <v>4424.9261529168434</v>
      </c>
      <c r="O7" s="23">
        <v>0.63448150251552082</v>
      </c>
      <c r="P7" s="29">
        <v>2244.3034456791092</v>
      </c>
      <c r="Q7" s="23">
        <v>0.32180627949611845</v>
      </c>
      <c r="R7" s="29">
        <v>6974.0821999906921</v>
      </c>
    </row>
    <row r="8" spans="1:18" ht="13.5" thickBot="1" x14ac:dyDescent="0.25">
      <c r="A8" s="356"/>
      <c r="B8" s="34" t="s">
        <v>34</v>
      </c>
      <c r="C8" s="43">
        <v>3901.1616835954469</v>
      </c>
      <c r="D8" s="48">
        <v>5.7126152775907303E-2</v>
      </c>
      <c r="E8" s="43">
        <v>42908.381564914263</v>
      </c>
      <c r="F8" s="48">
        <v>0.62832329430271483</v>
      </c>
      <c r="G8" s="43">
        <v>21480.749271254444</v>
      </c>
      <c r="H8" s="48">
        <v>0.31455055292137779</v>
      </c>
      <c r="I8" s="43">
        <v>68290.29251976416</v>
      </c>
      <c r="L8" s="43">
        <v>3325.7092826901171</v>
      </c>
      <c r="M8" s="666">
        <v>6.5451003647899311E-2</v>
      </c>
      <c r="N8" s="43">
        <v>32451.006142892988</v>
      </c>
      <c r="O8" s="666">
        <v>0.63864599725880411</v>
      </c>
      <c r="P8" s="43">
        <v>15035.481444324752</v>
      </c>
      <c r="Q8" s="666">
        <v>0.29590299909329659</v>
      </c>
      <c r="R8" s="43">
        <v>50812.196869907857</v>
      </c>
    </row>
    <row r="9" spans="1:18" x14ac:dyDescent="0.2">
      <c r="A9" s="356">
        <v>97212</v>
      </c>
      <c r="B9" s="31" t="s">
        <v>9</v>
      </c>
      <c r="C9" s="42">
        <v>160.44651718945033</v>
      </c>
      <c r="D9" s="47">
        <v>3.914195700590406E-2</v>
      </c>
      <c r="E9" s="42">
        <v>2267.1387265897879</v>
      </c>
      <c r="F9" s="47">
        <v>0.55308303425381178</v>
      </c>
      <c r="G9" s="42">
        <v>1671.5076341075026</v>
      </c>
      <c r="H9" s="47">
        <v>0.40777500874028427</v>
      </c>
      <c r="I9" s="42">
        <v>4099.0928778867401</v>
      </c>
      <c r="L9" s="42">
        <v>125.31992029819587</v>
      </c>
      <c r="M9" s="47">
        <v>3.7488264185421734E-2</v>
      </c>
      <c r="N9" s="42">
        <v>1846.890436917882</v>
      </c>
      <c r="O9" s="47">
        <v>0.55247973710771092</v>
      </c>
      <c r="P9" s="42">
        <v>1370.7003648794441</v>
      </c>
      <c r="Q9" s="47">
        <v>0.41003199870686735</v>
      </c>
      <c r="R9" s="42">
        <v>3342.910722095522</v>
      </c>
    </row>
    <row r="10" spans="1:18" x14ac:dyDescent="0.2">
      <c r="A10" s="356">
        <v>97222</v>
      </c>
      <c r="B10" s="32" t="s">
        <v>17</v>
      </c>
      <c r="C10" s="28">
        <v>184.92976249493134</v>
      </c>
      <c r="D10" s="21">
        <v>2.0631820339028894E-2</v>
      </c>
      <c r="E10" s="28">
        <v>4542.1041692114068</v>
      </c>
      <c r="F10" s="21">
        <v>0.50674307864799395</v>
      </c>
      <c r="G10" s="28">
        <v>4236.2935622376908</v>
      </c>
      <c r="H10" s="21">
        <v>0.47262510101297694</v>
      </c>
      <c r="I10" s="28">
        <v>8963.3274939440307</v>
      </c>
      <c r="L10" s="28">
        <v>152.43645192260053</v>
      </c>
      <c r="M10" s="21">
        <v>2.1047452615679793E-2</v>
      </c>
      <c r="N10" s="28">
        <v>4021.962131214917</v>
      </c>
      <c r="O10" s="21">
        <v>0.55532686776117357</v>
      </c>
      <c r="P10" s="28">
        <v>3068.1145468856112</v>
      </c>
      <c r="Q10" s="21">
        <v>0.42362567962314673</v>
      </c>
      <c r="R10" s="28">
        <v>7242.5131300231278</v>
      </c>
    </row>
    <row r="11" spans="1:18" x14ac:dyDescent="0.2">
      <c r="A11" s="356">
        <v>97228</v>
      </c>
      <c r="B11" s="32" t="s">
        <v>23</v>
      </c>
      <c r="C11" s="28">
        <v>285.32969385390624</v>
      </c>
      <c r="D11" s="21">
        <v>4.3686595384213912E-2</v>
      </c>
      <c r="E11" s="28">
        <v>4051.1857027421647</v>
      </c>
      <c r="F11" s="21">
        <v>0.62027371996069702</v>
      </c>
      <c r="G11" s="28">
        <v>2194.7716342310036</v>
      </c>
      <c r="H11" s="21">
        <v>0.33603968465508915</v>
      </c>
      <c r="I11" s="28">
        <v>6531.287030827074</v>
      </c>
      <c r="L11" s="28">
        <v>170.17420288189618</v>
      </c>
      <c r="M11" s="21">
        <v>3.2711873525263307E-2</v>
      </c>
      <c r="N11" s="28">
        <v>3185.1633204950458</v>
      </c>
      <c r="O11" s="21">
        <v>0.61227059056450017</v>
      </c>
      <c r="P11" s="28">
        <v>1846.8775912807687</v>
      </c>
      <c r="Q11" s="21">
        <v>0.35501753591023644</v>
      </c>
      <c r="R11" s="28">
        <v>5202.2151146577107</v>
      </c>
    </row>
    <row r="12" spans="1:18" x14ac:dyDescent="0.2">
      <c r="A12" s="356">
        <v>97230</v>
      </c>
      <c r="B12" s="33" t="s">
        <v>25</v>
      </c>
      <c r="C12" s="28">
        <v>224.04339295226217</v>
      </c>
      <c r="D12" s="23">
        <v>4.1636583726042294E-2</v>
      </c>
      <c r="E12" s="28">
        <v>2859.1404960186719</v>
      </c>
      <c r="F12" s="23">
        <v>0.53134725857488185</v>
      </c>
      <c r="G12" s="28">
        <v>2297.7425200353487</v>
      </c>
      <c r="H12" s="23">
        <v>0.42701615769907586</v>
      </c>
      <c r="I12" s="29">
        <v>5380.9264090062825</v>
      </c>
      <c r="L12" s="28">
        <v>201.46043427495917</v>
      </c>
      <c r="M12" s="23">
        <v>5.1597834276283207E-2</v>
      </c>
      <c r="N12" s="28">
        <v>2030.596114873902</v>
      </c>
      <c r="O12" s="23">
        <v>0.52007413859899154</v>
      </c>
      <c r="P12" s="28">
        <v>1672.3793075235162</v>
      </c>
      <c r="Q12" s="23">
        <v>0.42832802712472534</v>
      </c>
      <c r="R12" s="29">
        <v>3904.4358566723772</v>
      </c>
    </row>
    <row r="13" spans="1:18" x14ac:dyDescent="0.2">
      <c r="A13" s="356"/>
      <c r="B13" s="35" t="s">
        <v>35</v>
      </c>
      <c r="C13" s="30">
        <v>854.74936649055007</v>
      </c>
      <c r="D13" s="25">
        <v>3.4224700667737071E-2</v>
      </c>
      <c r="E13" s="30">
        <v>13719.569094562032</v>
      </c>
      <c r="F13" s="25">
        <v>0.54934015041111262</v>
      </c>
      <c r="G13" s="30">
        <v>10400.315350611545</v>
      </c>
      <c r="H13" s="25">
        <v>0.41643514892115024</v>
      </c>
      <c r="I13" s="30">
        <v>24974.633811664127</v>
      </c>
      <c r="L13" s="30">
        <v>649.3910093776517</v>
      </c>
      <c r="M13" s="25">
        <v>3.2977277163520433E-2</v>
      </c>
      <c r="N13" s="30">
        <v>11084.612003501747</v>
      </c>
      <c r="O13" s="25">
        <v>0.56289710977039964</v>
      </c>
      <c r="P13" s="30">
        <v>7958.0718105693404</v>
      </c>
      <c r="Q13" s="25">
        <v>0.40412561306608002</v>
      </c>
      <c r="R13" s="30">
        <v>19692.074823448736</v>
      </c>
    </row>
    <row r="14" spans="1:18" x14ac:dyDescent="0.2">
      <c r="A14" s="356">
        <v>97201</v>
      </c>
      <c r="B14" s="36" t="s">
        <v>32</v>
      </c>
      <c r="C14" s="28">
        <v>59.82182240278604</v>
      </c>
      <c r="D14" s="19">
        <v>8.9665653495440714E-2</v>
      </c>
      <c r="E14" s="28">
        <v>421.79454439930504</v>
      </c>
      <c r="F14" s="19">
        <v>0.63221884498480252</v>
      </c>
      <c r="G14" s="28">
        <v>185.54904236796347</v>
      </c>
      <c r="H14" s="19">
        <v>0.27811550151975678</v>
      </c>
      <c r="I14" s="27">
        <v>667.16540917005455</v>
      </c>
      <c r="L14" s="28">
        <v>56.78003482298336</v>
      </c>
      <c r="M14" s="19">
        <v>9.3645484949832783E-2</v>
      </c>
      <c r="N14" s="28">
        <v>376.16773070226475</v>
      </c>
      <c r="O14" s="19">
        <v>0.62040133779264217</v>
      </c>
      <c r="P14" s="28">
        <v>173.38189204875275</v>
      </c>
      <c r="Q14" s="19">
        <v>0.28595317725752506</v>
      </c>
      <c r="R14" s="27">
        <v>606.32965757400086</v>
      </c>
    </row>
    <row r="15" spans="1:18" x14ac:dyDescent="0.2">
      <c r="A15" s="356">
        <v>97203</v>
      </c>
      <c r="B15" s="32" t="s">
        <v>1</v>
      </c>
      <c r="C15" s="28">
        <v>170.31904132532017</v>
      </c>
      <c r="D15" s="21">
        <v>0.11491108071135432</v>
      </c>
      <c r="E15" s="28">
        <v>891.13355550569304</v>
      </c>
      <c r="F15" s="21">
        <v>0.60123119015047888</v>
      </c>
      <c r="G15" s="28">
        <v>420.72858422623727</v>
      </c>
      <c r="H15" s="21">
        <v>0.28385772913816687</v>
      </c>
      <c r="I15" s="28">
        <v>1482.1811810572503</v>
      </c>
      <c r="L15" s="28">
        <v>123.68406572433963</v>
      </c>
      <c r="M15" s="21">
        <v>0.10720562390158171</v>
      </c>
      <c r="N15" s="28">
        <v>753.25623633757664</v>
      </c>
      <c r="O15" s="21">
        <v>0.65289982425307547</v>
      </c>
      <c r="P15" s="28">
        <v>276.76844215364525</v>
      </c>
      <c r="Q15" s="21">
        <v>0.2398945518453427</v>
      </c>
      <c r="R15" s="28">
        <v>1153.7087442155616</v>
      </c>
    </row>
    <row r="16" spans="1:18" x14ac:dyDescent="0.2">
      <c r="A16" s="356">
        <v>97211</v>
      </c>
      <c r="B16" s="32" t="s">
        <v>30</v>
      </c>
      <c r="C16" s="28">
        <v>30.927272727272726</v>
      </c>
      <c r="D16" s="21">
        <v>0.12313432835820896</v>
      </c>
      <c r="E16" s="28">
        <v>134.0181818181818</v>
      </c>
      <c r="F16" s="21">
        <v>0.53358208955223874</v>
      </c>
      <c r="G16" s="28">
        <v>86.221487603305775</v>
      </c>
      <c r="H16" s="21">
        <v>0.34328358208955223</v>
      </c>
      <c r="I16" s="28">
        <v>251.16694214876031</v>
      </c>
      <c r="L16" s="28">
        <v>26.241322314049583</v>
      </c>
      <c r="M16" s="21">
        <v>0.125</v>
      </c>
      <c r="N16" s="28">
        <v>123.70909090909089</v>
      </c>
      <c r="O16" s="21">
        <v>0.5892857142857143</v>
      </c>
      <c r="P16" s="28">
        <v>59.980165289256192</v>
      </c>
      <c r="Q16" s="21">
        <v>0.2857142857142857</v>
      </c>
      <c r="R16" s="28">
        <v>209.93057851239666</v>
      </c>
    </row>
    <row r="17" spans="1:18" x14ac:dyDescent="0.2">
      <c r="A17" s="356">
        <v>97214</v>
      </c>
      <c r="B17" s="32" t="s">
        <v>11</v>
      </c>
      <c r="C17" s="28">
        <v>243.1987602601375</v>
      </c>
      <c r="D17" s="21">
        <v>8.3097595473833094E-2</v>
      </c>
      <c r="E17" s="28">
        <v>1620.6351428398948</v>
      </c>
      <c r="F17" s="21">
        <v>0.55374823196605372</v>
      </c>
      <c r="G17" s="28">
        <v>1062.8303267538774</v>
      </c>
      <c r="H17" s="21">
        <v>0.36315417256011312</v>
      </c>
      <c r="I17" s="28">
        <v>2926.66422985391</v>
      </c>
      <c r="L17" s="28">
        <v>219.39632840489</v>
      </c>
      <c r="M17" s="21">
        <v>9.0289608177172048E-2</v>
      </c>
      <c r="N17" s="28">
        <v>1405.378367801135</v>
      </c>
      <c r="O17" s="21">
        <v>0.57836456558773419</v>
      </c>
      <c r="P17" s="28">
        <v>805.14312971228514</v>
      </c>
      <c r="Q17" s="21">
        <v>0.33134582623509368</v>
      </c>
      <c r="R17" s="28">
        <v>2429.9178259183104</v>
      </c>
    </row>
    <row r="18" spans="1:18" x14ac:dyDescent="0.2">
      <c r="A18" s="356">
        <v>97215</v>
      </c>
      <c r="B18" s="32" t="s">
        <v>12</v>
      </c>
      <c r="C18" s="28">
        <v>64</v>
      </c>
      <c r="D18" s="21">
        <v>0.15023474178403756</v>
      </c>
      <c r="E18" s="28">
        <v>248</v>
      </c>
      <c r="F18" s="21">
        <v>0.5821596244131455</v>
      </c>
      <c r="G18" s="28">
        <v>114</v>
      </c>
      <c r="H18" s="21">
        <v>0.26760563380281688</v>
      </c>
      <c r="I18" s="28">
        <v>426</v>
      </c>
      <c r="L18" s="28">
        <v>53</v>
      </c>
      <c r="M18" s="21">
        <v>0.15680473372781065</v>
      </c>
      <c r="N18" s="28">
        <v>194</v>
      </c>
      <c r="O18" s="21">
        <v>0.57396449704142016</v>
      </c>
      <c r="P18" s="28">
        <v>91</v>
      </c>
      <c r="Q18" s="21">
        <v>0.26923076923076922</v>
      </c>
      <c r="R18" s="28">
        <v>338</v>
      </c>
    </row>
    <row r="19" spans="1:18" x14ac:dyDescent="0.2">
      <c r="A19" s="356">
        <v>97216</v>
      </c>
      <c r="B19" s="33" t="s">
        <v>13</v>
      </c>
      <c r="C19" s="28">
        <v>79.622536774909761</v>
      </c>
      <c r="D19" s="23">
        <v>5.9127864005912779E-2</v>
      </c>
      <c r="E19" s="28">
        <v>747.45656397446544</v>
      </c>
      <c r="F19" s="23">
        <v>0.55506282335550627</v>
      </c>
      <c r="G19" s="28">
        <v>519.53705245628623</v>
      </c>
      <c r="H19" s="23">
        <v>0.38580931263858093</v>
      </c>
      <c r="I19" s="29">
        <v>1346.6161532056615</v>
      </c>
      <c r="L19" s="28">
        <v>68.674437968359669</v>
      </c>
      <c r="M19" s="23">
        <v>6.2956204379562036E-2</v>
      </c>
      <c r="N19" s="28">
        <v>649.91895642520103</v>
      </c>
      <c r="O19" s="23">
        <v>0.59580291970802923</v>
      </c>
      <c r="P19" s="28">
        <v>372.23535942270314</v>
      </c>
      <c r="Q19" s="23">
        <v>0.34124087591240876</v>
      </c>
      <c r="R19" s="29">
        <v>1090.8287538162638</v>
      </c>
    </row>
    <row r="20" spans="1:18" x14ac:dyDescent="0.2">
      <c r="A20" s="356"/>
      <c r="B20" s="35" t="s">
        <v>36</v>
      </c>
      <c r="C20" s="30">
        <v>647.8894334904262</v>
      </c>
      <c r="D20" s="25">
        <v>9.125468164390689E-2</v>
      </c>
      <c r="E20" s="30">
        <v>4063.0379885375401</v>
      </c>
      <c r="F20" s="25">
        <v>0.57227548249028803</v>
      </c>
      <c r="G20" s="30">
        <v>2388.8664934076701</v>
      </c>
      <c r="H20" s="25">
        <v>0.33646983586580509</v>
      </c>
      <c r="I20" s="30">
        <v>7099.7939154356363</v>
      </c>
      <c r="L20" s="30">
        <v>547.77618923462228</v>
      </c>
      <c r="M20" s="25">
        <v>9.3978884986315736E-2</v>
      </c>
      <c r="N20" s="30">
        <v>3502.4303821752683</v>
      </c>
      <c r="O20" s="25">
        <v>0.60089231428430101</v>
      </c>
      <c r="P20" s="30">
        <v>1778.5089886266426</v>
      </c>
      <c r="Q20" s="25">
        <v>0.3051288007293832</v>
      </c>
      <c r="R20" s="30">
        <v>5828.7155600365331</v>
      </c>
    </row>
    <row r="21" spans="1:18" x14ac:dyDescent="0.2">
      <c r="A21" s="356">
        <v>97234</v>
      </c>
      <c r="B21" s="36" t="s">
        <v>2</v>
      </c>
      <c r="C21" s="28">
        <v>40.483329323026211</v>
      </c>
      <c r="D21" s="19">
        <v>7.6241134751773063E-2</v>
      </c>
      <c r="E21" s="28">
        <v>278.675941386413</v>
      </c>
      <c r="F21" s="19">
        <v>0.52482269503546108</v>
      </c>
      <c r="G21" s="28">
        <v>211.83137436467203</v>
      </c>
      <c r="H21" s="19">
        <v>0.39893617021276601</v>
      </c>
      <c r="I21" s="27">
        <v>530.99064507411117</v>
      </c>
      <c r="L21" s="28">
        <v>30.127128798531135</v>
      </c>
      <c r="M21" s="19">
        <v>7.8431372549019593E-2</v>
      </c>
      <c r="N21" s="28">
        <v>216.53873823944255</v>
      </c>
      <c r="O21" s="19">
        <v>0.56372549019607843</v>
      </c>
      <c r="P21" s="28">
        <v>137.45502514329831</v>
      </c>
      <c r="Q21" s="19">
        <v>0.35784313725490191</v>
      </c>
      <c r="R21" s="27">
        <v>384.12089218127204</v>
      </c>
    </row>
    <row r="22" spans="1:18" x14ac:dyDescent="0.2">
      <c r="A22" s="356">
        <v>97204</v>
      </c>
      <c r="B22" s="32" t="s">
        <v>3</v>
      </c>
      <c r="C22" s="28">
        <v>146.66296364443474</v>
      </c>
      <c r="D22" s="21">
        <v>0.10224121109924665</v>
      </c>
      <c r="E22" s="28">
        <v>759.42846430541897</v>
      </c>
      <c r="F22" s="21">
        <v>0.52941031603634403</v>
      </c>
      <c r="G22" s="28">
        <v>528.38848545871701</v>
      </c>
      <c r="H22" s="21">
        <v>0.36834847286440919</v>
      </c>
      <c r="I22" s="28">
        <v>1434.4799134085708</v>
      </c>
      <c r="L22" s="28">
        <v>119.54036077868312</v>
      </c>
      <c r="M22" s="21">
        <v>9.6434703342354988E-2</v>
      </c>
      <c r="N22" s="28">
        <v>657.96983877057028</v>
      </c>
      <c r="O22" s="21">
        <v>0.53079249382165095</v>
      </c>
      <c r="P22" s="28">
        <v>462.08878956465736</v>
      </c>
      <c r="Q22" s="21">
        <v>0.37277280283599401</v>
      </c>
      <c r="R22" s="28">
        <v>1239.5989891139109</v>
      </c>
    </row>
    <row r="23" spans="1:18" x14ac:dyDescent="0.2">
      <c r="A23" s="356">
        <v>97205</v>
      </c>
      <c r="B23" s="32" t="s">
        <v>4</v>
      </c>
      <c r="C23" s="28">
        <v>65</v>
      </c>
      <c r="D23" s="21">
        <v>3.8992201559688064E-2</v>
      </c>
      <c r="E23" s="28">
        <v>994</v>
      </c>
      <c r="F23" s="21">
        <v>0.59628074385122976</v>
      </c>
      <c r="G23" s="28">
        <v>608</v>
      </c>
      <c r="H23" s="21">
        <v>0.36472705458908217</v>
      </c>
      <c r="I23" s="28">
        <v>1667</v>
      </c>
      <c r="L23" s="28">
        <v>53</v>
      </c>
      <c r="M23" s="21">
        <v>4.2880258899676373E-2</v>
      </c>
      <c r="N23" s="28">
        <v>665</v>
      </c>
      <c r="O23" s="21">
        <v>0.53802588996763756</v>
      </c>
      <c r="P23" s="28">
        <v>518</v>
      </c>
      <c r="Q23" s="21">
        <v>0.4190938511326861</v>
      </c>
      <c r="R23" s="28">
        <v>1236</v>
      </c>
    </row>
    <row r="24" spans="1:18" x14ac:dyDescent="0.2">
      <c r="A24" s="356">
        <v>97208</v>
      </c>
      <c r="B24" s="32" t="s">
        <v>7</v>
      </c>
      <c r="C24" s="28">
        <v>27.99630996309963</v>
      </c>
      <c r="D24" s="21">
        <v>7.7363896848137534E-2</v>
      </c>
      <c r="E24" s="28">
        <v>218.7859778597786</v>
      </c>
      <c r="F24" s="21">
        <v>0.60458452722063039</v>
      </c>
      <c r="G24" s="28">
        <v>115.09594095940959</v>
      </c>
      <c r="H24" s="21">
        <v>0.31805157593123207</v>
      </c>
      <c r="I24" s="28">
        <v>361.87822878228781</v>
      </c>
      <c r="L24" s="28">
        <v>22.811808118081181</v>
      </c>
      <c r="M24" s="21">
        <v>7.6388888888888909E-2</v>
      </c>
      <c r="N24" s="28">
        <v>185.60516605166049</v>
      </c>
      <c r="O24" s="21">
        <v>0.62152777777777779</v>
      </c>
      <c r="P24" s="28">
        <v>90.210332103321036</v>
      </c>
      <c r="Q24" s="21">
        <v>0.30208333333333337</v>
      </c>
      <c r="R24" s="28">
        <v>298.62730627306269</v>
      </c>
    </row>
    <row r="25" spans="1:18" x14ac:dyDescent="0.2">
      <c r="A25" s="356">
        <v>97218</v>
      </c>
      <c r="B25" s="32" t="s">
        <v>15</v>
      </c>
      <c r="C25" s="28">
        <v>147.805121920435</v>
      </c>
      <c r="D25" s="21">
        <v>8.1554460864805708E-2</v>
      </c>
      <c r="E25" s="28">
        <v>1081.2589455924438</v>
      </c>
      <c r="F25" s="21">
        <v>0.59660645867542417</v>
      </c>
      <c r="G25" s="28">
        <v>583.28464220950184</v>
      </c>
      <c r="H25" s="21">
        <v>0.32183908045977011</v>
      </c>
      <c r="I25" s="28">
        <v>1812.3487097223806</v>
      </c>
      <c r="L25" s="28">
        <v>129.9494696078992</v>
      </c>
      <c r="M25" s="21">
        <v>8.2545683679899173E-2</v>
      </c>
      <c r="N25" s="28">
        <v>950.31749530051491</v>
      </c>
      <c r="O25" s="21">
        <v>0.60365469439193453</v>
      </c>
      <c r="P25" s="28">
        <v>494.00638064682295</v>
      </c>
      <c r="Q25" s="21">
        <v>0.31379962192816635</v>
      </c>
      <c r="R25" s="28">
        <v>1574.273345555237</v>
      </c>
    </row>
    <row r="26" spans="1:18" x14ac:dyDescent="0.2">
      <c r="A26" s="356">
        <v>97233</v>
      </c>
      <c r="B26" s="32" t="s">
        <v>16</v>
      </c>
      <c r="C26" s="28">
        <v>51.027765861427952</v>
      </c>
      <c r="D26" s="21">
        <v>6.6579736270438311E-2</v>
      </c>
      <c r="E26" s="28">
        <v>467.25307626979293</v>
      </c>
      <c r="F26" s="21">
        <v>0.60965997755174395</v>
      </c>
      <c r="G26" s="28">
        <v>248.13501830655161</v>
      </c>
      <c r="H26" s="21">
        <v>0.32376028617781771</v>
      </c>
      <c r="I26" s="28">
        <v>766.41586043777249</v>
      </c>
      <c r="L26" s="28">
        <v>35.019055002940746</v>
      </c>
      <c r="M26" s="21">
        <v>5.6270202424212774E-2</v>
      </c>
      <c r="N26" s="28">
        <v>401.21714397853316</v>
      </c>
      <c r="O26" s="21">
        <v>0.64469386469282797</v>
      </c>
      <c r="P26" s="28">
        <v>186.10126372991368</v>
      </c>
      <c r="Q26" s="21">
        <v>0.29903593288295932</v>
      </c>
      <c r="R26" s="28">
        <v>622.3374627113875</v>
      </c>
    </row>
    <row r="27" spans="1:18" x14ac:dyDescent="0.2">
      <c r="A27" s="356">
        <v>97219</v>
      </c>
      <c r="B27" s="32" t="s">
        <v>31</v>
      </c>
      <c r="C27" s="28">
        <v>65</v>
      </c>
      <c r="D27" s="21">
        <v>0.10726072607260725</v>
      </c>
      <c r="E27" s="28">
        <v>374</v>
      </c>
      <c r="F27" s="21">
        <v>0.61716171617161719</v>
      </c>
      <c r="G27" s="28">
        <v>167</v>
      </c>
      <c r="H27" s="21">
        <v>0.27557755775577558</v>
      </c>
      <c r="I27" s="28">
        <v>606</v>
      </c>
      <c r="L27" s="28">
        <v>45</v>
      </c>
      <c r="M27" s="21">
        <v>9.5948827292110878E-2</v>
      </c>
      <c r="N27" s="28">
        <v>316</v>
      </c>
      <c r="O27" s="21">
        <v>0.67377398720682302</v>
      </c>
      <c r="P27" s="28">
        <v>108</v>
      </c>
      <c r="Q27" s="21">
        <v>0.2302771855010661</v>
      </c>
      <c r="R27" s="28">
        <v>469</v>
      </c>
    </row>
    <row r="28" spans="1:18" x14ac:dyDescent="0.2">
      <c r="A28" s="356">
        <v>97225</v>
      </c>
      <c r="B28" s="33" t="s">
        <v>20</v>
      </c>
      <c r="C28" s="28">
        <v>260.55374209965089</v>
      </c>
      <c r="D28" s="23">
        <v>0.14626038781163431</v>
      </c>
      <c r="E28" s="28">
        <v>931.6770172048125</v>
      </c>
      <c r="F28" s="23">
        <v>0.52299168975069255</v>
      </c>
      <c r="G28" s="28">
        <v>589.20675770261971</v>
      </c>
      <c r="H28" s="23">
        <v>0.33074792243767309</v>
      </c>
      <c r="I28" s="29">
        <v>1781.4375170070832</v>
      </c>
      <c r="L28" s="28">
        <v>190.48057661072966</v>
      </c>
      <c r="M28" s="23">
        <v>0.15341812400635926</v>
      </c>
      <c r="N28" s="28">
        <v>762.90925243572042</v>
      </c>
      <c r="O28" s="23">
        <v>0.61446740858505555</v>
      </c>
      <c r="P28" s="28">
        <v>288.18822989809877</v>
      </c>
      <c r="Q28" s="23">
        <v>0.23211446740858502</v>
      </c>
      <c r="R28" s="29">
        <v>1241.578058944549</v>
      </c>
    </row>
    <row r="29" spans="1:18" x14ac:dyDescent="0.2">
      <c r="A29" s="356"/>
      <c r="B29" s="35" t="s">
        <v>37</v>
      </c>
      <c r="C29" s="30">
        <v>804.5292328120745</v>
      </c>
      <c r="D29" s="25">
        <v>8.9785688858449134E-2</v>
      </c>
      <c r="E29" s="30">
        <v>5105.0794226186608</v>
      </c>
      <c r="F29" s="25">
        <v>0.56972830065452296</v>
      </c>
      <c r="G29" s="30">
        <v>3050.9422190014716</v>
      </c>
      <c r="H29" s="25">
        <v>0.34048601048702792</v>
      </c>
      <c r="I29" s="30">
        <v>8960.5508744322069</v>
      </c>
      <c r="L29" s="30">
        <v>625.92839891686504</v>
      </c>
      <c r="M29" s="25">
        <v>8.8588946976423874E-2</v>
      </c>
      <c r="N29" s="30">
        <v>4155.5576347764418</v>
      </c>
      <c r="O29" s="25">
        <v>0.58814470728876289</v>
      </c>
      <c r="P29" s="30">
        <v>2284.0500210861119</v>
      </c>
      <c r="Q29" s="25">
        <v>0.32326634573481322</v>
      </c>
      <c r="R29" s="30">
        <v>7065.5360547794189</v>
      </c>
    </row>
    <row r="30" spans="1:18" ht="13.5" thickBot="1" x14ac:dyDescent="0.25">
      <c r="A30" s="357"/>
      <c r="B30" s="34" t="s">
        <v>317</v>
      </c>
      <c r="C30" s="43">
        <v>2307.1680327930508</v>
      </c>
      <c r="D30" s="48">
        <v>5.6224423928587515E-2</v>
      </c>
      <c r="E30" s="43">
        <v>22887.686505718233</v>
      </c>
      <c r="F30" s="48">
        <v>0.55776041040420477</v>
      </c>
      <c r="G30" s="43">
        <v>15840.124063020687</v>
      </c>
      <c r="H30" s="48">
        <v>0.38601516566720773</v>
      </c>
      <c r="I30" s="43">
        <v>41034.97860153197</v>
      </c>
      <c r="L30" s="43">
        <v>1823.095597529139</v>
      </c>
      <c r="M30" s="666">
        <v>5.5946643785792248E-2</v>
      </c>
      <c r="N30" s="43">
        <v>18742.600020453458</v>
      </c>
      <c r="O30" s="666">
        <v>0.57516762608886296</v>
      </c>
      <c r="P30" s="43">
        <v>12020.630820282095</v>
      </c>
      <c r="Q30" s="666">
        <v>0.3688857301253447</v>
      </c>
      <c r="R30" s="43">
        <v>32586.326438264692</v>
      </c>
    </row>
    <row r="31" spans="1:18" x14ac:dyDescent="0.2">
      <c r="A31" s="356">
        <v>97210</v>
      </c>
      <c r="B31" s="31" t="s">
        <v>33</v>
      </c>
      <c r="C31" s="42">
        <v>248.6916176942849</v>
      </c>
      <c r="D31" s="47">
        <v>3.6472399220279013E-2</v>
      </c>
      <c r="E31" s="42">
        <v>3609.2291073185393</v>
      </c>
      <c r="F31" s="47">
        <v>0.52931918695142299</v>
      </c>
      <c r="G31" s="42">
        <v>2960.7044000381738</v>
      </c>
      <c r="H31" s="47">
        <v>0.434208413828298</v>
      </c>
      <c r="I31" s="42">
        <v>6818.6251250509977</v>
      </c>
      <c r="L31" s="42">
        <v>233.53802131258942</v>
      </c>
      <c r="M31" s="47">
        <v>4.0609294576299179E-2</v>
      </c>
      <c r="N31" s="42">
        <v>3093.8594906017975</v>
      </c>
      <c r="O31" s="47">
        <v>0.53798285489179321</v>
      </c>
      <c r="P31" s="42">
        <v>2423.4539556924738</v>
      </c>
      <c r="Q31" s="47">
        <v>0.42140785053190771</v>
      </c>
      <c r="R31" s="42">
        <v>5750.8514676068598</v>
      </c>
    </row>
    <row r="32" spans="1:18" x14ac:dyDescent="0.2">
      <c r="A32" s="356">
        <v>97217</v>
      </c>
      <c r="B32" s="32" t="s">
        <v>14</v>
      </c>
      <c r="C32" s="28">
        <v>139</v>
      </c>
      <c r="D32" s="21">
        <v>4.152972811472961E-2</v>
      </c>
      <c r="E32" s="28">
        <v>1432</v>
      </c>
      <c r="F32" s="21">
        <v>0.42784583208843741</v>
      </c>
      <c r="G32" s="28">
        <v>1776</v>
      </c>
      <c r="H32" s="21">
        <v>0.53062443979683294</v>
      </c>
      <c r="I32" s="28">
        <v>3347</v>
      </c>
      <c r="L32" s="28">
        <v>110</v>
      </c>
      <c r="M32" s="21">
        <v>4.4751830756712775E-2</v>
      </c>
      <c r="N32" s="28">
        <v>1164</v>
      </c>
      <c r="O32" s="21">
        <v>0.47355573637103338</v>
      </c>
      <c r="P32" s="28">
        <v>1184</v>
      </c>
      <c r="Q32" s="21">
        <v>0.48169243287225388</v>
      </c>
      <c r="R32" s="28">
        <v>2458</v>
      </c>
    </row>
    <row r="33" spans="1:18" x14ac:dyDescent="0.2">
      <c r="A33" s="356">
        <v>97220</v>
      </c>
      <c r="B33" s="32" t="s">
        <v>28</v>
      </c>
      <c r="C33" s="28">
        <v>77.455065084404211</v>
      </c>
      <c r="D33" s="21">
        <v>1.5233510446890671E-2</v>
      </c>
      <c r="E33" s="28">
        <v>2444.9852217664279</v>
      </c>
      <c r="F33" s="21">
        <v>0.48086858977763236</v>
      </c>
      <c r="G33" s="28">
        <v>2562.0781735814871</v>
      </c>
      <c r="H33" s="21">
        <v>0.50389789977547694</v>
      </c>
      <c r="I33" s="28">
        <v>5084.5184604323194</v>
      </c>
      <c r="L33" s="28">
        <v>59.93512903025681</v>
      </c>
      <c r="M33" s="21">
        <v>1.4704606217450913E-2</v>
      </c>
      <c r="N33" s="28">
        <v>1914.0394655732357</v>
      </c>
      <c r="O33" s="21">
        <v>0.46959432775570065</v>
      </c>
      <c r="P33" s="28">
        <v>2101.9678783835016</v>
      </c>
      <c r="Q33" s="21">
        <v>0.5157010660268484</v>
      </c>
      <c r="R33" s="28">
        <v>4075.9424729869943</v>
      </c>
    </row>
    <row r="34" spans="1:18" x14ac:dyDescent="0.2">
      <c r="A34" s="356">
        <v>97226</v>
      </c>
      <c r="B34" s="32" t="s">
        <v>21</v>
      </c>
      <c r="C34" s="28">
        <v>46.630236019561977</v>
      </c>
      <c r="D34" s="21">
        <v>2.6009961261759824E-2</v>
      </c>
      <c r="E34" s="28">
        <v>850.25770784605538</v>
      </c>
      <c r="F34" s="21">
        <v>0.47426674045379069</v>
      </c>
      <c r="G34" s="28">
        <v>895.89581118435046</v>
      </c>
      <c r="H34" s="21">
        <v>0.4997232982844495</v>
      </c>
      <c r="I34" s="28">
        <v>1792.7837550499678</v>
      </c>
      <c r="L34" s="28">
        <v>38.693174569423761</v>
      </c>
      <c r="M34" s="21">
        <v>2.7561837455830386E-2</v>
      </c>
      <c r="N34" s="28">
        <v>729.21752073144785</v>
      </c>
      <c r="O34" s="21">
        <v>0.51943462897526504</v>
      </c>
      <c r="P34" s="28">
        <v>635.95704869232395</v>
      </c>
      <c r="Q34" s="21">
        <v>0.4530035335689046</v>
      </c>
      <c r="R34" s="28">
        <v>1403.8677439931955</v>
      </c>
    </row>
    <row r="35" spans="1:18" x14ac:dyDescent="0.2">
      <c r="A35" s="356">
        <v>97232</v>
      </c>
      <c r="B35" s="33" t="s">
        <v>26</v>
      </c>
      <c r="C35" s="28">
        <v>188.75471003390334</v>
      </c>
      <c r="D35" s="23">
        <v>5.4281713960452692E-2</v>
      </c>
      <c r="E35" s="28">
        <v>1942.0444249889158</v>
      </c>
      <c r="F35" s="23">
        <v>0.55848937468530191</v>
      </c>
      <c r="G35" s="28">
        <v>1346.5175571402515</v>
      </c>
      <c r="H35" s="23">
        <v>0.38722891135424536</v>
      </c>
      <c r="I35" s="29">
        <v>3477.3166921630709</v>
      </c>
      <c r="L35" s="28">
        <v>173.61395789214635</v>
      </c>
      <c r="M35" s="23">
        <v>5.8803605684960937E-2</v>
      </c>
      <c r="N35" s="28">
        <v>1516.0845980674874</v>
      </c>
      <c r="O35" s="23">
        <v>0.51350272738546843</v>
      </c>
      <c r="P35" s="28">
        <v>1262.7387286225296</v>
      </c>
      <c r="Q35" s="23">
        <v>0.42769366692957056</v>
      </c>
      <c r="R35" s="29">
        <v>2952.4372845821636</v>
      </c>
    </row>
    <row r="36" spans="1:18" x14ac:dyDescent="0.2">
      <c r="A36" s="356"/>
      <c r="B36" s="35" t="s">
        <v>38</v>
      </c>
      <c r="C36" s="30">
        <v>700.53162883215441</v>
      </c>
      <c r="D36" s="25">
        <v>3.4138562276157525E-2</v>
      </c>
      <c r="E36" s="30">
        <v>10278.516461919939</v>
      </c>
      <c r="F36" s="25">
        <v>0.50089640481577369</v>
      </c>
      <c r="G36" s="30">
        <v>9541.1959419442646</v>
      </c>
      <c r="H36" s="25">
        <v>0.46496503290806879</v>
      </c>
      <c r="I36" s="30">
        <v>20520.244032696359</v>
      </c>
      <c r="L36" s="30">
        <v>615.7802828044164</v>
      </c>
      <c r="M36" s="25">
        <v>3.7003582752873833E-2</v>
      </c>
      <c r="N36" s="30">
        <v>8417.2010749739675</v>
      </c>
      <c r="O36" s="25">
        <v>0.50580800526265879</v>
      </c>
      <c r="P36" s="30">
        <v>7608.1176113908286</v>
      </c>
      <c r="Q36" s="25">
        <v>0.45718841198446736</v>
      </c>
      <c r="R36" s="30">
        <v>16641.098969169212</v>
      </c>
    </row>
    <row r="37" spans="1:18" x14ac:dyDescent="0.2">
      <c r="A37" s="356">
        <v>97202</v>
      </c>
      <c r="B37" s="36" t="s">
        <v>0</v>
      </c>
      <c r="C37" s="28">
        <v>72</v>
      </c>
      <c r="D37" s="19">
        <v>5.0847457627118647E-2</v>
      </c>
      <c r="E37" s="28">
        <v>707</v>
      </c>
      <c r="F37" s="19">
        <v>0.49929378531073448</v>
      </c>
      <c r="G37" s="28">
        <v>637</v>
      </c>
      <c r="H37" s="19">
        <v>0.4498587570621469</v>
      </c>
      <c r="I37" s="27">
        <v>1416</v>
      </c>
      <c r="L37" s="28">
        <v>55</v>
      </c>
      <c r="M37" s="19">
        <v>4.4679122664500408E-2</v>
      </c>
      <c r="N37" s="28">
        <v>639</v>
      </c>
      <c r="O37" s="19">
        <v>0.51909017059301377</v>
      </c>
      <c r="P37" s="28">
        <v>537</v>
      </c>
      <c r="Q37" s="19">
        <v>0.43623070674248576</v>
      </c>
      <c r="R37" s="27">
        <v>1231</v>
      </c>
    </row>
    <row r="38" spans="1:18" x14ac:dyDescent="0.2">
      <c r="A38" s="356">
        <v>97206</v>
      </c>
      <c r="B38" s="32" t="s">
        <v>5</v>
      </c>
      <c r="C38" s="28">
        <v>41.285672994423948</v>
      </c>
      <c r="D38" s="21">
        <v>1.8109595471029295E-2</v>
      </c>
      <c r="E38" s="28">
        <v>1014.0164074484125</v>
      </c>
      <c r="F38" s="21">
        <v>0.44478933266649995</v>
      </c>
      <c r="G38" s="28">
        <v>1224.4657399080063</v>
      </c>
      <c r="H38" s="21">
        <v>0.5371010718624708</v>
      </c>
      <c r="I38" s="28">
        <v>2279.7678203508426</v>
      </c>
      <c r="L38" s="28">
        <v>34.23689955635156</v>
      </c>
      <c r="M38" s="21">
        <v>1.7589301903595669E-2</v>
      </c>
      <c r="N38" s="28">
        <v>896.20119426920269</v>
      </c>
      <c r="O38" s="21">
        <v>0.46042584394706315</v>
      </c>
      <c r="P38" s="28">
        <v>1016.0234396678658</v>
      </c>
      <c r="Q38" s="21">
        <v>0.52198485414934115</v>
      </c>
      <c r="R38" s="28">
        <v>1946.4615334934201</v>
      </c>
    </row>
    <row r="39" spans="1:18" x14ac:dyDescent="0.2">
      <c r="A39" s="356">
        <v>97207</v>
      </c>
      <c r="B39" s="32" t="s">
        <v>6</v>
      </c>
      <c r="C39" s="28">
        <v>179.49504298492991</v>
      </c>
      <c r="D39" s="21">
        <v>2.9721042813416476E-2</v>
      </c>
      <c r="E39" s="28">
        <v>3082.6798345268589</v>
      </c>
      <c r="F39" s="21">
        <v>0.51043448230333965</v>
      </c>
      <c r="G39" s="28">
        <v>2777.1503275884661</v>
      </c>
      <c r="H39" s="21">
        <v>0.45984447488324393</v>
      </c>
      <c r="I39" s="28">
        <v>6039.3252051002546</v>
      </c>
      <c r="L39" s="28">
        <v>151.96142109594282</v>
      </c>
      <c r="M39" s="21">
        <v>3.1608349073014685E-2</v>
      </c>
      <c r="N39" s="28">
        <v>2383.9549250481305</v>
      </c>
      <c r="O39" s="21">
        <v>0.49586848360465674</v>
      </c>
      <c r="P39" s="28">
        <v>2271.7191537333433</v>
      </c>
      <c r="Q39" s="21">
        <v>0.47252316732232857</v>
      </c>
      <c r="R39" s="28">
        <v>4807.6354998774168</v>
      </c>
    </row>
    <row r="40" spans="1:18" x14ac:dyDescent="0.2">
      <c r="A40" s="356">
        <v>97221</v>
      </c>
      <c r="B40" s="32" t="s">
        <v>27</v>
      </c>
      <c r="C40" s="28">
        <v>122.15687460507883</v>
      </c>
      <c r="D40" s="21">
        <v>2.4708328158816913E-2</v>
      </c>
      <c r="E40" s="28">
        <v>2516.9681030498582</v>
      </c>
      <c r="F40" s="21">
        <v>0.50910007362651666</v>
      </c>
      <c r="G40" s="28">
        <v>2304.8305105470608</v>
      </c>
      <c r="H40" s="21">
        <v>0.46619159821466649</v>
      </c>
      <c r="I40" s="28">
        <v>4943.9554882019975</v>
      </c>
      <c r="L40" s="28">
        <v>87.234230111670499</v>
      </c>
      <c r="M40" s="21">
        <v>2.4793218993029924E-2</v>
      </c>
      <c r="N40" s="28">
        <v>1891.7864628231769</v>
      </c>
      <c r="O40" s="21">
        <v>0.53767283783879671</v>
      </c>
      <c r="P40" s="28">
        <v>1539.4506332852172</v>
      </c>
      <c r="Q40" s="21">
        <v>0.43753394316817329</v>
      </c>
      <c r="R40" s="28">
        <v>3518.4713262200648</v>
      </c>
    </row>
    <row r="41" spans="1:18" x14ac:dyDescent="0.2">
      <c r="A41" s="356">
        <v>97227</v>
      </c>
      <c r="B41" s="32" t="s">
        <v>22</v>
      </c>
      <c r="C41" s="28">
        <v>57.801349741243897</v>
      </c>
      <c r="D41" s="21">
        <v>1.4252576008650101E-2</v>
      </c>
      <c r="E41" s="28">
        <v>1804.4530455584684</v>
      </c>
      <c r="F41" s="21">
        <v>0.44493950921549491</v>
      </c>
      <c r="G41" s="28">
        <v>2193.2475508862544</v>
      </c>
      <c r="H41" s="21">
        <v>0.54080791477585499</v>
      </c>
      <c r="I41" s="28">
        <v>4055.5019461859665</v>
      </c>
      <c r="L41" s="28">
        <v>52.546681582949006</v>
      </c>
      <c r="M41" s="21">
        <v>1.6286902091353542E-2</v>
      </c>
      <c r="N41" s="28">
        <v>1543.8215049070418</v>
      </c>
      <c r="O41" s="21">
        <v>0.47850918344396703</v>
      </c>
      <c r="P41" s="28">
        <v>1629.9471243170415</v>
      </c>
      <c r="Q41" s="21">
        <v>0.50520391446467938</v>
      </c>
      <c r="R41" s="28">
        <v>3226.3153108070323</v>
      </c>
    </row>
    <row r="42" spans="1:18" x14ac:dyDescent="0.2">
      <c r="A42" s="356">
        <v>97223</v>
      </c>
      <c r="B42" s="32" t="s">
        <v>18</v>
      </c>
      <c r="C42" s="28">
        <v>136.87198730235406</v>
      </c>
      <c r="D42" s="21">
        <v>4.1070885305749927E-2</v>
      </c>
      <c r="E42" s="28">
        <v>1684.0323771052601</v>
      </c>
      <c r="F42" s="21">
        <v>0.50532400365074548</v>
      </c>
      <c r="G42" s="28">
        <v>1511.6750597615546</v>
      </c>
      <c r="H42" s="21">
        <v>0.45360511104350465</v>
      </c>
      <c r="I42" s="28">
        <v>3332.5794241691688</v>
      </c>
      <c r="L42" s="28">
        <v>122.67785528581364</v>
      </c>
      <c r="M42" s="21">
        <v>4.5660377358490573E-2</v>
      </c>
      <c r="N42" s="28">
        <v>1366.6921398783204</v>
      </c>
      <c r="O42" s="21">
        <v>0.50867924528301889</v>
      </c>
      <c r="P42" s="28">
        <v>1197.3764222524453</v>
      </c>
      <c r="Q42" s="21">
        <v>0.44566037735849057</v>
      </c>
      <c r="R42" s="28">
        <v>2686.7464174165793</v>
      </c>
    </row>
    <row r="43" spans="1:18" x14ac:dyDescent="0.2">
      <c r="A43" s="356">
        <v>97231</v>
      </c>
      <c r="B43" s="33" t="s">
        <v>29</v>
      </c>
      <c r="C43" s="28">
        <v>108.21945040655484</v>
      </c>
      <c r="D43" s="23">
        <v>3.4814340670492779E-2</v>
      </c>
      <c r="E43" s="28">
        <v>1191.4844216073343</v>
      </c>
      <c r="F43" s="23">
        <v>0.38330211807202358</v>
      </c>
      <c r="G43" s="28">
        <v>1808.7694847220396</v>
      </c>
      <c r="H43" s="23">
        <v>0.58188354125748376</v>
      </c>
      <c r="I43" s="29">
        <v>3108.4733567359285</v>
      </c>
      <c r="L43" s="28">
        <v>72.144228221639764</v>
      </c>
      <c r="M43" s="23">
        <v>2.8310668882638224E-2</v>
      </c>
      <c r="N43" s="28">
        <v>1001.0874156313935</v>
      </c>
      <c r="O43" s="23">
        <v>0.39284437639898889</v>
      </c>
      <c r="P43" s="28">
        <v>1475.0736795115754</v>
      </c>
      <c r="Q43" s="23">
        <v>0.57884495471837283</v>
      </c>
      <c r="R43" s="29">
        <v>2548.3053233646087</v>
      </c>
    </row>
    <row r="44" spans="1:18" x14ac:dyDescent="0.2">
      <c r="A44" s="356"/>
      <c r="B44" s="35" t="s">
        <v>40</v>
      </c>
      <c r="C44" s="30">
        <v>717.83037803458546</v>
      </c>
      <c r="D44" s="25">
        <v>2.8512936558868624E-2</v>
      </c>
      <c r="E44" s="30">
        <v>12000.634189296192</v>
      </c>
      <c r="F44" s="25">
        <v>0.47667712564973952</v>
      </c>
      <c r="G44" s="30">
        <v>12457.138673413379</v>
      </c>
      <c r="H44" s="25">
        <v>0.49480993779139187</v>
      </c>
      <c r="I44" s="30">
        <v>25175.603240744156</v>
      </c>
      <c r="L44" s="30">
        <v>575.80131585436732</v>
      </c>
      <c r="M44" s="25">
        <v>2.8840630034392925E-2</v>
      </c>
      <c r="N44" s="30">
        <v>9722.5436425572643</v>
      </c>
      <c r="O44" s="25">
        <v>0.48698097150433289</v>
      </c>
      <c r="P44" s="30">
        <v>9666.5904527674866</v>
      </c>
      <c r="Q44" s="25">
        <v>0.4841783984612742</v>
      </c>
      <c r="R44" s="30">
        <v>19964.935411179118</v>
      </c>
    </row>
    <row r="45" spans="1:18" ht="13.5" thickBot="1" x14ac:dyDescent="0.25">
      <c r="A45" s="356"/>
      <c r="B45" s="34" t="s">
        <v>41</v>
      </c>
      <c r="C45" s="43">
        <v>1418.3620068667399</v>
      </c>
      <c r="D45" s="48">
        <v>3.1039188274141597E-2</v>
      </c>
      <c r="E45" s="43">
        <v>22279.150651216129</v>
      </c>
      <c r="F45" s="48">
        <v>0.48755307058646641</v>
      </c>
      <c r="G45" s="43">
        <v>21998.334615357642</v>
      </c>
      <c r="H45" s="48">
        <v>0.48140774113939205</v>
      </c>
      <c r="I45" s="43">
        <v>45695.847273440508</v>
      </c>
      <c r="L45" s="43">
        <v>1191.5815986587836</v>
      </c>
      <c r="M45" s="666">
        <v>3.2551507390226213E-2</v>
      </c>
      <c r="N45" s="43">
        <v>18139.744717531234</v>
      </c>
      <c r="O45" s="666">
        <v>0.49553973885981528</v>
      </c>
      <c r="P45" s="43">
        <v>17274.708064158316</v>
      </c>
      <c r="Q45" s="666">
        <v>0.4719087537499585</v>
      </c>
      <c r="R45" s="43">
        <v>36606.034380348334</v>
      </c>
    </row>
    <row r="46" spans="1:18" ht="13.5" thickBot="1" x14ac:dyDescent="0.25">
      <c r="A46" s="356"/>
      <c r="B46" s="46" t="s">
        <v>42</v>
      </c>
      <c r="C46" s="44">
        <v>7626.6917232552369</v>
      </c>
      <c r="D46" s="49">
        <v>4.9197759648689145E-2</v>
      </c>
      <c r="E46" s="44">
        <v>88075.218721848621</v>
      </c>
      <c r="F46" s="49">
        <v>0.56814980845112395</v>
      </c>
      <c r="G46" s="44">
        <v>59319.207949632779</v>
      </c>
      <c r="H46" s="49">
        <v>0.38265243190018694</v>
      </c>
      <c r="I46" s="44">
        <v>155021.11839473664</v>
      </c>
      <c r="L46" s="44">
        <v>6340.3864788780393</v>
      </c>
      <c r="M46" s="49">
        <v>5.283454729556937E-2</v>
      </c>
      <c r="N46" s="44">
        <v>69333.350880877682</v>
      </c>
      <c r="O46" s="49">
        <v>0.57775598040898257</v>
      </c>
      <c r="P46" s="44">
        <v>44330.820328765163</v>
      </c>
      <c r="Q46" s="49">
        <v>0.36940947229544818</v>
      </c>
      <c r="R46" s="44">
        <v>120004.55768852087</v>
      </c>
    </row>
    <row r="47" spans="1:18" x14ac:dyDescent="0.2">
      <c r="A47" s="356"/>
      <c r="B47" s="60" t="s">
        <v>268</v>
      </c>
      <c r="D47" s="13"/>
      <c r="F47" s="13"/>
      <c r="H47" s="13"/>
      <c r="I47" s="13"/>
      <c r="M47" s="13"/>
      <c r="O47" s="13"/>
      <c r="Q47" s="13"/>
      <c r="R47" s="1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9"/>
  <sheetViews>
    <sheetView zoomScale="98" zoomScaleNormal="98" workbookViewId="0">
      <pane xSplit="2" ySplit="3" topLeftCell="C4" activePane="bottomRight" state="frozen"/>
      <selection activeCell="L42" sqref="L42"/>
      <selection pane="topRight" activeCell="L42" sqref="L42"/>
      <selection pane="bottomLeft" activeCell="L42" sqref="L42"/>
      <selection pane="bottomRight" activeCell="B2" sqref="B2"/>
    </sheetView>
  </sheetViews>
  <sheetFormatPr baseColWidth="10" defaultRowHeight="12" x14ac:dyDescent="0.2"/>
  <cols>
    <col min="1" max="1" width="11.85546875" style="448" customWidth="1"/>
    <col min="2" max="2" width="17" style="448" bestFit="1" customWidth="1"/>
    <col min="3" max="3" width="11.42578125" style="448"/>
    <col min="4" max="4" width="10" style="448" customWidth="1"/>
    <col min="5" max="5" width="11.42578125" style="449"/>
    <col min="6" max="6" width="17" style="448" bestFit="1" customWidth="1"/>
    <col min="7" max="7" width="11.42578125" style="448"/>
    <col min="8" max="8" width="10" style="448" customWidth="1"/>
    <col min="9" max="9" width="12.28515625" style="448" customWidth="1"/>
    <col min="10" max="10" width="10" style="448" customWidth="1"/>
    <col min="11" max="11" width="11.42578125" style="448"/>
    <col min="12" max="12" width="10" style="448" customWidth="1"/>
    <col min="13" max="13" width="11.42578125" style="448"/>
    <col min="14" max="14" width="17" style="448" bestFit="1" customWidth="1"/>
    <col min="15" max="15" width="11.42578125" style="448"/>
    <col min="16" max="16" width="8.7109375" style="448" customWidth="1"/>
    <col min="17" max="17" width="11.42578125" style="448"/>
    <col min="18" max="18" width="8.7109375" style="448" customWidth="1"/>
    <col min="19" max="19" width="11.42578125" style="448"/>
    <col min="20" max="20" width="8.7109375" style="448" customWidth="1"/>
    <col min="21" max="21" width="11.42578125" style="448"/>
    <col min="22" max="22" width="8.7109375" style="448" customWidth="1"/>
    <col min="23" max="23" width="11.42578125" style="448"/>
    <col min="24" max="24" width="8.7109375" style="448" customWidth="1"/>
    <col min="25" max="25" width="11.42578125" style="448"/>
    <col min="26" max="26" width="8.7109375" style="448" customWidth="1"/>
    <col min="27" max="27" width="11.42578125" style="448"/>
    <col min="28" max="28" width="19.140625" style="448" customWidth="1"/>
    <col min="29" max="29" width="11.42578125" style="448"/>
    <col min="30" max="30" width="10.140625" style="448" customWidth="1"/>
    <col min="31" max="31" width="11.42578125" style="448"/>
    <col min="32" max="32" width="10.140625" style="448" customWidth="1"/>
    <col min="33" max="33" width="11.42578125" style="448"/>
    <col min="34" max="34" width="10.140625" style="448" customWidth="1"/>
    <col min="35" max="16384" width="11.42578125" style="448"/>
  </cols>
  <sheetData>
    <row r="1" spans="1:35" ht="12.75" thickBot="1" x14ac:dyDescent="0.25"/>
    <row r="2" spans="1:35" x14ac:dyDescent="0.2">
      <c r="C2" s="450" t="s">
        <v>133</v>
      </c>
      <c r="D2" s="451"/>
      <c r="G2" s="452" t="s">
        <v>138</v>
      </c>
      <c r="H2" s="451"/>
      <c r="I2" s="453"/>
      <c r="J2" s="451"/>
      <c r="K2" s="453"/>
      <c r="L2" s="451"/>
      <c r="O2" s="452" t="s">
        <v>137</v>
      </c>
      <c r="P2" s="453"/>
      <c r="Q2" s="452"/>
      <c r="R2" s="453"/>
      <c r="S2" s="452"/>
      <c r="T2" s="453"/>
      <c r="U2" s="452"/>
      <c r="V2" s="453"/>
      <c r="W2" s="452"/>
      <c r="X2" s="453"/>
      <c r="Y2" s="452"/>
      <c r="Z2" s="451"/>
      <c r="AC2" s="454" t="s">
        <v>136</v>
      </c>
      <c r="AD2" s="455"/>
      <c r="AE2" s="455"/>
      <c r="AF2" s="455"/>
      <c r="AG2" s="455"/>
      <c r="AH2" s="455"/>
      <c r="AI2" s="498"/>
    </row>
    <row r="3" spans="1:35" ht="24.75" thickBot="1" x14ac:dyDescent="0.25">
      <c r="C3" s="456">
        <v>2011</v>
      </c>
      <c r="D3" s="667" t="s">
        <v>55</v>
      </c>
      <c r="E3" s="496" t="s">
        <v>57</v>
      </c>
      <c r="G3" s="458" t="s">
        <v>127</v>
      </c>
      <c r="H3" s="457" t="s">
        <v>55</v>
      </c>
      <c r="I3" s="459" t="s">
        <v>128</v>
      </c>
      <c r="J3" s="457" t="s">
        <v>55</v>
      </c>
      <c r="K3" s="459" t="s">
        <v>249</v>
      </c>
      <c r="L3" s="457" t="s">
        <v>55</v>
      </c>
      <c r="O3" s="458" t="s">
        <v>60</v>
      </c>
      <c r="P3" s="457" t="s">
        <v>55</v>
      </c>
      <c r="Q3" s="459" t="s">
        <v>61</v>
      </c>
      <c r="R3" s="457" t="s">
        <v>55</v>
      </c>
      <c r="S3" s="459" t="s">
        <v>62</v>
      </c>
      <c r="T3" s="457" t="s">
        <v>55</v>
      </c>
      <c r="U3" s="459" t="s">
        <v>63</v>
      </c>
      <c r="V3" s="457" t="s">
        <v>55</v>
      </c>
      <c r="W3" s="459" t="s">
        <v>97</v>
      </c>
      <c r="X3" s="457" t="s">
        <v>55</v>
      </c>
      <c r="Y3" s="459" t="s">
        <v>134</v>
      </c>
      <c r="Z3" s="457" t="s">
        <v>55</v>
      </c>
      <c r="AC3" s="499" t="s">
        <v>284</v>
      </c>
      <c r="AD3" s="500" t="s">
        <v>55</v>
      </c>
      <c r="AE3" s="499" t="s">
        <v>285</v>
      </c>
      <c r="AF3" s="500" t="s">
        <v>55</v>
      </c>
      <c r="AG3" s="499" t="s">
        <v>286</v>
      </c>
      <c r="AH3" s="500" t="s">
        <v>55</v>
      </c>
      <c r="AI3" s="501" t="s">
        <v>65</v>
      </c>
    </row>
    <row r="4" spans="1:35" x14ac:dyDescent="0.2">
      <c r="A4" s="460">
        <v>97209</v>
      </c>
      <c r="B4" s="461" t="s">
        <v>8</v>
      </c>
      <c r="C4" s="462">
        <v>6206.8848734474159</v>
      </c>
      <c r="D4" s="668">
        <v>0.13648911785767068</v>
      </c>
      <c r="E4" s="497">
        <v>45475.309466941428</v>
      </c>
      <c r="F4" s="461" t="s">
        <v>8</v>
      </c>
      <c r="G4" s="464">
        <v>3248.4189257637063</v>
      </c>
      <c r="H4" s="463">
        <v>0.52335736718111159</v>
      </c>
      <c r="I4" s="464">
        <v>2935.9884077622919</v>
      </c>
      <c r="J4" s="463">
        <v>0.47302124457346201</v>
      </c>
      <c r="K4" s="462">
        <v>22.477539921417943</v>
      </c>
      <c r="L4" s="463">
        <v>3.6213882454264874E-3</v>
      </c>
      <c r="N4" s="461" t="s">
        <v>8</v>
      </c>
      <c r="O4" s="462">
        <v>902.45786020417847</v>
      </c>
      <c r="P4" s="463">
        <v>0.14539626215153836</v>
      </c>
      <c r="Q4" s="462">
        <v>1918.5656643924515</v>
      </c>
      <c r="R4" s="463">
        <v>0.30910282750690776</v>
      </c>
      <c r="S4" s="462">
        <v>1834.8984477531822</v>
      </c>
      <c r="T4" s="463">
        <v>0.29562308390844155</v>
      </c>
      <c r="U4" s="462">
        <v>1356.8442223243499</v>
      </c>
      <c r="V4" s="463">
        <v>0.21860309156511454</v>
      </c>
      <c r="W4" s="462">
        <v>181.58675482239249</v>
      </c>
      <c r="X4" s="463">
        <v>2.9255698877098057E-2</v>
      </c>
      <c r="Y4" s="462">
        <v>12.531923950861191</v>
      </c>
      <c r="Z4" s="463">
        <v>2.0190359908996884E-3</v>
      </c>
      <c r="AA4" s="465">
        <v>0.24987782643311229</v>
      </c>
      <c r="AB4" s="461" t="s">
        <v>8</v>
      </c>
      <c r="AC4" s="468">
        <v>748.35455454918247</v>
      </c>
      <c r="AD4" s="469">
        <v>0.12426914404086077</v>
      </c>
      <c r="AE4" s="468">
        <v>4439.998067305627</v>
      </c>
      <c r="AF4" s="469">
        <v>0.73729057438493162</v>
      </c>
      <c r="AG4" s="468">
        <v>833.69380266322719</v>
      </c>
      <c r="AH4" s="469">
        <v>0.13844028157420762</v>
      </c>
      <c r="AI4" s="468">
        <v>6022.0464245180365</v>
      </c>
    </row>
    <row r="5" spans="1:35" x14ac:dyDescent="0.2">
      <c r="A5" s="466">
        <v>97213</v>
      </c>
      <c r="B5" s="467" t="s">
        <v>10</v>
      </c>
      <c r="C5" s="468">
        <v>1803.247633907964</v>
      </c>
      <c r="D5" s="669">
        <v>9.9451351015830414E-2</v>
      </c>
      <c r="E5" s="497">
        <v>18131.957137725836</v>
      </c>
      <c r="F5" s="467" t="s">
        <v>10</v>
      </c>
      <c r="G5" s="470">
        <v>1145.5137446827023</v>
      </c>
      <c r="H5" s="469">
        <v>0.63525038000475098</v>
      </c>
      <c r="I5" s="470">
        <v>622.64197718091327</v>
      </c>
      <c r="J5" s="469">
        <v>0.34528922454845284</v>
      </c>
      <c r="K5" s="468">
        <v>35.091912044348398</v>
      </c>
      <c r="L5" s="469">
        <v>1.9460395446796109E-2</v>
      </c>
      <c r="N5" s="467" t="s">
        <v>10</v>
      </c>
      <c r="O5" s="468">
        <v>87.397360456312953</v>
      </c>
      <c r="P5" s="469">
        <v>4.8466643633912364E-2</v>
      </c>
      <c r="Q5" s="468">
        <v>410.18336828668509</v>
      </c>
      <c r="R5" s="469">
        <v>0.22746923970599839</v>
      </c>
      <c r="S5" s="468">
        <v>755.18137612206647</v>
      </c>
      <c r="T5" s="469">
        <v>0.41878961154406275</v>
      </c>
      <c r="U5" s="468">
        <v>504.39082985359255</v>
      </c>
      <c r="V5" s="469">
        <v>0.27971245899293729</v>
      </c>
      <c r="W5" s="468">
        <v>32.6375901659489</v>
      </c>
      <c r="X5" s="469">
        <v>1.8099338966117113E-2</v>
      </c>
      <c r="Y5" s="468">
        <v>13.457109023357969</v>
      </c>
      <c r="Z5" s="469">
        <v>7.4627071569721001E-3</v>
      </c>
      <c r="AA5" s="465">
        <v>0.3052745051160265</v>
      </c>
      <c r="AB5" s="467" t="s">
        <v>10</v>
      </c>
      <c r="AC5" s="468">
        <v>67.619086082939887</v>
      </c>
      <c r="AD5" s="469">
        <v>4.2167253503832366E-2</v>
      </c>
      <c r="AE5" s="468">
        <v>837.02200450380883</v>
      </c>
      <c r="AF5" s="469">
        <v>0.52196681583223636</v>
      </c>
      <c r="AG5" s="468">
        <v>698.95128179278822</v>
      </c>
      <c r="AH5" s="469">
        <v>0.4358659306639312</v>
      </c>
      <c r="AI5" s="468">
        <v>1603.592372379537</v>
      </c>
    </row>
    <row r="6" spans="1:35" x14ac:dyDescent="0.2">
      <c r="A6" s="466">
        <v>97224</v>
      </c>
      <c r="B6" s="467" t="s">
        <v>19</v>
      </c>
      <c r="C6" s="468">
        <v>794.69960427758713</v>
      </c>
      <c r="D6" s="669">
        <v>0.10451936166293718</v>
      </c>
      <c r="E6" s="497">
        <v>7603.372156446967</v>
      </c>
      <c r="F6" s="467" t="s">
        <v>19</v>
      </c>
      <c r="G6" s="470">
        <v>502.3145561919315</v>
      </c>
      <c r="H6" s="469">
        <v>0.6320810448226597</v>
      </c>
      <c r="I6" s="470">
        <v>282.40076200434567</v>
      </c>
      <c r="J6" s="469">
        <v>0.35535535752664549</v>
      </c>
      <c r="K6" s="468">
        <v>9.9842860813098895</v>
      </c>
      <c r="L6" s="469">
        <v>1.2563597650694685E-2</v>
      </c>
      <c r="N6" s="467" t="s">
        <v>19</v>
      </c>
      <c r="O6" s="468">
        <v>24.924256626989809</v>
      </c>
      <c r="P6" s="469">
        <v>3.1363116947374009E-2</v>
      </c>
      <c r="Q6" s="468">
        <v>197.7511888961769</v>
      </c>
      <c r="R6" s="469">
        <v>0.24883765869738972</v>
      </c>
      <c r="S6" s="468">
        <v>317.49433915739974</v>
      </c>
      <c r="T6" s="469">
        <v>0.39951490783239341</v>
      </c>
      <c r="U6" s="468">
        <v>232.12840555535439</v>
      </c>
      <c r="V6" s="469">
        <v>0.2920957860125879</v>
      </c>
      <c r="W6" s="468">
        <v>19.929715928458752</v>
      </c>
      <c r="X6" s="469">
        <v>2.5078301060154219E-2</v>
      </c>
      <c r="Y6" s="468">
        <v>2.47169811320755</v>
      </c>
      <c r="Z6" s="469">
        <v>3.1102294501007331E-3</v>
      </c>
      <c r="AA6" s="465">
        <v>0.32028431652284284</v>
      </c>
      <c r="AB6" s="467" t="s">
        <v>19</v>
      </c>
      <c r="AC6" s="468">
        <v>27.491434194008228</v>
      </c>
      <c r="AD6" s="469">
        <v>3.6549835957919177E-2</v>
      </c>
      <c r="AE6" s="468">
        <v>477.03442380664063</v>
      </c>
      <c r="AF6" s="469">
        <v>0.6342168187141467</v>
      </c>
      <c r="AG6" s="468">
        <v>247.63714009487927</v>
      </c>
      <c r="AH6" s="469">
        <v>0.32923334532793413</v>
      </c>
      <c r="AI6" s="468">
        <v>752.16299809552811</v>
      </c>
    </row>
    <row r="7" spans="1:35" x14ac:dyDescent="0.2">
      <c r="A7" s="466">
        <v>97229</v>
      </c>
      <c r="B7" s="471" t="s">
        <v>24</v>
      </c>
      <c r="C7" s="472">
        <v>1553.5285336912063</v>
      </c>
      <c r="D7" s="670">
        <v>0.14080375794150576</v>
      </c>
      <c r="E7" s="497">
        <v>11033.288858217762</v>
      </c>
      <c r="F7" s="471" t="s">
        <v>24</v>
      </c>
      <c r="G7" s="474">
        <v>558.88386796807924</v>
      </c>
      <c r="H7" s="473">
        <v>0.35975127321296319</v>
      </c>
      <c r="I7" s="474">
        <v>972.45070408654362</v>
      </c>
      <c r="J7" s="473">
        <v>0.62596256392921645</v>
      </c>
      <c r="K7" s="472">
        <v>22.19396163658336</v>
      </c>
      <c r="L7" s="473">
        <v>1.4286162857820309E-2</v>
      </c>
      <c r="N7" s="471" t="s">
        <v>24</v>
      </c>
      <c r="O7" s="472">
        <v>504.76683363450547</v>
      </c>
      <c r="P7" s="473">
        <v>0.32491635826937287</v>
      </c>
      <c r="Q7" s="472">
        <v>314.53577933439419</v>
      </c>
      <c r="R7" s="473">
        <v>0.2024654021558604</v>
      </c>
      <c r="S7" s="472">
        <v>322.93101493866993</v>
      </c>
      <c r="T7" s="473">
        <v>0.20786938117665671</v>
      </c>
      <c r="U7" s="472">
        <v>303.85472603856351</v>
      </c>
      <c r="V7" s="473">
        <v>0.19559005158186588</v>
      </c>
      <c r="W7" s="472">
        <v>73.158750479214433</v>
      </c>
      <c r="X7" s="473">
        <v>4.7091990196915262E-2</v>
      </c>
      <c r="Y7" s="472">
        <v>34.281429265858812</v>
      </c>
      <c r="Z7" s="473">
        <v>2.2066816619328928E-2</v>
      </c>
      <c r="AA7" s="465">
        <v>0.26474885839811008</v>
      </c>
      <c r="AB7" s="471" t="s">
        <v>24</v>
      </c>
      <c r="AC7" s="472">
        <v>70.799904642814766</v>
      </c>
      <c r="AD7" s="473">
        <v>4.9197331371507232E-2</v>
      </c>
      <c r="AE7" s="472">
        <v>887.84509840596115</v>
      </c>
      <c r="AF7" s="473">
        <v>0.61694446812054304</v>
      </c>
      <c r="AG7" s="472">
        <v>480.45550645200416</v>
      </c>
      <c r="AH7" s="473">
        <v>0.33385820050794984</v>
      </c>
      <c r="AI7" s="472">
        <v>1439.1005095007799</v>
      </c>
    </row>
    <row r="8" spans="1:35" ht="12.75" thickBot="1" x14ac:dyDescent="0.25">
      <c r="A8" s="475"/>
      <c r="B8" s="476" t="s">
        <v>34</v>
      </c>
      <c r="C8" s="477">
        <v>10358.360645324172</v>
      </c>
      <c r="D8" s="671">
        <v>0.12594681388841364</v>
      </c>
      <c r="E8" s="497">
        <v>82243.927619332011</v>
      </c>
      <c r="F8" s="476" t="s">
        <v>34</v>
      </c>
      <c r="G8" s="479">
        <v>5455.1310946064195</v>
      </c>
      <c r="H8" s="676">
        <v>0.5266403904433371</v>
      </c>
      <c r="I8" s="479">
        <v>4813.4818510340947</v>
      </c>
      <c r="J8" s="676">
        <v>0.46469533315650002</v>
      </c>
      <c r="K8" s="479">
        <v>89.74769968365959</v>
      </c>
      <c r="L8" s="478">
        <v>8.6642764001630176E-3</v>
      </c>
      <c r="N8" s="476" t="s">
        <v>34</v>
      </c>
      <c r="O8" s="477">
        <v>1519.5463109219868</v>
      </c>
      <c r="P8" s="478">
        <v>0.14669756759318081</v>
      </c>
      <c r="Q8" s="477">
        <v>2841.0360009097076</v>
      </c>
      <c r="R8" s="478">
        <v>0.27427467513328652</v>
      </c>
      <c r="S8" s="477">
        <v>3230.5051779713185</v>
      </c>
      <c r="T8" s="478">
        <v>0.31187417474497653</v>
      </c>
      <c r="U8" s="477">
        <v>2397.2181837718604</v>
      </c>
      <c r="V8" s="478">
        <v>0.2314283375385254</v>
      </c>
      <c r="W8" s="477">
        <v>307.31281139601458</v>
      </c>
      <c r="X8" s="478">
        <v>2.966809342892859E-2</v>
      </c>
      <c r="Y8" s="477">
        <v>62.74216035328552</v>
      </c>
      <c r="Z8" s="478">
        <v>6.0571515611022603E-3</v>
      </c>
      <c r="AA8" s="465">
        <v>0.26715358252855625</v>
      </c>
      <c r="AB8" s="476" t="s">
        <v>34</v>
      </c>
      <c r="AC8" s="477">
        <v>914.2649794689454</v>
      </c>
      <c r="AD8" s="478">
        <v>9.3131718245828166E-2</v>
      </c>
      <c r="AE8" s="477">
        <v>6641.8995940220375</v>
      </c>
      <c r="AF8" s="478">
        <v>0.67657794567045615</v>
      </c>
      <c r="AG8" s="477">
        <v>2260.7377310028987</v>
      </c>
      <c r="AH8" s="478">
        <v>0.23029033608371563</v>
      </c>
      <c r="AI8" s="477">
        <v>9816.9023044938822</v>
      </c>
    </row>
    <row r="9" spans="1:35" x14ac:dyDescent="0.2">
      <c r="A9" s="466">
        <v>97212</v>
      </c>
      <c r="B9" s="461" t="s">
        <v>9</v>
      </c>
      <c r="C9" s="462">
        <v>704.35999735286225</v>
      </c>
      <c r="D9" s="668">
        <v>0.13751758981834297</v>
      </c>
      <c r="E9" s="497">
        <v>5121.9629305843919</v>
      </c>
      <c r="F9" s="461" t="s">
        <v>9</v>
      </c>
      <c r="G9" s="464">
        <v>518.67190119941995</v>
      </c>
      <c r="H9" s="463">
        <v>0.73637330789468669</v>
      </c>
      <c r="I9" s="464">
        <v>153.02512989092409</v>
      </c>
      <c r="J9" s="463">
        <v>0.21725414626898992</v>
      </c>
      <c r="K9" s="462">
        <v>32.662966262518275</v>
      </c>
      <c r="L9" s="463">
        <v>4.6372545836323456E-2</v>
      </c>
      <c r="N9" s="461" t="s">
        <v>9</v>
      </c>
      <c r="O9" s="462">
        <v>42.64325934724674</v>
      </c>
      <c r="P9" s="463">
        <v>6.0541852898389127E-2</v>
      </c>
      <c r="Q9" s="462">
        <v>165.63672392144016</v>
      </c>
      <c r="R9" s="463">
        <v>0.23515918641595054</v>
      </c>
      <c r="S9" s="462">
        <v>288.14611584197951</v>
      </c>
      <c r="T9" s="463">
        <v>0.40908926816527791</v>
      </c>
      <c r="U9" s="462">
        <v>170.32475555650493</v>
      </c>
      <c r="V9" s="463">
        <v>0.24181491878673167</v>
      </c>
      <c r="W9" s="462">
        <v>25.062264276359102</v>
      </c>
      <c r="X9" s="463">
        <v>3.5581612201925905E-2</v>
      </c>
      <c r="Y9" s="462">
        <v>12.546878409331811</v>
      </c>
      <c r="Z9" s="463">
        <v>1.7813161531724832E-2</v>
      </c>
      <c r="AA9" s="465">
        <v>0.29520969252038243</v>
      </c>
      <c r="AB9" s="461" t="s">
        <v>9</v>
      </c>
      <c r="AC9" s="462">
        <v>32.600192756818828</v>
      </c>
      <c r="AD9" s="463">
        <v>4.9262550478949917E-2</v>
      </c>
      <c r="AE9" s="462">
        <v>405.89789072851227</v>
      </c>
      <c r="AF9" s="463">
        <v>0.6133572730833089</v>
      </c>
      <c r="AG9" s="462">
        <v>223.26612563228284</v>
      </c>
      <c r="AH9" s="463">
        <v>0.33738017643774115</v>
      </c>
      <c r="AI9" s="462">
        <v>661.76420911761397</v>
      </c>
    </row>
    <row r="10" spans="1:35" x14ac:dyDescent="0.2">
      <c r="A10" s="466">
        <v>97222</v>
      </c>
      <c r="B10" s="467" t="s">
        <v>17</v>
      </c>
      <c r="C10" s="468">
        <v>1345.9683809295802</v>
      </c>
      <c r="D10" s="669">
        <v>0.11953581153682186</v>
      </c>
      <c r="E10" s="497">
        <v>11259.959368033969</v>
      </c>
      <c r="F10" s="467" t="s">
        <v>17</v>
      </c>
      <c r="G10" s="470">
        <v>701.86567409204361</v>
      </c>
      <c r="H10" s="469">
        <v>0.52145777273557259</v>
      </c>
      <c r="I10" s="470">
        <v>616.59897372164971</v>
      </c>
      <c r="J10" s="469">
        <v>0.458108067364704</v>
      </c>
      <c r="K10" s="468">
        <v>27.503733115886941</v>
      </c>
      <c r="L10" s="469">
        <v>2.0434159899723463E-2</v>
      </c>
      <c r="N10" s="467" t="s">
        <v>17</v>
      </c>
      <c r="O10" s="468">
        <v>72.437669555002557</v>
      </c>
      <c r="P10" s="469">
        <v>5.3818255006090242E-2</v>
      </c>
      <c r="Q10" s="468">
        <v>282.00777887554273</v>
      </c>
      <c r="R10" s="469">
        <v>0.20952035937187227</v>
      </c>
      <c r="S10" s="468">
        <v>556.8752652981243</v>
      </c>
      <c r="T10" s="469">
        <v>0.41373577060816519</v>
      </c>
      <c r="U10" s="468">
        <v>412.19067255018876</v>
      </c>
      <c r="V10" s="469">
        <v>0.3062409774184392</v>
      </c>
      <c r="W10" s="468">
        <v>22.456994650721938</v>
      </c>
      <c r="X10" s="469">
        <v>1.6684637595433132E-2</v>
      </c>
      <c r="Y10" s="468">
        <v>0</v>
      </c>
      <c r="Z10" s="469">
        <v>0</v>
      </c>
      <c r="AA10" s="465">
        <v>0.32292561501387235</v>
      </c>
      <c r="AB10" s="467" t="s">
        <v>17</v>
      </c>
      <c r="AC10" s="468">
        <v>19.938838792418721</v>
      </c>
      <c r="AD10" s="469">
        <v>1.7904162031801531E-2</v>
      </c>
      <c r="AE10" s="468">
        <v>694.1542301849081</v>
      </c>
      <c r="AF10" s="469">
        <v>0.6233186366407959</v>
      </c>
      <c r="AG10" s="468">
        <v>399.54960008493822</v>
      </c>
      <c r="AH10" s="469">
        <v>0.3587772013274026</v>
      </c>
      <c r="AI10" s="468">
        <v>1113.642669062265</v>
      </c>
    </row>
    <row r="11" spans="1:35" x14ac:dyDescent="0.2">
      <c r="A11" s="466">
        <v>97228</v>
      </c>
      <c r="B11" s="467" t="s">
        <v>23</v>
      </c>
      <c r="C11" s="468">
        <v>1281.0303443235832</v>
      </c>
      <c r="D11" s="669">
        <v>0.15249853470271174</v>
      </c>
      <c r="E11" s="497">
        <v>8400.2796933156624</v>
      </c>
      <c r="F11" s="467" t="s">
        <v>23</v>
      </c>
      <c r="G11" s="470">
        <v>1093.36342616262</v>
      </c>
      <c r="H11" s="469">
        <v>0.85350314378379843</v>
      </c>
      <c r="I11" s="470">
        <v>157.64333806452541</v>
      </c>
      <c r="J11" s="469">
        <v>0.12305980007660562</v>
      </c>
      <c r="K11" s="468">
        <v>30.023580096437737</v>
      </c>
      <c r="L11" s="469">
        <v>2.343705613959594E-2</v>
      </c>
      <c r="N11" s="467" t="s">
        <v>23</v>
      </c>
      <c r="O11" s="468">
        <v>12.493362252886389</v>
      </c>
      <c r="P11" s="469">
        <v>9.7525888502533516E-3</v>
      </c>
      <c r="Q11" s="468">
        <v>195.08316172809882</v>
      </c>
      <c r="R11" s="469">
        <v>0.15228613638430846</v>
      </c>
      <c r="S11" s="468">
        <v>425.24999885029479</v>
      </c>
      <c r="T11" s="469">
        <v>0.33195934876533911</v>
      </c>
      <c r="U11" s="468">
        <v>388.02284218773235</v>
      </c>
      <c r="V11" s="469">
        <v>0.30289902491936543</v>
      </c>
      <c r="W11" s="468">
        <v>210.14740660384322</v>
      </c>
      <c r="X11" s="469">
        <v>0.16404561182725647</v>
      </c>
      <c r="Y11" s="468">
        <v>50.033572700727689</v>
      </c>
      <c r="Z11" s="469">
        <v>3.9057289253477206E-2</v>
      </c>
      <c r="AA11" s="465">
        <v>0.50600192600009908</v>
      </c>
      <c r="AB11" s="467" t="s">
        <v>23</v>
      </c>
      <c r="AC11" s="468">
        <v>97.623716577050175</v>
      </c>
      <c r="AD11" s="469">
        <v>8.4824969235114234E-2</v>
      </c>
      <c r="AE11" s="468">
        <v>658.08143185027916</v>
      </c>
      <c r="AF11" s="469">
        <v>0.57180508147159281</v>
      </c>
      <c r="AG11" s="468">
        <v>395.17904825844738</v>
      </c>
      <c r="AH11" s="469">
        <v>0.34336994929329301</v>
      </c>
      <c r="AI11" s="468">
        <v>1150.8841966857767</v>
      </c>
    </row>
    <row r="12" spans="1:35" x14ac:dyDescent="0.2">
      <c r="A12" s="466">
        <v>97230</v>
      </c>
      <c r="B12" s="471" t="s">
        <v>25</v>
      </c>
      <c r="C12" s="468">
        <v>798.60177645128022</v>
      </c>
      <c r="D12" s="670">
        <v>0.11967298875654737</v>
      </c>
      <c r="E12" s="497">
        <v>6673.1998987331071</v>
      </c>
      <c r="F12" s="471" t="s">
        <v>25</v>
      </c>
      <c r="G12" s="474">
        <v>524.40124749582662</v>
      </c>
      <c r="H12" s="473">
        <v>0.65664923740351644</v>
      </c>
      <c r="I12" s="474">
        <v>259.3711175834718</v>
      </c>
      <c r="J12" s="473">
        <v>0.32478154348219773</v>
      </c>
      <c r="K12" s="468">
        <v>14.82941137198176</v>
      </c>
      <c r="L12" s="473">
        <v>1.8569219114285863E-2</v>
      </c>
      <c r="N12" s="471" t="s">
        <v>25</v>
      </c>
      <c r="O12" s="468">
        <v>67.077164208425543</v>
      </c>
      <c r="P12" s="473">
        <v>8.3993256947779496E-2</v>
      </c>
      <c r="Q12" s="468">
        <v>94.861693826766583</v>
      </c>
      <c r="R12" s="473">
        <v>0.11878472678623418</v>
      </c>
      <c r="S12" s="468">
        <v>194.21436789698257</v>
      </c>
      <c r="T12" s="473">
        <v>0.24319300760888163</v>
      </c>
      <c r="U12" s="468">
        <v>275.31157079125694</v>
      </c>
      <c r="V12" s="473">
        <v>0.34474199646117704</v>
      </c>
      <c r="W12" s="468">
        <v>149.65003424280641</v>
      </c>
      <c r="X12" s="473">
        <v>0.18739005929563696</v>
      </c>
      <c r="Y12" s="468">
        <v>17.48694548504217</v>
      </c>
      <c r="Z12" s="473">
        <v>2.1896952900290707E-2</v>
      </c>
      <c r="AA12" s="465">
        <v>0.55402900865710469</v>
      </c>
      <c r="AB12" s="471" t="s">
        <v>25</v>
      </c>
      <c r="AC12" s="468">
        <v>52.268058558485855</v>
      </c>
      <c r="AD12" s="473">
        <v>6.8200692880455466E-2</v>
      </c>
      <c r="AE12" s="468">
        <v>421.7128685580206</v>
      </c>
      <c r="AF12" s="473">
        <v>0.55026168228687733</v>
      </c>
      <c r="AG12" s="468">
        <v>292.40510726151842</v>
      </c>
      <c r="AH12" s="473">
        <v>0.38153762483266718</v>
      </c>
      <c r="AI12" s="468">
        <v>766.38603437802487</v>
      </c>
    </row>
    <row r="13" spans="1:35" x14ac:dyDescent="0.2">
      <c r="A13" s="475"/>
      <c r="B13" s="480" t="s">
        <v>35</v>
      </c>
      <c r="C13" s="481">
        <v>4129.9604990573052</v>
      </c>
      <c r="D13" s="672">
        <v>0.1312957473381598</v>
      </c>
      <c r="E13" s="497">
        <v>31455.40189066713</v>
      </c>
      <c r="F13" s="480" t="s">
        <v>35</v>
      </c>
      <c r="G13" s="483">
        <v>2838.3022489499103</v>
      </c>
      <c r="H13" s="482">
        <v>0.68724682708170559</v>
      </c>
      <c r="I13" s="483">
        <v>1186.6385592605711</v>
      </c>
      <c r="J13" s="482">
        <v>0.28732443313475525</v>
      </c>
      <c r="K13" s="483">
        <v>105.01969084682472</v>
      </c>
      <c r="L13" s="482">
        <v>2.5428739783539395E-2</v>
      </c>
      <c r="N13" s="480" t="s">
        <v>35</v>
      </c>
      <c r="O13" s="481">
        <v>194.65145536356124</v>
      </c>
      <c r="P13" s="482">
        <v>4.7131553778296892E-2</v>
      </c>
      <c r="Q13" s="481">
        <v>737.58935835184832</v>
      </c>
      <c r="R13" s="482">
        <v>0.17859477312681529</v>
      </c>
      <c r="S13" s="481">
        <v>1464.4857478873812</v>
      </c>
      <c r="T13" s="482">
        <v>0.35460042492456312</v>
      </c>
      <c r="U13" s="481">
        <v>1245.8498410856828</v>
      </c>
      <c r="V13" s="482">
        <v>0.30166144237216252</v>
      </c>
      <c r="W13" s="481">
        <v>407.31669977373065</v>
      </c>
      <c r="X13" s="482">
        <v>9.8624841537032562E-2</v>
      </c>
      <c r="Y13" s="481">
        <v>80.06739659510167</v>
      </c>
      <c r="Z13" s="482">
        <v>1.9386964261129777E-2</v>
      </c>
      <c r="AA13" s="465">
        <v>0.41967324817032486</v>
      </c>
      <c r="AB13" s="480" t="s">
        <v>35</v>
      </c>
      <c r="AC13" s="481">
        <v>202.43080668477359</v>
      </c>
      <c r="AD13" s="482">
        <v>5.4819525427240688E-2</v>
      </c>
      <c r="AE13" s="481">
        <v>2179.8464213217203</v>
      </c>
      <c r="AF13" s="482">
        <v>0.59031601107636178</v>
      </c>
      <c r="AG13" s="481">
        <v>1310.3998812371869</v>
      </c>
      <c r="AH13" s="482">
        <v>0.35486446349639755</v>
      </c>
      <c r="AI13" s="481">
        <v>3692.6771092436807</v>
      </c>
    </row>
    <row r="14" spans="1:35" x14ac:dyDescent="0.2">
      <c r="A14" s="466">
        <v>97201</v>
      </c>
      <c r="B14" s="484" t="s">
        <v>32</v>
      </c>
      <c r="C14" s="468">
        <v>99.711002353403757</v>
      </c>
      <c r="D14" s="673">
        <v>0.1272710566850353</v>
      </c>
      <c r="E14" s="497">
        <v>783.45387357130278</v>
      </c>
      <c r="F14" s="484" t="s">
        <v>32</v>
      </c>
      <c r="G14" s="486">
        <v>91.244973851699669</v>
      </c>
      <c r="H14" s="485">
        <v>0.91509433962264153</v>
      </c>
      <c r="I14" s="486">
        <v>1.8813396670453539</v>
      </c>
      <c r="J14" s="485">
        <v>1.8867924528301886E-2</v>
      </c>
      <c r="K14" s="468">
        <v>6.5846888346587384</v>
      </c>
      <c r="L14" s="485">
        <v>6.6037735849056603E-2</v>
      </c>
      <c r="N14" s="484" t="s">
        <v>32</v>
      </c>
      <c r="O14" s="468">
        <v>2.822009500568031</v>
      </c>
      <c r="P14" s="485">
        <v>2.8301886792452831E-2</v>
      </c>
      <c r="Q14" s="468">
        <v>18.813396670453539</v>
      </c>
      <c r="R14" s="485">
        <v>0.18867924528301885</v>
      </c>
      <c r="S14" s="468">
        <v>31.982774339771016</v>
      </c>
      <c r="T14" s="485">
        <v>0.32075471698113206</v>
      </c>
      <c r="U14" s="468">
        <v>37.626793340907078</v>
      </c>
      <c r="V14" s="485">
        <v>0.37735849056603771</v>
      </c>
      <c r="W14" s="468">
        <v>3.7626793340907079</v>
      </c>
      <c r="X14" s="485">
        <v>3.7735849056603772E-2</v>
      </c>
      <c r="Y14" s="468">
        <v>4.7033491676133847</v>
      </c>
      <c r="Z14" s="485">
        <v>4.7169811320754713E-2</v>
      </c>
      <c r="AA14" s="465">
        <v>0.46226415094339618</v>
      </c>
      <c r="AB14" s="484" t="s">
        <v>32</v>
      </c>
      <c r="AC14" s="468">
        <v>6.5846888346587393</v>
      </c>
      <c r="AD14" s="485">
        <v>6.9306930693069313E-2</v>
      </c>
      <c r="AE14" s="468">
        <v>70.550237514200774</v>
      </c>
      <c r="AF14" s="485">
        <v>0.74257425742574257</v>
      </c>
      <c r="AG14" s="468">
        <v>17.872726836930863</v>
      </c>
      <c r="AH14" s="485">
        <v>0.18811881188118812</v>
      </c>
      <c r="AI14" s="468">
        <v>95.007653185790375</v>
      </c>
    </row>
    <row r="15" spans="1:35" x14ac:dyDescent="0.2">
      <c r="A15" s="466">
        <v>97203</v>
      </c>
      <c r="B15" s="467" t="s">
        <v>1</v>
      </c>
      <c r="C15" s="468">
        <v>283.17387322367949</v>
      </c>
      <c r="D15" s="669">
        <v>0.15305759310534731</v>
      </c>
      <c r="E15" s="497">
        <v>1850.1131990803949</v>
      </c>
      <c r="F15" s="467" t="s">
        <v>1</v>
      </c>
      <c r="G15" s="470">
        <v>272.46561751354028</v>
      </c>
      <c r="H15" s="469">
        <v>0.96218487394957952</v>
      </c>
      <c r="I15" s="470">
        <v>10.70825571013914</v>
      </c>
      <c r="J15" s="469">
        <v>3.7815126050420166E-2</v>
      </c>
      <c r="K15" s="468">
        <v>0</v>
      </c>
      <c r="L15" s="469">
        <v>0</v>
      </c>
      <c r="N15" s="467" t="s">
        <v>1</v>
      </c>
      <c r="O15" s="468">
        <v>0</v>
      </c>
      <c r="P15" s="469">
        <v>0</v>
      </c>
      <c r="Q15" s="468">
        <v>7.1388371400927602</v>
      </c>
      <c r="R15" s="469">
        <v>2.5210084033613446E-2</v>
      </c>
      <c r="S15" s="468">
        <v>3.5694185700463801</v>
      </c>
      <c r="T15" s="469">
        <v>1.2605042016806723E-2</v>
      </c>
      <c r="U15" s="468">
        <v>192.74860278250452</v>
      </c>
      <c r="V15" s="469">
        <v>0.68067226890756294</v>
      </c>
      <c r="W15" s="468">
        <v>67.818952830881216</v>
      </c>
      <c r="X15" s="469">
        <v>0.23949579831932771</v>
      </c>
      <c r="Y15" s="468">
        <v>11.8980619001546</v>
      </c>
      <c r="Z15" s="469">
        <v>4.2016806722689072E-2</v>
      </c>
      <c r="AA15" s="465">
        <v>0.96218487394957974</v>
      </c>
      <c r="AB15" s="467" t="s">
        <v>1</v>
      </c>
      <c r="AC15" s="468">
        <v>46.40244141060294</v>
      </c>
      <c r="AD15" s="469">
        <v>0.16738197424892703</v>
      </c>
      <c r="AE15" s="468">
        <v>167.76267279217984</v>
      </c>
      <c r="AF15" s="469">
        <v>0.60515021459227458</v>
      </c>
      <c r="AG15" s="468">
        <v>63.059728070819382</v>
      </c>
      <c r="AH15" s="469">
        <v>0.2274678111587983</v>
      </c>
      <c r="AI15" s="468">
        <v>277.22484227360218</v>
      </c>
    </row>
    <row r="16" spans="1:35" x14ac:dyDescent="0.2">
      <c r="A16" s="466">
        <v>97211</v>
      </c>
      <c r="B16" s="467" t="s">
        <v>30</v>
      </c>
      <c r="C16" s="468">
        <v>75.609793336147916</v>
      </c>
      <c r="D16" s="669">
        <v>0.20645432779799028</v>
      </c>
      <c r="E16" s="497">
        <v>366.23012044644548</v>
      </c>
      <c r="F16" s="467" t="s">
        <v>30</v>
      </c>
      <c r="G16" s="470">
        <v>71.409249261917481</v>
      </c>
      <c r="H16" s="469">
        <v>0.94444444444444453</v>
      </c>
      <c r="I16" s="470">
        <v>2.1002720371152201</v>
      </c>
      <c r="J16" s="469">
        <v>2.777777777777778E-2</v>
      </c>
      <c r="K16" s="468">
        <v>2.1002720371152201</v>
      </c>
      <c r="L16" s="469">
        <v>2.777777777777778E-2</v>
      </c>
      <c r="N16" s="467" t="s">
        <v>30</v>
      </c>
      <c r="O16" s="468">
        <v>0</v>
      </c>
      <c r="P16" s="469">
        <v>0</v>
      </c>
      <c r="Q16" s="468">
        <v>2.1002720371152201</v>
      </c>
      <c r="R16" s="469">
        <v>2.777777777777778E-2</v>
      </c>
      <c r="S16" s="468">
        <v>13.651768241248929</v>
      </c>
      <c r="T16" s="469">
        <v>0.18055555555555555</v>
      </c>
      <c r="U16" s="468">
        <v>1.0501360185576101</v>
      </c>
      <c r="V16" s="469">
        <v>1.388888888888889E-2</v>
      </c>
      <c r="W16" s="468">
        <v>0</v>
      </c>
      <c r="X16" s="469">
        <v>0</v>
      </c>
      <c r="Y16" s="468">
        <v>58.807617039226159</v>
      </c>
      <c r="Z16" s="469">
        <v>0.77777777777777779</v>
      </c>
      <c r="AA16" s="465">
        <v>0.79166666666666663</v>
      </c>
      <c r="AB16" s="467" t="s">
        <v>30</v>
      </c>
      <c r="AC16" s="468">
        <v>14.70190425980654</v>
      </c>
      <c r="AD16" s="469">
        <v>0.19718309859154931</v>
      </c>
      <c r="AE16" s="468">
        <v>34.654488612401131</v>
      </c>
      <c r="AF16" s="469">
        <v>0.46478873239436624</v>
      </c>
      <c r="AG16" s="468">
        <v>25.203264445382636</v>
      </c>
      <c r="AH16" s="469">
        <v>0.33802816901408445</v>
      </c>
      <c r="AI16" s="468">
        <v>74.559657317590307</v>
      </c>
    </row>
    <row r="17" spans="1:35" x14ac:dyDescent="0.2">
      <c r="A17" s="466">
        <v>97214</v>
      </c>
      <c r="B17" s="467" t="s">
        <v>11</v>
      </c>
      <c r="C17" s="468">
        <v>543.93284577888653</v>
      </c>
      <c r="D17" s="669">
        <v>0.14850142693798651</v>
      </c>
      <c r="E17" s="497">
        <v>3662.8122503228892</v>
      </c>
      <c r="F17" s="467" t="s">
        <v>11</v>
      </c>
      <c r="G17" s="470">
        <v>455.47064908635258</v>
      </c>
      <c r="H17" s="469">
        <v>0.8373655913978495</v>
      </c>
      <c r="I17" s="470">
        <v>86.268919088586841</v>
      </c>
      <c r="J17" s="469">
        <v>0.15860215053763441</v>
      </c>
      <c r="K17" s="468">
        <v>2.1932776039471231</v>
      </c>
      <c r="L17" s="469">
        <v>4.0322580645161289E-3</v>
      </c>
      <c r="N17" s="467" t="s">
        <v>11</v>
      </c>
      <c r="O17" s="468">
        <v>2.924370138596164</v>
      </c>
      <c r="P17" s="469">
        <v>5.3763440860215049E-3</v>
      </c>
      <c r="Q17" s="468">
        <v>56.294125167976155</v>
      </c>
      <c r="R17" s="469">
        <v>0.10349462365591397</v>
      </c>
      <c r="S17" s="468">
        <v>148.41178453375531</v>
      </c>
      <c r="T17" s="469">
        <v>0.27284946236559138</v>
      </c>
      <c r="U17" s="468">
        <v>94.310936969726299</v>
      </c>
      <c r="V17" s="469">
        <v>0.17338709677419356</v>
      </c>
      <c r="W17" s="468">
        <v>116.97480554384656</v>
      </c>
      <c r="X17" s="469">
        <v>0.21505376344086019</v>
      </c>
      <c r="Y17" s="468">
        <v>125.01682342498601</v>
      </c>
      <c r="Z17" s="469">
        <v>0.22983870967741934</v>
      </c>
      <c r="AA17" s="465">
        <v>0.61827956989247301</v>
      </c>
      <c r="AB17" s="467" t="s">
        <v>11</v>
      </c>
      <c r="AC17" s="468">
        <v>48.983199821485748</v>
      </c>
      <c r="AD17" s="469">
        <v>9.2669432918395578E-2</v>
      </c>
      <c r="AE17" s="468">
        <v>305.59667948329917</v>
      </c>
      <c r="AF17" s="469">
        <v>0.57814661134163214</v>
      </c>
      <c r="AG17" s="468">
        <v>174.00002324647176</v>
      </c>
      <c r="AH17" s="469">
        <v>0.32918395573997233</v>
      </c>
      <c r="AI17" s="468">
        <v>528.57990255125662</v>
      </c>
    </row>
    <row r="18" spans="1:35" x14ac:dyDescent="0.2">
      <c r="A18" s="466">
        <v>97215</v>
      </c>
      <c r="B18" s="467" t="s">
        <v>12</v>
      </c>
      <c r="C18" s="468">
        <v>118</v>
      </c>
      <c r="D18" s="669">
        <v>0.20344827586206896</v>
      </c>
      <c r="E18" s="497">
        <v>580</v>
      </c>
      <c r="F18" s="467" t="s">
        <v>12</v>
      </c>
      <c r="G18" s="470">
        <v>112</v>
      </c>
      <c r="H18" s="469">
        <v>0.94915254237288138</v>
      </c>
      <c r="I18" s="470">
        <v>5</v>
      </c>
      <c r="J18" s="469">
        <v>4.2372881355932202E-2</v>
      </c>
      <c r="K18" s="468">
        <v>1</v>
      </c>
      <c r="L18" s="469">
        <v>8.4745762711864406E-3</v>
      </c>
      <c r="N18" s="467" t="s">
        <v>12</v>
      </c>
      <c r="O18" s="468">
        <v>0</v>
      </c>
      <c r="P18" s="469">
        <v>0</v>
      </c>
      <c r="Q18" s="468">
        <v>7</v>
      </c>
      <c r="R18" s="469">
        <v>5.9322033898305086E-2</v>
      </c>
      <c r="S18" s="468">
        <v>36</v>
      </c>
      <c r="T18" s="469">
        <v>0.30508474576271188</v>
      </c>
      <c r="U18" s="468">
        <v>45</v>
      </c>
      <c r="V18" s="469">
        <v>0.38135593220338981</v>
      </c>
      <c r="W18" s="468">
        <v>21</v>
      </c>
      <c r="X18" s="469">
        <v>0.17796610169491525</v>
      </c>
      <c r="Y18" s="468">
        <v>9</v>
      </c>
      <c r="Z18" s="469">
        <v>7.6271186440677971E-2</v>
      </c>
      <c r="AA18" s="465">
        <v>0.63559322033898302</v>
      </c>
      <c r="AB18" s="467" t="s">
        <v>12</v>
      </c>
      <c r="AC18" s="468">
        <v>24</v>
      </c>
      <c r="AD18" s="469">
        <v>0.20689655172413793</v>
      </c>
      <c r="AE18" s="468">
        <v>70</v>
      </c>
      <c r="AF18" s="469">
        <v>0.60344827586206895</v>
      </c>
      <c r="AG18" s="468">
        <v>22</v>
      </c>
      <c r="AH18" s="469">
        <v>0.18965517241379309</v>
      </c>
      <c r="AI18" s="468">
        <v>116</v>
      </c>
    </row>
    <row r="19" spans="1:35" x14ac:dyDescent="0.2">
      <c r="A19" s="466">
        <v>97216</v>
      </c>
      <c r="B19" s="471" t="s">
        <v>13</v>
      </c>
      <c r="C19" s="468">
        <v>223.49057368522634</v>
      </c>
      <c r="D19" s="670">
        <v>0.13545972284428978</v>
      </c>
      <c r="E19" s="497">
        <v>1649.8673479653251</v>
      </c>
      <c r="F19" s="471" t="s">
        <v>13</v>
      </c>
      <c r="G19" s="474">
        <v>198.30853721365153</v>
      </c>
      <c r="H19" s="473">
        <v>0.88732394366197176</v>
      </c>
      <c r="I19" s="474">
        <v>25.182036471574801</v>
      </c>
      <c r="J19" s="473">
        <v>0.11267605633802817</v>
      </c>
      <c r="K19" s="468">
        <v>0</v>
      </c>
      <c r="L19" s="473">
        <v>0</v>
      </c>
      <c r="N19" s="471" t="s">
        <v>13</v>
      </c>
      <c r="O19" s="468">
        <v>0</v>
      </c>
      <c r="P19" s="473">
        <v>0</v>
      </c>
      <c r="Q19" s="468">
        <v>55.610330541394347</v>
      </c>
      <c r="R19" s="473">
        <v>0.24882629107981222</v>
      </c>
      <c r="S19" s="468">
        <v>105.97440348454394</v>
      </c>
      <c r="T19" s="473">
        <v>0.47417840375586856</v>
      </c>
      <c r="U19" s="468">
        <v>54.5610790217454</v>
      </c>
      <c r="V19" s="473">
        <v>0.24413145539906103</v>
      </c>
      <c r="W19" s="468">
        <v>5.2462575982447497</v>
      </c>
      <c r="X19" s="473">
        <v>2.3474178403755867E-2</v>
      </c>
      <c r="Y19" s="468">
        <v>2.0985030392979001</v>
      </c>
      <c r="Z19" s="473">
        <v>9.3896713615023476E-3</v>
      </c>
      <c r="AA19" s="465">
        <v>0.27699530516431925</v>
      </c>
      <c r="AB19" s="471" t="s">
        <v>13</v>
      </c>
      <c r="AC19" s="468">
        <v>18.8865273536811</v>
      </c>
      <c r="AD19" s="473">
        <v>8.7378640776699032E-2</v>
      </c>
      <c r="AE19" s="468">
        <v>137.45194907401245</v>
      </c>
      <c r="AF19" s="473">
        <v>0.63592233009708743</v>
      </c>
      <c r="AG19" s="468">
        <v>59.807336619990153</v>
      </c>
      <c r="AH19" s="473">
        <v>0.27669902912621364</v>
      </c>
      <c r="AI19" s="468">
        <v>216.14581304768367</v>
      </c>
    </row>
    <row r="20" spans="1:35" x14ac:dyDescent="0.2">
      <c r="A20" s="475"/>
      <c r="B20" s="480" t="s">
        <v>36</v>
      </c>
      <c r="C20" s="481">
        <v>1343.918088377344</v>
      </c>
      <c r="D20" s="672">
        <v>0.15112978306326555</v>
      </c>
      <c r="E20" s="497">
        <v>8892.4767913863579</v>
      </c>
      <c r="F20" s="480" t="s">
        <v>36</v>
      </c>
      <c r="G20" s="483">
        <v>1200.8990269271615</v>
      </c>
      <c r="H20" s="482">
        <v>0.89358052199233007</v>
      </c>
      <c r="I20" s="483">
        <v>131.14082297446134</v>
      </c>
      <c r="J20" s="482">
        <v>9.7580964277965546E-2</v>
      </c>
      <c r="K20" s="483">
        <v>11.878238475721082</v>
      </c>
      <c r="L20" s="482">
        <v>8.8385137297042771E-3</v>
      </c>
      <c r="N20" s="480" t="s">
        <v>36</v>
      </c>
      <c r="O20" s="481">
        <v>5.7463796391641946</v>
      </c>
      <c r="P20" s="482">
        <v>4.2758406846822141E-3</v>
      </c>
      <c r="Q20" s="481">
        <v>146.95696155703203</v>
      </c>
      <c r="R20" s="482">
        <v>0.10934964178841351</v>
      </c>
      <c r="S20" s="481">
        <v>339.59014916936559</v>
      </c>
      <c r="T20" s="482">
        <v>0.25268664221893844</v>
      </c>
      <c r="U20" s="481">
        <v>425.29754813344096</v>
      </c>
      <c r="V20" s="482">
        <v>0.3164609151491875</v>
      </c>
      <c r="W20" s="481">
        <v>214.8026953070632</v>
      </c>
      <c r="X20" s="482">
        <v>0.15983317522455365</v>
      </c>
      <c r="Y20" s="481">
        <v>211.52435457127805</v>
      </c>
      <c r="Z20" s="482">
        <v>0.15739378493422468</v>
      </c>
      <c r="AA20" s="465">
        <v>0.63368787530796578</v>
      </c>
      <c r="AB20" s="480" t="s">
        <v>36</v>
      </c>
      <c r="AC20" s="481">
        <v>159.55876168023505</v>
      </c>
      <c r="AD20" s="482">
        <v>0.12203180204215799</v>
      </c>
      <c r="AE20" s="481">
        <v>786.01602747609331</v>
      </c>
      <c r="AF20" s="482">
        <v>0.60115127027090587</v>
      </c>
      <c r="AG20" s="481">
        <v>361.94307921959484</v>
      </c>
      <c r="AH20" s="482">
        <v>0.27681692768693617</v>
      </c>
      <c r="AI20" s="481">
        <v>1307.5178683759232</v>
      </c>
    </row>
    <row r="21" spans="1:35" x14ac:dyDescent="0.2">
      <c r="A21" s="466">
        <v>97234</v>
      </c>
      <c r="B21" s="484" t="s">
        <v>2</v>
      </c>
      <c r="C21" s="468">
        <v>204.05643815479988</v>
      </c>
      <c r="D21" s="673">
        <v>0.25317039449339013</v>
      </c>
      <c r="E21" s="497">
        <v>806.00434566264994</v>
      </c>
      <c r="F21" s="484" t="s">
        <v>2</v>
      </c>
      <c r="G21" s="486">
        <v>117.64107822447538</v>
      </c>
      <c r="H21" s="485">
        <v>0.57651245551601427</v>
      </c>
      <c r="I21" s="486">
        <v>84.96300093989889</v>
      </c>
      <c r="J21" s="485">
        <v>0.41637010676156588</v>
      </c>
      <c r="K21" s="468">
        <v>1.452358990425622</v>
      </c>
      <c r="L21" s="485">
        <v>7.1174377224199293E-3</v>
      </c>
      <c r="N21" s="484" t="s">
        <v>2</v>
      </c>
      <c r="O21" s="468">
        <v>0</v>
      </c>
      <c r="P21" s="485">
        <v>0</v>
      </c>
      <c r="Q21" s="468">
        <v>111.10546276756008</v>
      </c>
      <c r="R21" s="485">
        <v>0.54448398576512458</v>
      </c>
      <c r="S21" s="468">
        <v>7.9879744473409211</v>
      </c>
      <c r="T21" s="485">
        <v>3.9145907473309614E-2</v>
      </c>
      <c r="U21" s="468">
        <v>84.96300093989889</v>
      </c>
      <c r="V21" s="485">
        <v>0.41637010676156588</v>
      </c>
      <c r="W21" s="468">
        <v>0</v>
      </c>
      <c r="X21" s="485">
        <v>0</v>
      </c>
      <c r="Y21" s="468">
        <v>0</v>
      </c>
      <c r="Z21" s="485">
        <v>0</v>
      </c>
      <c r="AA21" s="465">
        <v>0.41637010676156588</v>
      </c>
      <c r="AB21" s="484" t="s">
        <v>2</v>
      </c>
      <c r="AC21" s="468">
        <v>15.975948894681842</v>
      </c>
      <c r="AD21" s="485">
        <v>0.19298245614035089</v>
      </c>
      <c r="AE21" s="468">
        <v>46.475487693619904</v>
      </c>
      <c r="AF21" s="485">
        <v>0.5614035087719299</v>
      </c>
      <c r="AG21" s="468">
        <v>20.333025865958707</v>
      </c>
      <c r="AH21" s="485">
        <v>0.24561403508771928</v>
      </c>
      <c r="AI21" s="468">
        <v>82.784462454260449</v>
      </c>
    </row>
    <row r="22" spans="1:35" x14ac:dyDescent="0.2">
      <c r="A22" s="466">
        <v>97204</v>
      </c>
      <c r="B22" s="467" t="s">
        <v>3</v>
      </c>
      <c r="C22" s="468">
        <v>213.74535881194521</v>
      </c>
      <c r="D22" s="669">
        <v>0.10685105235200514</v>
      </c>
      <c r="E22" s="497">
        <v>2000.4048075052406</v>
      </c>
      <c r="F22" s="467" t="s">
        <v>3</v>
      </c>
      <c r="G22" s="470">
        <v>170.60409373063516</v>
      </c>
      <c r="H22" s="469">
        <v>0.79816513761467889</v>
      </c>
      <c r="I22" s="470">
        <v>40.199815189402536</v>
      </c>
      <c r="J22" s="469">
        <v>0.18807339449541283</v>
      </c>
      <c r="K22" s="468">
        <v>2.9414498919075029</v>
      </c>
      <c r="L22" s="469">
        <v>1.3761467889908258E-2</v>
      </c>
      <c r="N22" s="467" t="s">
        <v>3</v>
      </c>
      <c r="O22" s="468">
        <v>13.726766162235013</v>
      </c>
      <c r="P22" s="469">
        <v>6.4220183486238522E-2</v>
      </c>
      <c r="Q22" s="468">
        <v>50.985131459730049</v>
      </c>
      <c r="R22" s="469">
        <v>0.2385321100917431</v>
      </c>
      <c r="S22" s="468">
        <v>85.302046865317578</v>
      </c>
      <c r="T22" s="469">
        <v>0.39908256880733944</v>
      </c>
      <c r="U22" s="468">
        <v>37.258365297495033</v>
      </c>
      <c r="V22" s="469">
        <v>0.17431192660550457</v>
      </c>
      <c r="W22" s="468">
        <v>26.473049027167527</v>
      </c>
      <c r="X22" s="469">
        <v>0.12385321100917432</v>
      </c>
      <c r="Y22" s="468">
        <v>0</v>
      </c>
      <c r="Z22" s="469">
        <v>0</v>
      </c>
      <c r="AA22" s="465">
        <v>0.29816513761467889</v>
      </c>
      <c r="AB22" s="467" t="s">
        <v>3</v>
      </c>
      <c r="AC22" s="468">
        <v>59.809481135452558</v>
      </c>
      <c r="AD22" s="469">
        <v>0.2890995260663507</v>
      </c>
      <c r="AE22" s="468">
        <v>99.028813027552587</v>
      </c>
      <c r="AF22" s="469">
        <v>0.47867298578199052</v>
      </c>
      <c r="AG22" s="468">
        <v>48.043681567822553</v>
      </c>
      <c r="AH22" s="469">
        <v>0.23222748815165881</v>
      </c>
      <c r="AI22" s="468">
        <v>206.88197573082769</v>
      </c>
    </row>
    <row r="23" spans="1:35" x14ac:dyDescent="0.2">
      <c r="A23" s="466">
        <v>97205</v>
      </c>
      <c r="B23" s="467" t="s">
        <v>4</v>
      </c>
      <c r="C23" s="468">
        <v>230</v>
      </c>
      <c r="D23" s="669">
        <v>0.11307767944936087</v>
      </c>
      <c r="E23" s="497">
        <v>2034</v>
      </c>
      <c r="F23" s="467" t="s">
        <v>4</v>
      </c>
      <c r="G23" s="470">
        <v>181</v>
      </c>
      <c r="H23" s="469">
        <v>0.78695652173913044</v>
      </c>
      <c r="I23" s="470">
        <v>45</v>
      </c>
      <c r="J23" s="469">
        <v>0.19565217391304349</v>
      </c>
      <c r="K23" s="468">
        <v>4</v>
      </c>
      <c r="L23" s="469">
        <v>1.7391304347826087E-2</v>
      </c>
      <c r="N23" s="467" t="s">
        <v>4</v>
      </c>
      <c r="O23" s="468">
        <v>24</v>
      </c>
      <c r="P23" s="469">
        <v>0.10434782608695652</v>
      </c>
      <c r="Q23" s="468">
        <v>29</v>
      </c>
      <c r="R23" s="469">
        <v>0.12608695652173912</v>
      </c>
      <c r="S23" s="468">
        <v>120</v>
      </c>
      <c r="T23" s="469">
        <v>0.52173913043478259</v>
      </c>
      <c r="U23" s="468">
        <v>9</v>
      </c>
      <c r="V23" s="469">
        <v>3.9130434782608699E-2</v>
      </c>
      <c r="W23" s="468">
        <v>46</v>
      </c>
      <c r="X23" s="469">
        <v>0.2</v>
      </c>
      <c r="Y23" s="468">
        <v>2</v>
      </c>
      <c r="Z23" s="469">
        <v>8.6956521739130436E-3</v>
      </c>
      <c r="AA23" s="465">
        <v>0.24782608695652175</v>
      </c>
      <c r="AB23" s="467" t="s">
        <v>4</v>
      </c>
      <c r="AC23" s="468">
        <v>20</v>
      </c>
      <c r="AD23" s="469">
        <v>9.1743119266055051E-2</v>
      </c>
      <c r="AE23" s="468">
        <v>127</v>
      </c>
      <c r="AF23" s="469">
        <v>0.58256880733944949</v>
      </c>
      <c r="AG23" s="468">
        <v>71</v>
      </c>
      <c r="AH23" s="469">
        <v>0.3256880733944954</v>
      </c>
      <c r="AI23" s="468">
        <v>218</v>
      </c>
    </row>
    <row r="24" spans="1:35" x14ac:dyDescent="0.2">
      <c r="A24" s="466">
        <v>97208</v>
      </c>
      <c r="B24" s="467" t="s">
        <v>7</v>
      </c>
      <c r="C24" s="468">
        <v>84.220769858249696</v>
      </c>
      <c r="D24" s="669">
        <v>0.17421899499989038</v>
      </c>
      <c r="E24" s="497">
        <v>483.41898573288569</v>
      </c>
      <c r="F24" s="467" t="s">
        <v>7</v>
      </c>
      <c r="G24" s="470">
        <v>82.92506570658432</v>
      </c>
      <c r="H24" s="469">
        <v>0.98461538461538467</v>
      </c>
      <c r="I24" s="470">
        <v>1.29570415166538</v>
      </c>
      <c r="J24" s="469">
        <v>1.5384615384615385E-2</v>
      </c>
      <c r="K24" s="468">
        <v>0</v>
      </c>
      <c r="L24" s="469">
        <v>0</v>
      </c>
      <c r="N24" s="467" t="s">
        <v>7</v>
      </c>
      <c r="O24" s="468">
        <v>0</v>
      </c>
      <c r="P24" s="469">
        <v>0</v>
      </c>
      <c r="Q24" s="468">
        <v>0</v>
      </c>
      <c r="R24" s="469">
        <v>0</v>
      </c>
      <c r="S24" s="468">
        <v>1.29570415166538</v>
      </c>
      <c r="T24" s="469">
        <v>1.5384615384615385E-2</v>
      </c>
      <c r="U24" s="468">
        <v>82.92506570658432</v>
      </c>
      <c r="V24" s="469">
        <v>0.98461538461538467</v>
      </c>
      <c r="W24" s="468">
        <v>0</v>
      </c>
      <c r="X24" s="469">
        <v>0</v>
      </c>
      <c r="Y24" s="468">
        <v>0</v>
      </c>
      <c r="Z24" s="469">
        <v>0</v>
      </c>
      <c r="AA24" s="465">
        <v>0.98461538461538467</v>
      </c>
      <c r="AB24" s="467" t="s">
        <v>7</v>
      </c>
      <c r="AC24" s="468">
        <v>3.88711245499614</v>
      </c>
      <c r="AD24" s="469">
        <v>4.6874999999999993E-2</v>
      </c>
      <c r="AE24" s="468">
        <v>45.349645308288302</v>
      </c>
      <c r="AF24" s="469">
        <v>0.54687499999999989</v>
      </c>
      <c r="AG24" s="468">
        <v>33.688307943299883</v>
      </c>
      <c r="AH24" s="469">
        <v>0.40624999999999994</v>
      </c>
      <c r="AI24" s="468">
        <v>82.925065706584334</v>
      </c>
    </row>
    <row r="25" spans="1:35" x14ac:dyDescent="0.2">
      <c r="A25" s="466">
        <v>97218</v>
      </c>
      <c r="B25" s="467" t="s">
        <v>15</v>
      </c>
      <c r="C25" s="468">
        <v>414.05358512409197</v>
      </c>
      <c r="D25" s="669">
        <v>0.17233364559944561</v>
      </c>
      <c r="E25" s="497">
        <v>2402.6276684616482</v>
      </c>
      <c r="F25" s="467" t="s">
        <v>15</v>
      </c>
      <c r="G25" s="470">
        <v>379.96684930273813</v>
      </c>
      <c r="H25" s="469">
        <v>0.91767554479418878</v>
      </c>
      <c r="I25" s="470">
        <v>25.063776339230749</v>
      </c>
      <c r="J25" s="469">
        <v>6.0532687651331719E-2</v>
      </c>
      <c r="K25" s="468">
        <v>9.0229594821230705</v>
      </c>
      <c r="L25" s="469">
        <v>2.1791767554479421E-2</v>
      </c>
      <c r="N25" s="467" t="s">
        <v>15</v>
      </c>
      <c r="O25" s="468">
        <v>4.0102042142769196</v>
      </c>
      <c r="P25" s="469">
        <v>9.6852300242130755E-3</v>
      </c>
      <c r="Q25" s="468">
        <v>60.153063214153804</v>
      </c>
      <c r="R25" s="469">
        <v>0.14527845036319614</v>
      </c>
      <c r="S25" s="468">
        <v>249.63521233873826</v>
      </c>
      <c r="T25" s="469">
        <v>0.60290556900726389</v>
      </c>
      <c r="U25" s="468">
        <v>78.198982178399945</v>
      </c>
      <c r="V25" s="469">
        <v>0.18886198547215499</v>
      </c>
      <c r="W25" s="468">
        <v>21.053572124953831</v>
      </c>
      <c r="X25" s="469">
        <v>5.0847457627118647E-2</v>
      </c>
      <c r="Y25" s="468">
        <v>1.0025510535692299</v>
      </c>
      <c r="Z25" s="469">
        <v>2.4213075060532689E-3</v>
      </c>
      <c r="AA25" s="465">
        <v>0.24213075060532691</v>
      </c>
      <c r="AB25" s="467" t="s">
        <v>15</v>
      </c>
      <c r="AC25" s="468">
        <v>40.1020421427692</v>
      </c>
      <c r="AD25" s="469">
        <v>0.10362694300518134</v>
      </c>
      <c r="AE25" s="468">
        <v>259.66072287443058</v>
      </c>
      <c r="AF25" s="469">
        <v>0.67098445595854928</v>
      </c>
      <c r="AG25" s="468">
        <v>87.221941660523001</v>
      </c>
      <c r="AH25" s="469">
        <v>0.2253886010362694</v>
      </c>
      <c r="AI25" s="468">
        <v>386.98470667772278</v>
      </c>
    </row>
    <row r="26" spans="1:35" x14ac:dyDescent="0.2">
      <c r="A26" s="466">
        <v>97233</v>
      </c>
      <c r="B26" s="467" t="s">
        <v>16</v>
      </c>
      <c r="C26" s="468">
        <v>166.38496996854738</v>
      </c>
      <c r="D26" s="669">
        <v>0.15946337204898042</v>
      </c>
      <c r="E26" s="497">
        <v>1043.4055659969422</v>
      </c>
      <c r="F26" s="467" t="s">
        <v>16</v>
      </c>
      <c r="G26" s="470">
        <v>146.28477225422623</v>
      </c>
      <c r="H26" s="469">
        <v>0.87919463087248328</v>
      </c>
      <c r="I26" s="470">
        <v>20.100197714321158</v>
      </c>
      <c r="J26" s="469">
        <v>0.12080536912751677</v>
      </c>
      <c r="K26" s="468">
        <v>0</v>
      </c>
      <c r="L26" s="469">
        <v>0</v>
      </c>
      <c r="N26" s="467" t="s">
        <v>16</v>
      </c>
      <c r="O26" s="468">
        <v>2.23335530159124</v>
      </c>
      <c r="P26" s="469">
        <v>1.3422818791946308E-2</v>
      </c>
      <c r="Q26" s="468">
        <v>30.150296571481739</v>
      </c>
      <c r="R26" s="469">
        <v>0.18120805369127516</v>
      </c>
      <c r="S26" s="468">
        <v>33.500329523868601</v>
      </c>
      <c r="T26" s="469">
        <v>0.20134228187919465</v>
      </c>
      <c r="U26" s="468">
        <v>51.367171936598517</v>
      </c>
      <c r="V26" s="469">
        <v>0.3087248322147651</v>
      </c>
      <c r="W26" s="468">
        <v>37.967040127051078</v>
      </c>
      <c r="X26" s="469">
        <v>0.22818791946308722</v>
      </c>
      <c r="Y26" s="468">
        <v>11.1667765079562</v>
      </c>
      <c r="Z26" s="469">
        <v>6.7114093959731544E-2</v>
      </c>
      <c r="AA26" s="465">
        <v>0.60402684563758391</v>
      </c>
      <c r="AB26" s="467" t="s">
        <v>16</v>
      </c>
      <c r="AC26" s="468">
        <v>12.28345415875182</v>
      </c>
      <c r="AD26" s="469">
        <v>7.9136690647482008E-2</v>
      </c>
      <c r="AE26" s="468">
        <v>94.917600317627688</v>
      </c>
      <c r="AF26" s="469">
        <v>0.61151079136690645</v>
      </c>
      <c r="AG26" s="468">
        <v>48.017138984211662</v>
      </c>
      <c r="AH26" s="469">
        <v>0.30935251798561153</v>
      </c>
      <c r="AI26" s="468">
        <v>155.21819346059118</v>
      </c>
    </row>
    <row r="27" spans="1:35" x14ac:dyDescent="0.2">
      <c r="A27" s="466">
        <v>97219</v>
      </c>
      <c r="B27" s="467" t="s">
        <v>31</v>
      </c>
      <c r="C27" s="468">
        <v>187</v>
      </c>
      <c r="D27" s="669">
        <v>0.19378238341968912</v>
      </c>
      <c r="E27" s="497">
        <v>965</v>
      </c>
      <c r="F27" s="467" t="s">
        <v>31</v>
      </c>
      <c r="G27" s="470">
        <v>167</v>
      </c>
      <c r="H27" s="469">
        <v>0.89304812834224601</v>
      </c>
      <c r="I27" s="470">
        <v>16</v>
      </c>
      <c r="J27" s="469">
        <v>8.5561497326203204E-2</v>
      </c>
      <c r="K27" s="468">
        <v>4</v>
      </c>
      <c r="L27" s="469">
        <v>2.1390374331550801E-2</v>
      </c>
      <c r="N27" s="467" t="s">
        <v>31</v>
      </c>
      <c r="O27" s="468">
        <v>6</v>
      </c>
      <c r="P27" s="469">
        <v>3.2085561497326207E-2</v>
      </c>
      <c r="Q27" s="468">
        <v>67</v>
      </c>
      <c r="R27" s="469">
        <v>0.35828877005347592</v>
      </c>
      <c r="S27" s="468">
        <v>42</v>
      </c>
      <c r="T27" s="469">
        <v>0.22459893048128343</v>
      </c>
      <c r="U27" s="468">
        <v>51</v>
      </c>
      <c r="V27" s="469">
        <v>0.27272727272727271</v>
      </c>
      <c r="W27" s="468">
        <v>13</v>
      </c>
      <c r="X27" s="469">
        <v>6.9518716577540107E-2</v>
      </c>
      <c r="Y27" s="468">
        <v>8</v>
      </c>
      <c r="Z27" s="469">
        <v>4.2780748663101602E-2</v>
      </c>
      <c r="AA27" s="465">
        <v>0.38502673796791442</v>
      </c>
      <c r="AB27" s="467" t="s">
        <v>31</v>
      </c>
      <c r="AC27" s="468">
        <v>27</v>
      </c>
      <c r="AD27" s="469">
        <v>0.15976331360946747</v>
      </c>
      <c r="AE27" s="468">
        <v>116</v>
      </c>
      <c r="AF27" s="469">
        <v>0.68639053254437865</v>
      </c>
      <c r="AG27" s="468">
        <v>26</v>
      </c>
      <c r="AH27" s="469">
        <v>0.15384615384615385</v>
      </c>
      <c r="AI27" s="468">
        <v>169</v>
      </c>
    </row>
    <row r="28" spans="1:35" x14ac:dyDescent="0.2">
      <c r="A28" s="466">
        <v>97225</v>
      </c>
      <c r="B28" s="471" t="s">
        <v>20</v>
      </c>
      <c r="C28" s="468">
        <v>437.64658172741264</v>
      </c>
      <c r="D28" s="670">
        <v>0.1879817006266416</v>
      </c>
      <c r="E28" s="497">
        <v>2328.1339634044539</v>
      </c>
      <c r="F28" s="471" t="s">
        <v>20</v>
      </c>
      <c r="G28" s="474">
        <v>411.64777489212076</v>
      </c>
      <c r="H28" s="473">
        <v>0.94059405940594054</v>
      </c>
      <c r="I28" s="474">
        <v>21.665672362743198</v>
      </c>
      <c r="J28" s="473">
        <v>4.95049504950495E-2</v>
      </c>
      <c r="K28" s="468">
        <v>4.3331344725486396</v>
      </c>
      <c r="L28" s="473">
        <v>9.9009900990098994E-3</v>
      </c>
      <c r="N28" s="471" t="s">
        <v>20</v>
      </c>
      <c r="O28" s="468">
        <v>95.328958396070078</v>
      </c>
      <c r="P28" s="473">
        <v>0.21782178217821782</v>
      </c>
      <c r="Q28" s="468">
        <v>48.747762816172198</v>
      </c>
      <c r="R28" s="473">
        <v>0.11138613861386139</v>
      </c>
      <c r="S28" s="468">
        <v>122.41104884949908</v>
      </c>
      <c r="T28" s="473">
        <v>0.27970297029702973</v>
      </c>
      <c r="U28" s="468">
        <v>67.163584324503915</v>
      </c>
      <c r="V28" s="473">
        <v>0.15346534653465346</v>
      </c>
      <c r="W28" s="468">
        <v>97.495525632344396</v>
      </c>
      <c r="X28" s="473">
        <v>0.22277227722772278</v>
      </c>
      <c r="Y28" s="468">
        <v>6.4997017088229603</v>
      </c>
      <c r="Z28" s="473">
        <v>1.4851485148514853E-2</v>
      </c>
      <c r="AA28" s="465">
        <v>0.3910891089108911</v>
      </c>
      <c r="AB28" s="471" t="s">
        <v>20</v>
      </c>
      <c r="AC28" s="468">
        <v>89.912540305384283</v>
      </c>
      <c r="AD28" s="473">
        <v>0.20544554455445549</v>
      </c>
      <c r="AE28" s="468">
        <v>277.32060624311293</v>
      </c>
      <c r="AF28" s="473">
        <v>0.63366336633663367</v>
      </c>
      <c r="AG28" s="468">
        <v>70.413435178915392</v>
      </c>
      <c r="AH28" s="473">
        <v>0.1608910891089109</v>
      </c>
      <c r="AI28" s="468">
        <v>437.64658172741258</v>
      </c>
    </row>
    <row r="29" spans="1:35" x14ac:dyDescent="0.2">
      <c r="A29" s="475"/>
      <c r="B29" s="480" t="s">
        <v>37</v>
      </c>
      <c r="C29" s="481">
        <v>1937.107703645047</v>
      </c>
      <c r="D29" s="672">
        <v>0.160582645484527</v>
      </c>
      <c r="E29" s="497">
        <v>12062.995336763821</v>
      </c>
      <c r="F29" s="480" t="s">
        <v>37</v>
      </c>
      <c r="G29" s="483">
        <v>1657.06963411078</v>
      </c>
      <c r="H29" s="482">
        <v>0.85543495128984282</v>
      </c>
      <c r="I29" s="483">
        <v>254.28816669726191</v>
      </c>
      <c r="J29" s="482">
        <v>0.13127208477813029</v>
      </c>
      <c r="K29" s="483">
        <v>25.749902837004836</v>
      </c>
      <c r="L29" s="482">
        <v>1.3292963932026784E-2</v>
      </c>
      <c r="N29" s="480" t="s">
        <v>37</v>
      </c>
      <c r="O29" s="481">
        <v>145.29928407417324</v>
      </c>
      <c r="P29" s="482">
        <v>7.5008366236303858E-2</v>
      </c>
      <c r="Q29" s="481">
        <v>397.1417168290979</v>
      </c>
      <c r="R29" s="482">
        <v>0.20501788108208857</v>
      </c>
      <c r="S29" s="481">
        <v>662.13231617642987</v>
      </c>
      <c r="T29" s="482">
        <v>0.34181492073491754</v>
      </c>
      <c r="U29" s="481">
        <v>461.87617038348066</v>
      </c>
      <c r="V29" s="482">
        <v>0.23843597829608046</v>
      </c>
      <c r="W29" s="481">
        <v>241.98918691151684</v>
      </c>
      <c r="X29" s="482">
        <v>0.12492293869678328</v>
      </c>
      <c r="Y29" s="481">
        <v>28.669029270348389</v>
      </c>
      <c r="Z29" s="482">
        <v>1.4799914953826265E-2</v>
      </c>
      <c r="AA29" s="465">
        <v>0.37815883194668998</v>
      </c>
      <c r="AB29" s="480" t="s">
        <v>37</v>
      </c>
      <c r="AC29" s="481">
        <v>268.97057909203585</v>
      </c>
      <c r="AD29" s="482">
        <v>0.15463047110788808</v>
      </c>
      <c r="AE29" s="481">
        <v>1065.7528754646319</v>
      </c>
      <c r="AF29" s="482">
        <v>0.6126984957759718</v>
      </c>
      <c r="AG29" s="481">
        <v>404.71753120073123</v>
      </c>
      <c r="AH29" s="482">
        <v>0.23267103311614015</v>
      </c>
      <c r="AI29" s="481">
        <v>1739.4409857573989</v>
      </c>
    </row>
    <row r="30" spans="1:35" ht="12.75" thickBot="1" x14ac:dyDescent="0.25">
      <c r="A30" s="475"/>
      <c r="B30" s="476" t="s">
        <v>317</v>
      </c>
      <c r="C30" s="477">
        <v>7410.9862910796965</v>
      </c>
      <c r="D30" s="671">
        <v>0.14140169248883155</v>
      </c>
      <c r="E30" s="497">
        <v>52410.874018817311</v>
      </c>
      <c r="F30" s="476" t="s">
        <v>317</v>
      </c>
      <c r="G30" s="479">
        <v>5696.2709099878521</v>
      </c>
      <c r="H30" s="676">
        <v>0.76862521211842239</v>
      </c>
      <c r="I30" s="479">
        <v>1572.0675489322944</v>
      </c>
      <c r="J30" s="676">
        <v>0.21212663027383119</v>
      </c>
      <c r="K30" s="479">
        <v>142.64783215955063</v>
      </c>
      <c r="L30" s="478">
        <v>1.9248157607746494E-2</v>
      </c>
      <c r="N30" s="476" t="s">
        <v>317</v>
      </c>
      <c r="O30" s="477">
        <v>345.69711907689867</v>
      </c>
      <c r="P30" s="478">
        <v>4.6646573816092503E-2</v>
      </c>
      <c r="Q30" s="477">
        <v>1281.6880367379781</v>
      </c>
      <c r="R30" s="478">
        <v>0.17294432702981707</v>
      </c>
      <c r="S30" s="477">
        <v>2466.2082132331766</v>
      </c>
      <c r="T30" s="478">
        <v>0.33277732765497775</v>
      </c>
      <c r="U30" s="477">
        <v>2133.0235596026041</v>
      </c>
      <c r="V30" s="478">
        <v>0.28781912094076306</v>
      </c>
      <c r="W30" s="477">
        <v>864.10858199231075</v>
      </c>
      <c r="X30" s="478">
        <v>0.11659832417075217</v>
      </c>
      <c r="Y30" s="477">
        <v>320.26078043672811</v>
      </c>
      <c r="Z30" s="478">
        <v>4.3214326387597424E-2</v>
      </c>
      <c r="AA30" s="465">
        <v>0.44763177149911265</v>
      </c>
      <c r="AB30" s="476" t="s">
        <v>317</v>
      </c>
      <c r="AC30" s="477">
        <v>630.96014745704451</v>
      </c>
      <c r="AD30" s="478">
        <v>9.3619321709015837E-2</v>
      </c>
      <c r="AE30" s="477">
        <v>4031.6153242624455</v>
      </c>
      <c r="AF30" s="478">
        <v>0.59819482033898164</v>
      </c>
      <c r="AG30" s="477">
        <v>2077.060491657513</v>
      </c>
      <c r="AH30" s="478">
        <v>0.3081858579520026</v>
      </c>
      <c r="AI30" s="477">
        <v>6739.6359633770026</v>
      </c>
    </row>
    <row r="31" spans="1:35" x14ac:dyDescent="0.2">
      <c r="A31" s="466">
        <v>97210</v>
      </c>
      <c r="B31" s="461" t="s">
        <v>33</v>
      </c>
      <c r="C31" s="462">
        <v>1098.9698646157044</v>
      </c>
      <c r="D31" s="668">
        <v>0.12547606850554394</v>
      </c>
      <c r="E31" s="497">
        <v>8758.4021216535675</v>
      </c>
      <c r="F31" s="461" t="s">
        <v>33</v>
      </c>
      <c r="G31" s="470">
        <v>747.70529912623158</v>
      </c>
      <c r="H31" s="469">
        <v>0.68036924687438494</v>
      </c>
      <c r="I31" s="464">
        <v>311.0651330466643</v>
      </c>
      <c r="J31" s="463">
        <v>0.28305155861160919</v>
      </c>
      <c r="K31" s="462">
        <v>40.199432442808408</v>
      </c>
      <c r="L31" s="463">
        <v>3.6579194514005743E-2</v>
      </c>
      <c r="N31" s="461" t="s">
        <v>33</v>
      </c>
      <c r="O31" s="462">
        <v>75.325200062638359</v>
      </c>
      <c r="P31" s="463">
        <v>6.8541642940299019E-2</v>
      </c>
      <c r="Q31" s="462">
        <v>155.2180543891904</v>
      </c>
      <c r="R31" s="463">
        <v>0.14123959117247328</v>
      </c>
      <c r="S31" s="462">
        <v>537.10104437382029</v>
      </c>
      <c r="T31" s="463">
        <v>0.4887313671350193</v>
      </c>
      <c r="U31" s="462">
        <v>250.98551558892132</v>
      </c>
      <c r="V31" s="463">
        <v>0.22838252773809017</v>
      </c>
      <c r="W31" s="462">
        <v>42.708481567958913</v>
      </c>
      <c r="X31" s="463">
        <v>3.8862286349310875E-2</v>
      </c>
      <c r="Y31" s="462">
        <v>37.631568633174972</v>
      </c>
      <c r="Z31" s="463">
        <v>3.4242584664807209E-2</v>
      </c>
      <c r="AA31" s="465">
        <v>0.30148739875220826</v>
      </c>
      <c r="AB31" s="461" t="s">
        <v>33</v>
      </c>
      <c r="AC31" s="462">
        <v>40.101287759034228</v>
      </c>
      <c r="AD31" s="463">
        <v>3.9282365862770223E-2</v>
      </c>
      <c r="AE31" s="462">
        <v>554.39129588340006</v>
      </c>
      <c r="AF31" s="463">
        <v>0.5430698846103964</v>
      </c>
      <c r="AG31" s="462">
        <v>426.35447783865999</v>
      </c>
      <c r="AH31" s="463">
        <v>0.41764774952683348</v>
      </c>
      <c r="AI31" s="462">
        <v>1020.8470614810942</v>
      </c>
    </row>
    <row r="32" spans="1:35" x14ac:dyDescent="0.2">
      <c r="A32" s="466">
        <v>97217</v>
      </c>
      <c r="B32" s="467" t="s">
        <v>14</v>
      </c>
      <c r="C32" s="468">
        <v>771</v>
      </c>
      <c r="D32" s="669">
        <v>0.17526710616049102</v>
      </c>
      <c r="E32" s="497">
        <v>4399</v>
      </c>
      <c r="F32" s="467" t="s">
        <v>14</v>
      </c>
      <c r="G32" s="470">
        <v>560</v>
      </c>
      <c r="H32" s="469">
        <v>0.72632944228274965</v>
      </c>
      <c r="I32" s="470">
        <v>194</v>
      </c>
      <c r="J32" s="469">
        <v>0.25162127107652399</v>
      </c>
      <c r="K32" s="468">
        <v>17</v>
      </c>
      <c r="L32" s="469">
        <v>2.2049286640726331E-2</v>
      </c>
      <c r="N32" s="467" t="s">
        <v>14</v>
      </c>
      <c r="O32" s="468">
        <v>126</v>
      </c>
      <c r="P32" s="469">
        <v>0.16342412451361868</v>
      </c>
      <c r="Q32" s="468">
        <v>27</v>
      </c>
      <c r="R32" s="469">
        <v>3.5019455252918288E-2</v>
      </c>
      <c r="S32" s="468">
        <v>114</v>
      </c>
      <c r="T32" s="469">
        <v>0.14785992217898833</v>
      </c>
      <c r="U32" s="468">
        <v>433</v>
      </c>
      <c r="V32" s="469">
        <v>0.56160830090791181</v>
      </c>
      <c r="W32" s="468">
        <v>11</v>
      </c>
      <c r="X32" s="469">
        <v>1.4267185473411154E-2</v>
      </c>
      <c r="Y32" s="468">
        <v>60</v>
      </c>
      <c r="Z32" s="469">
        <v>7.7821011673151752E-2</v>
      </c>
      <c r="AA32" s="465">
        <v>0.65369649805447472</v>
      </c>
      <c r="AB32" s="467" t="s">
        <v>14</v>
      </c>
      <c r="AC32" s="468">
        <v>65</v>
      </c>
      <c r="AD32" s="469">
        <v>8.7131367292225204E-2</v>
      </c>
      <c r="AE32" s="468">
        <v>359</v>
      </c>
      <c r="AF32" s="469">
        <v>0.48123324396782841</v>
      </c>
      <c r="AG32" s="468">
        <v>322</v>
      </c>
      <c r="AH32" s="469">
        <v>0.43163538873994639</v>
      </c>
      <c r="AI32" s="468">
        <v>746</v>
      </c>
    </row>
    <row r="33" spans="1:35" x14ac:dyDescent="0.2">
      <c r="A33" s="466">
        <v>97220</v>
      </c>
      <c r="B33" s="467" t="s">
        <v>28</v>
      </c>
      <c r="C33" s="468">
        <v>997.08205385033318</v>
      </c>
      <c r="D33" s="669">
        <v>0.15257360352479518</v>
      </c>
      <c r="E33" s="497">
        <v>6535.088841159175</v>
      </c>
      <c r="F33" s="467" t="s">
        <v>28</v>
      </c>
      <c r="G33" s="470">
        <v>534.65503733683681</v>
      </c>
      <c r="H33" s="469">
        <v>0.53621969753864518</v>
      </c>
      <c r="I33" s="470">
        <v>444.92467105250375</v>
      </c>
      <c r="J33" s="469">
        <v>0.44622673664056245</v>
      </c>
      <c r="K33" s="468">
        <v>17.502345460992551</v>
      </c>
      <c r="L33" s="469">
        <v>1.7553565820792254E-2</v>
      </c>
      <c r="N33" s="467" t="s">
        <v>28</v>
      </c>
      <c r="O33" s="468">
        <v>15.02352941176472</v>
      </c>
      <c r="P33" s="469">
        <v>1.5067495552396958E-2</v>
      </c>
      <c r="Q33" s="468">
        <v>210.03369116006158</v>
      </c>
      <c r="R33" s="469">
        <v>0.21064835170685828</v>
      </c>
      <c r="S33" s="468">
        <v>509.86210486782863</v>
      </c>
      <c r="T33" s="469">
        <v>0.51135420891284178</v>
      </c>
      <c r="U33" s="468">
        <v>227.31438459563694</v>
      </c>
      <c r="V33" s="469">
        <v>0.22797961684080006</v>
      </c>
      <c r="W33" s="468">
        <v>32.365969046952301</v>
      </c>
      <c r="X33" s="469">
        <v>3.2460687585307388E-2</v>
      </c>
      <c r="Y33" s="468">
        <v>2.4823747680890502</v>
      </c>
      <c r="Z33" s="469">
        <v>2.4896394017955782E-3</v>
      </c>
      <c r="AA33" s="465">
        <v>0.26292994382790302</v>
      </c>
      <c r="AB33" s="467" t="s">
        <v>28</v>
      </c>
      <c r="AC33" s="468">
        <v>24.972999177024391</v>
      </c>
      <c r="AD33" s="469">
        <v>2.6580896519350763E-2</v>
      </c>
      <c r="AE33" s="468">
        <v>522.2810743190837</v>
      </c>
      <c r="AF33" s="469">
        <v>0.55590836695590984</v>
      </c>
      <c r="AG33" s="468">
        <v>392.25521502033354</v>
      </c>
      <c r="AH33" s="469">
        <v>0.41751073652473958</v>
      </c>
      <c r="AI33" s="468">
        <v>939.50928851644153</v>
      </c>
    </row>
    <row r="34" spans="1:35" x14ac:dyDescent="0.2">
      <c r="A34" s="466">
        <v>97226</v>
      </c>
      <c r="B34" s="467" t="s">
        <v>21</v>
      </c>
      <c r="C34" s="468">
        <v>639.44976601420274</v>
      </c>
      <c r="D34" s="669">
        <v>0.14772126942082348</v>
      </c>
      <c r="E34" s="497">
        <v>4328.7589425769102</v>
      </c>
      <c r="F34" s="467" t="s">
        <v>21</v>
      </c>
      <c r="G34" s="470">
        <v>385.72019953962928</v>
      </c>
      <c r="H34" s="469">
        <v>0.60320641282565124</v>
      </c>
      <c r="I34" s="470">
        <v>246.04079173291967</v>
      </c>
      <c r="J34" s="469">
        <v>0.38476953907815631</v>
      </c>
      <c r="K34" s="468">
        <v>7.6887747416537398</v>
      </c>
      <c r="L34" s="469">
        <v>1.2024048096192385E-2</v>
      </c>
      <c r="N34" s="467" t="s">
        <v>21</v>
      </c>
      <c r="O34" s="468">
        <v>116.6130835817484</v>
      </c>
      <c r="P34" s="469">
        <v>0.18236472945891785</v>
      </c>
      <c r="Q34" s="468">
        <v>152.49403237613251</v>
      </c>
      <c r="R34" s="469">
        <v>0.23847695390781562</v>
      </c>
      <c r="S34" s="468">
        <v>180.68620642886287</v>
      </c>
      <c r="T34" s="469">
        <v>0.28256513026052099</v>
      </c>
      <c r="U34" s="468">
        <v>106.36138392621007</v>
      </c>
      <c r="V34" s="469">
        <v>0.16633266533066132</v>
      </c>
      <c r="W34" s="468">
        <v>80.732134787364274</v>
      </c>
      <c r="X34" s="469">
        <v>0.12625250501002003</v>
      </c>
      <c r="Y34" s="468">
        <v>2.5629249138845802</v>
      </c>
      <c r="Z34" s="469">
        <v>4.0080160320641288E-3</v>
      </c>
      <c r="AA34" s="465">
        <v>0.29659318637274545</v>
      </c>
      <c r="AB34" s="467" t="s">
        <v>21</v>
      </c>
      <c r="AC34" s="468">
        <v>25.6292491388458</v>
      </c>
      <c r="AD34" s="469">
        <v>4.1753653444676402E-2</v>
      </c>
      <c r="AE34" s="468">
        <v>288.32905281201528</v>
      </c>
      <c r="AF34" s="469">
        <v>0.46972860125260957</v>
      </c>
      <c r="AG34" s="468">
        <v>299.8622149244959</v>
      </c>
      <c r="AH34" s="469">
        <v>0.48851774530271397</v>
      </c>
      <c r="AI34" s="468">
        <v>613.82051687535704</v>
      </c>
    </row>
    <row r="35" spans="1:35" x14ac:dyDescent="0.2">
      <c r="A35" s="466">
        <v>97232</v>
      </c>
      <c r="B35" s="471" t="s">
        <v>26</v>
      </c>
      <c r="C35" s="468">
        <v>991.8174370180792</v>
      </c>
      <c r="D35" s="670">
        <v>0.1871184510799645</v>
      </c>
      <c r="E35" s="497">
        <v>5300.479088479784</v>
      </c>
      <c r="F35" s="471" t="s">
        <v>26</v>
      </c>
      <c r="G35" s="474">
        <v>871.85184563761811</v>
      </c>
      <c r="H35" s="473">
        <v>0.87904468412942982</v>
      </c>
      <c r="I35" s="474">
        <v>102.39101429924699</v>
      </c>
      <c r="J35" s="473">
        <v>0.1032357473035439</v>
      </c>
      <c r="K35" s="468">
        <v>17.574577081214038</v>
      </c>
      <c r="L35" s="473">
        <v>1.7719568567026195E-2</v>
      </c>
      <c r="N35" s="471" t="s">
        <v>26</v>
      </c>
      <c r="O35" s="468">
        <v>16.810465034204732</v>
      </c>
      <c r="P35" s="473">
        <v>1.6949152542372881E-2</v>
      </c>
      <c r="Q35" s="468">
        <v>289.59846581652698</v>
      </c>
      <c r="R35" s="473">
        <v>0.29198767334360554</v>
      </c>
      <c r="S35" s="468">
        <v>407.27172105596009</v>
      </c>
      <c r="T35" s="473">
        <v>0.41063174114021572</v>
      </c>
      <c r="U35" s="468">
        <v>189.49978765830789</v>
      </c>
      <c r="V35" s="473">
        <v>0.19106317411402157</v>
      </c>
      <c r="W35" s="468">
        <v>12.225792752148896</v>
      </c>
      <c r="X35" s="473">
        <v>1.2326656394453005E-2</v>
      </c>
      <c r="Y35" s="468">
        <v>76.411204700930597</v>
      </c>
      <c r="Z35" s="473">
        <v>7.7041602465331274E-2</v>
      </c>
      <c r="AA35" s="465">
        <v>0.28043143297380585</v>
      </c>
      <c r="AB35" s="471" t="s">
        <v>26</v>
      </c>
      <c r="AC35" s="468">
        <v>81.759989029995737</v>
      </c>
      <c r="AD35" s="473">
        <v>9.5621090259159963E-2</v>
      </c>
      <c r="AE35" s="468">
        <v>435.54386679530438</v>
      </c>
      <c r="AF35" s="473">
        <v>0.5093833780160858</v>
      </c>
      <c r="AG35" s="468">
        <v>337.73752477811325</v>
      </c>
      <c r="AH35" s="473">
        <v>0.39499553172475427</v>
      </c>
      <c r="AI35" s="468">
        <v>855.04138060341336</v>
      </c>
    </row>
    <row r="36" spans="1:35" x14ac:dyDescent="0.2">
      <c r="A36" s="475"/>
      <c r="B36" s="480" t="s">
        <v>38</v>
      </c>
      <c r="C36" s="481">
        <v>4498.3191214983199</v>
      </c>
      <c r="D36" s="672">
        <v>0.15341247859015492</v>
      </c>
      <c r="E36" s="497">
        <v>29321.728993869438</v>
      </c>
      <c r="F36" s="480" t="s">
        <v>38</v>
      </c>
      <c r="G36" s="483">
        <v>3099.9323816403162</v>
      </c>
      <c r="H36" s="482">
        <v>0.6891312727959098</v>
      </c>
      <c r="I36" s="483">
        <v>1298.4216101313348</v>
      </c>
      <c r="J36" s="482">
        <v>0.28864595309077379</v>
      </c>
      <c r="K36" s="483">
        <v>99.965129726668749</v>
      </c>
      <c r="L36" s="482">
        <v>2.2222774113316336E-2</v>
      </c>
      <c r="N36" s="480" t="s">
        <v>38</v>
      </c>
      <c r="O36" s="481">
        <v>349.77227809035622</v>
      </c>
      <c r="P36" s="482">
        <v>7.7756217076447115E-2</v>
      </c>
      <c r="Q36" s="481">
        <v>834.34424374191144</v>
      </c>
      <c r="R36" s="482">
        <v>0.18547911368813788</v>
      </c>
      <c r="S36" s="481">
        <v>1748.9210767264719</v>
      </c>
      <c r="T36" s="482">
        <v>0.38879435395502432</v>
      </c>
      <c r="U36" s="481">
        <v>1207.1610717690762</v>
      </c>
      <c r="V36" s="482">
        <v>0.26835825542030234</v>
      </c>
      <c r="W36" s="481">
        <v>179.03237815442438</v>
      </c>
      <c r="X36" s="482">
        <v>3.9799839299705236E-2</v>
      </c>
      <c r="Y36" s="481">
        <v>179.08807301607919</v>
      </c>
      <c r="Z36" s="482">
        <v>3.9812220560382951E-2</v>
      </c>
      <c r="AA36" s="465">
        <v>0.34797031528039052</v>
      </c>
      <c r="AB36" s="480" t="s">
        <v>38</v>
      </c>
      <c r="AC36" s="481">
        <v>237.46352510490016</v>
      </c>
      <c r="AD36" s="482">
        <v>5.6874517936501653E-2</v>
      </c>
      <c r="AE36" s="481">
        <v>2159.5452898098033</v>
      </c>
      <c r="AF36" s="482">
        <v>0.51722931875839828</v>
      </c>
      <c r="AG36" s="481">
        <v>1778.2094325616026</v>
      </c>
      <c r="AH36" s="482">
        <v>0.42589616330510011</v>
      </c>
      <c r="AI36" s="481">
        <v>4175.2182474763058</v>
      </c>
    </row>
    <row r="37" spans="1:35" x14ac:dyDescent="0.2">
      <c r="A37" s="466">
        <v>97202</v>
      </c>
      <c r="B37" s="484" t="s">
        <v>0</v>
      </c>
      <c r="C37" s="468">
        <v>275</v>
      </c>
      <c r="D37" s="673">
        <v>0.12135922330097088</v>
      </c>
      <c r="E37" s="497">
        <v>2266</v>
      </c>
      <c r="F37" s="484" t="s">
        <v>0</v>
      </c>
      <c r="G37" s="486">
        <v>173</v>
      </c>
      <c r="H37" s="485">
        <v>0.62909090909090915</v>
      </c>
      <c r="I37" s="486">
        <v>95</v>
      </c>
      <c r="J37" s="485">
        <v>0.34545454545454546</v>
      </c>
      <c r="K37" s="468">
        <v>7</v>
      </c>
      <c r="L37" s="485">
        <v>2.5454545454545455E-2</v>
      </c>
      <c r="N37" s="484" t="s">
        <v>0</v>
      </c>
      <c r="O37" s="468">
        <v>3</v>
      </c>
      <c r="P37" s="485">
        <v>1.090909090909091E-2</v>
      </c>
      <c r="Q37" s="468">
        <v>28</v>
      </c>
      <c r="R37" s="485">
        <v>0.10181818181818182</v>
      </c>
      <c r="S37" s="468">
        <v>71</v>
      </c>
      <c r="T37" s="485">
        <v>0.25818181818181818</v>
      </c>
      <c r="U37" s="468">
        <v>150</v>
      </c>
      <c r="V37" s="485">
        <v>0.54545454545454541</v>
      </c>
      <c r="W37" s="468">
        <v>15</v>
      </c>
      <c r="X37" s="485">
        <v>5.4545454545454543E-2</v>
      </c>
      <c r="Y37" s="468">
        <v>8</v>
      </c>
      <c r="Z37" s="485">
        <v>2.9090909090909091E-2</v>
      </c>
      <c r="AA37" s="465">
        <v>0.62909090909090903</v>
      </c>
      <c r="AB37" s="484" t="s">
        <v>0</v>
      </c>
      <c r="AC37" s="468">
        <v>11</v>
      </c>
      <c r="AD37" s="485">
        <v>4.1984732824427481E-2</v>
      </c>
      <c r="AE37" s="468">
        <v>172</v>
      </c>
      <c r="AF37" s="485">
        <v>0.65648854961832059</v>
      </c>
      <c r="AG37" s="468">
        <v>79</v>
      </c>
      <c r="AH37" s="485">
        <v>0.30152671755725191</v>
      </c>
      <c r="AI37" s="468">
        <v>262</v>
      </c>
    </row>
    <row r="38" spans="1:35" x14ac:dyDescent="0.2">
      <c r="A38" s="466">
        <v>97206</v>
      </c>
      <c r="B38" s="467" t="s">
        <v>5</v>
      </c>
      <c r="C38" s="468">
        <v>341.73674406162388</v>
      </c>
      <c r="D38" s="669">
        <v>9.8709576960478676E-2</v>
      </c>
      <c r="E38" s="497">
        <v>3462.0424338202602</v>
      </c>
      <c r="F38" s="467" t="s">
        <v>5</v>
      </c>
      <c r="G38" s="470">
        <v>217.46883713012429</v>
      </c>
      <c r="H38" s="469">
        <v>0.63636363636363635</v>
      </c>
      <c r="I38" s="470">
        <v>119.09007747602047</v>
      </c>
      <c r="J38" s="469">
        <v>0.34848484848484856</v>
      </c>
      <c r="K38" s="468">
        <v>5.1778294554791504</v>
      </c>
      <c r="L38" s="469">
        <v>1.5151515151515154E-2</v>
      </c>
      <c r="N38" s="467" t="s">
        <v>5</v>
      </c>
      <c r="O38" s="468">
        <v>21.746883713012434</v>
      </c>
      <c r="P38" s="469">
        <v>6.3636363636363644E-2</v>
      </c>
      <c r="Q38" s="468">
        <v>54.884992228078993</v>
      </c>
      <c r="R38" s="469">
        <v>0.16060606060606061</v>
      </c>
      <c r="S38" s="468">
        <v>154.29931777327869</v>
      </c>
      <c r="T38" s="469">
        <v>0.45151515151515159</v>
      </c>
      <c r="U38" s="468">
        <v>94.236496089720532</v>
      </c>
      <c r="V38" s="469">
        <v>0.27575757575757576</v>
      </c>
      <c r="W38" s="468">
        <v>13.462356584245789</v>
      </c>
      <c r="X38" s="469">
        <v>3.9393939393939391E-2</v>
      </c>
      <c r="Y38" s="468">
        <v>3.1066976732874898</v>
      </c>
      <c r="Z38" s="469">
        <v>9.0909090909090905E-3</v>
      </c>
      <c r="AA38" s="465">
        <v>0.32424242424242422</v>
      </c>
      <c r="AB38" s="467" t="s">
        <v>5</v>
      </c>
      <c r="AC38" s="468">
        <v>16.569054257533281</v>
      </c>
      <c r="AD38" s="469">
        <v>6.1776061776061771E-2</v>
      </c>
      <c r="AE38" s="468">
        <v>115.98337980273297</v>
      </c>
      <c r="AF38" s="469">
        <v>0.4324324324324324</v>
      </c>
      <c r="AG38" s="468">
        <v>135.65913173355375</v>
      </c>
      <c r="AH38" s="469">
        <v>0.50579150579150578</v>
      </c>
      <c r="AI38" s="468">
        <v>268.21156579382</v>
      </c>
    </row>
    <row r="39" spans="1:35" x14ac:dyDescent="0.2">
      <c r="A39" s="466">
        <v>97207</v>
      </c>
      <c r="B39" s="467" t="s">
        <v>6</v>
      </c>
      <c r="C39" s="468">
        <v>952.93864356808353</v>
      </c>
      <c r="D39" s="669">
        <v>0.12473148715769251</v>
      </c>
      <c r="E39" s="497">
        <v>7639.9204826550758</v>
      </c>
      <c r="F39" s="467" t="s">
        <v>6</v>
      </c>
      <c r="G39" s="470">
        <v>482.96333392205554</v>
      </c>
      <c r="H39" s="469">
        <v>0.50681472220886992</v>
      </c>
      <c r="I39" s="470">
        <v>457.44095262471689</v>
      </c>
      <c r="J39" s="469">
        <v>0.48003190521471872</v>
      </c>
      <c r="K39" s="468">
        <v>12.53435702131107</v>
      </c>
      <c r="L39" s="469">
        <v>1.3153372576411361E-2</v>
      </c>
      <c r="N39" s="467" t="s">
        <v>6</v>
      </c>
      <c r="O39" s="468">
        <v>29.899406844865251</v>
      </c>
      <c r="P39" s="469">
        <v>3.1376004160050687E-2</v>
      </c>
      <c r="Q39" s="468">
        <v>144.43159738830846</v>
      </c>
      <c r="R39" s="469">
        <v>0.15156442480652682</v>
      </c>
      <c r="S39" s="468">
        <v>334.04213628628645</v>
      </c>
      <c r="T39" s="469">
        <v>0.35053897597806938</v>
      </c>
      <c r="U39" s="468">
        <v>391.90091944099572</v>
      </c>
      <c r="V39" s="469">
        <v>0.41125514437488125</v>
      </c>
      <c r="W39" s="468">
        <v>47.7075013674825</v>
      </c>
      <c r="X39" s="469">
        <v>5.006356042908653E-2</v>
      </c>
      <c r="Y39" s="468">
        <v>4.9570822401451098</v>
      </c>
      <c r="Z39" s="469">
        <v>5.2018902513852631E-3</v>
      </c>
      <c r="AA39" s="465">
        <v>0.46652059505535304</v>
      </c>
      <c r="AB39" s="467" t="s">
        <v>6</v>
      </c>
      <c r="AC39" s="468">
        <v>19.810583234950418</v>
      </c>
      <c r="AD39" s="469">
        <v>2.7290905540106297E-2</v>
      </c>
      <c r="AE39" s="468">
        <v>328.54709122120232</v>
      </c>
      <c r="AF39" s="469">
        <v>0.45260392011961686</v>
      </c>
      <c r="AG39" s="468">
        <v>377.54653586171628</v>
      </c>
      <c r="AH39" s="469">
        <v>0.52010517434027692</v>
      </c>
      <c r="AI39" s="468">
        <v>725.904210317869</v>
      </c>
    </row>
    <row r="40" spans="1:35" x14ac:dyDescent="0.2">
      <c r="A40" s="466">
        <v>97221</v>
      </c>
      <c r="B40" s="467" t="s">
        <v>27</v>
      </c>
      <c r="C40" s="468">
        <v>746.33250167483641</v>
      </c>
      <c r="D40" s="669">
        <v>0.12300781346773368</v>
      </c>
      <c r="E40" s="497">
        <v>6067.3584923985964</v>
      </c>
      <c r="F40" s="467" t="s">
        <v>27</v>
      </c>
      <c r="G40" s="470">
        <v>527.96392666366933</v>
      </c>
      <c r="H40" s="469">
        <v>0.70741114111856496</v>
      </c>
      <c r="I40" s="470">
        <v>198.36966402251784</v>
      </c>
      <c r="J40" s="469">
        <v>0.26579261063582077</v>
      </c>
      <c r="K40" s="468">
        <v>19.998910988649222</v>
      </c>
      <c r="L40" s="469">
        <v>2.6796248245614239E-2</v>
      </c>
      <c r="N40" s="467" t="s">
        <v>27</v>
      </c>
      <c r="O40" s="468">
        <v>42.533647939953653</v>
      </c>
      <c r="P40" s="469">
        <v>5.6990212598948015E-2</v>
      </c>
      <c r="Q40" s="468">
        <v>129.13224372594811</v>
      </c>
      <c r="R40" s="469">
        <v>0.17302240413778563</v>
      </c>
      <c r="S40" s="468">
        <v>328.14626014721762</v>
      </c>
      <c r="T40" s="469">
        <v>0.43967837312568897</v>
      </c>
      <c r="U40" s="468">
        <v>216.76042338148241</v>
      </c>
      <c r="V40" s="469">
        <v>0.29043412004040126</v>
      </c>
      <c r="W40" s="468">
        <v>19.873466081534652</v>
      </c>
      <c r="X40" s="469">
        <v>2.6628166449855564E-2</v>
      </c>
      <c r="Y40" s="468">
        <v>9.8864603986998905</v>
      </c>
      <c r="Z40" s="469">
        <v>1.3246723647320458E-2</v>
      </c>
      <c r="AA40" s="465">
        <v>0.3303090101375773</v>
      </c>
      <c r="AB40" s="467" t="s">
        <v>27</v>
      </c>
      <c r="AC40" s="468">
        <v>44.877865888706751</v>
      </c>
      <c r="AD40" s="469">
        <v>6.2655249383375466E-2</v>
      </c>
      <c r="AE40" s="468">
        <v>408.02186725064746</v>
      </c>
      <c r="AF40" s="469">
        <v>0.56965079199305335</v>
      </c>
      <c r="AG40" s="468">
        <v>263.36692177582592</v>
      </c>
      <c r="AH40" s="469">
        <v>0.36769395862357107</v>
      </c>
      <c r="AI40" s="468">
        <v>716.2666549151802</v>
      </c>
    </row>
    <row r="41" spans="1:35" x14ac:dyDescent="0.2">
      <c r="A41" s="466">
        <v>97227</v>
      </c>
      <c r="B41" s="467" t="s">
        <v>22</v>
      </c>
      <c r="C41" s="468">
        <v>1027.5839722853755</v>
      </c>
      <c r="D41" s="669">
        <v>0.17785790555328243</v>
      </c>
      <c r="E41" s="497">
        <v>5777.5557914547308</v>
      </c>
      <c r="F41" s="467" t="s">
        <v>22</v>
      </c>
      <c r="G41" s="470">
        <v>620.17182468324415</v>
      </c>
      <c r="H41" s="469">
        <v>0.60352422907488978</v>
      </c>
      <c r="I41" s="470">
        <v>391.56834186204833</v>
      </c>
      <c r="J41" s="469">
        <v>0.38105726872246692</v>
      </c>
      <c r="K41" s="468">
        <v>15.843805740082878</v>
      </c>
      <c r="L41" s="469">
        <v>1.5418502202643168E-2</v>
      </c>
      <c r="N41" s="467" t="s">
        <v>22</v>
      </c>
      <c r="O41" s="468">
        <v>84.877530750443995</v>
      </c>
      <c r="P41" s="469">
        <v>8.2599118942731267E-2</v>
      </c>
      <c r="Q41" s="468">
        <v>295.37380701154513</v>
      </c>
      <c r="R41" s="469">
        <v>0.2874449339207048</v>
      </c>
      <c r="S41" s="468">
        <v>382.51473858200097</v>
      </c>
      <c r="T41" s="469">
        <v>0.37224669603524224</v>
      </c>
      <c r="U41" s="468">
        <v>170.88676191089394</v>
      </c>
      <c r="V41" s="469">
        <v>0.16629955947136563</v>
      </c>
      <c r="W41" s="468">
        <v>81.482429520426237</v>
      </c>
      <c r="X41" s="469">
        <v>7.9295154185022018E-2</v>
      </c>
      <c r="Y41" s="468">
        <v>12.44870451006512</v>
      </c>
      <c r="Z41" s="469">
        <v>1.2114537444933919E-2</v>
      </c>
      <c r="AA41" s="465">
        <v>0.25770925110132159</v>
      </c>
      <c r="AB41" s="467" t="s">
        <v>22</v>
      </c>
      <c r="AC41" s="468">
        <v>16.975506150088801</v>
      </c>
      <c r="AD41" s="469">
        <v>1.7421602787456449E-2</v>
      </c>
      <c r="AE41" s="468">
        <v>544.34789721284744</v>
      </c>
      <c r="AF41" s="469">
        <v>0.55865272938443666</v>
      </c>
      <c r="AG41" s="468">
        <v>413.0706496521608</v>
      </c>
      <c r="AH41" s="469">
        <v>0.42392566782810687</v>
      </c>
      <c r="AI41" s="468">
        <v>974.39405301509703</v>
      </c>
    </row>
    <row r="42" spans="1:35" x14ac:dyDescent="0.2">
      <c r="A42" s="466">
        <v>97223</v>
      </c>
      <c r="B42" s="467" t="s">
        <v>18</v>
      </c>
      <c r="C42" s="468">
        <v>611.70213974876606</v>
      </c>
      <c r="D42" s="669">
        <v>0.1436380208704835</v>
      </c>
      <c r="E42" s="497">
        <v>4258.6366481638579</v>
      </c>
      <c r="F42" s="467" t="s">
        <v>18</v>
      </c>
      <c r="G42" s="470">
        <v>512.32814592676436</v>
      </c>
      <c r="H42" s="469">
        <v>0.83754512635379064</v>
      </c>
      <c r="I42" s="470">
        <v>91.644905413623803</v>
      </c>
      <c r="J42" s="469">
        <v>0.14981949458483756</v>
      </c>
      <c r="K42" s="468">
        <v>7.7290884083779101</v>
      </c>
      <c r="L42" s="469">
        <v>1.263537906137184E-2</v>
      </c>
      <c r="N42" s="467" t="s">
        <v>18</v>
      </c>
      <c r="O42" s="468">
        <v>7.7290884083779101</v>
      </c>
      <c r="P42" s="469">
        <v>1.263537906137184E-2</v>
      </c>
      <c r="Q42" s="468">
        <v>13.249865842933559</v>
      </c>
      <c r="R42" s="469">
        <v>2.1660649819494584E-2</v>
      </c>
      <c r="S42" s="468">
        <v>305.85106987438297</v>
      </c>
      <c r="T42" s="469">
        <v>0.49999999999999989</v>
      </c>
      <c r="U42" s="468">
        <v>236.28927419898184</v>
      </c>
      <c r="V42" s="469">
        <v>0.38628158844765342</v>
      </c>
      <c r="W42" s="468">
        <v>48.582841424089722</v>
      </c>
      <c r="X42" s="469">
        <v>7.9422382671480149E-2</v>
      </c>
      <c r="Y42" s="468">
        <v>0</v>
      </c>
      <c r="Z42" s="469">
        <v>0</v>
      </c>
      <c r="AA42" s="465">
        <v>0.46570397111913359</v>
      </c>
      <c r="AB42" s="467" t="s">
        <v>18</v>
      </c>
      <c r="AC42" s="468">
        <v>37.54128655497842</v>
      </c>
      <c r="AD42" s="469">
        <v>6.6147859922178989E-2</v>
      </c>
      <c r="AE42" s="468">
        <v>344.4965119162726</v>
      </c>
      <c r="AF42" s="469">
        <v>0.60700389105058372</v>
      </c>
      <c r="AG42" s="468">
        <v>185.49812180106983</v>
      </c>
      <c r="AH42" s="469">
        <v>0.32684824902723736</v>
      </c>
      <c r="AI42" s="468">
        <v>567.53592027232082</v>
      </c>
    </row>
    <row r="43" spans="1:35" x14ac:dyDescent="0.2">
      <c r="A43" s="466">
        <v>97231</v>
      </c>
      <c r="B43" s="471" t="s">
        <v>29</v>
      </c>
      <c r="C43" s="468">
        <v>427.72520877485249</v>
      </c>
      <c r="D43" s="670">
        <v>8.3208920307619047E-2</v>
      </c>
      <c r="E43" s="497">
        <v>5140.3768633648251</v>
      </c>
      <c r="F43" s="471" t="s">
        <v>29</v>
      </c>
      <c r="G43" s="474">
        <v>252.94409554451934</v>
      </c>
      <c r="H43" s="473">
        <v>0.59137055837563446</v>
      </c>
      <c r="I43" s="474">
        <v>173.6955162537472</v>
      </c>
      <c r="J43" s="473">
        <v>0.40609137055837563</v>
      </c>
      <c r="K43" s="468">
        <v>1.0855969765859199</v>
      </c>
      <c r="L43" s="473">
        <v>2.5380710659898475E-3</v>
      </c>
      <c r="N43" s="471" t="s">
        <v>29</v>
      </c>
      <c r="O43" s="468">
        <v>37.9958941805072</v>
      </c>
      <c r="P43" s="473">
        <v>8.8832487309644673E-2</v>
      </c>
      <c r="Q43" s="468">
        <v>155.24036765178656</v>
      </c>
      <c r="R43" s="473">
        <v>0.3629441624365482</v>
      </c>
      <c r="S43" s="468">
        <v>112.90208556493567</v>
      </c>
      <c r="T43" s="473">
        <v>0.26395939086294412</v>
      </c>
      <c r="U43" s="468">
        <v>84.676564173701763</v>
      </c>
      <c r="V43" s="473">
        <v>0.19796954314720813</v>
      </c>
      <c r="W43" s="468">
        <v>29.311118367819841</v>
      </c>
      <c r="X43" s="473">
        <v>6.8527918781725886E-2</v>
      </c>
      <c r="Y43" s="468">
        <v>7.5991788361014398</v>
      </c>
      <c r="Z43" s="473">
        <v>1.7766497461928932E-2</v>
      </c>
      <c r="AA43" s="465">
        <v>0.28426395939086296</v>
      </c>
      <c r="AB43" s="471" t="s">
        <v>29</v>
      </c>
      <c r="AC43" s="468">
        <v>16.2839546487888</v>
      </c>
      <c r="AD43" s="473">
        <v>4.0106951871657755E-2</v>
      </c>
      <c r="AE43" s="468">
        <v>197.57864973863744</v>
      </c>
      <c r="AF43" s="473">
        <v>0.48663101604278075</v>
      </c>
      <c r="AG43" s="468">
        <v>192.15066485570784</v>
      </c>
      <c r="AH43" s="473">
        <v>0.47326203208556156</v>
      </c>
      <c r="AI43" s="468">
        <v>406.01326924313406</v>
      </c>
    </row>
    <row r="44" spans="1:35" x14ac:dyDescent="0.2">
      <c r="A44" s="475"/>
      <c r="B44" s="480" t="s">
        <v>40</v>
      </c>
      <c r="C44" s="481">
        <v>4383.0192101135381</v>
      </c>
      <c r="D44" s="672">
        <v>0.12663333669350813</v>
      </c>
      <c r="E44" s="497">
        <v>34611.890711857348</v>
      </c>
      <c r="F44" s="480" t="s">
        <v>40</v>
      </c>
      <c r="G44" s="481">
        <v>2786.8401638703767</v>
      </c>
      <c r="H44" s="482">
        <v>0.6358265912775195</v>
      </c>
      <c r="I44" s="481">
        <v>1526.8094576526744</v>
      </c>
      <c r="J44" s="482">
        <v>0.34834651286256257</v>
      </c>
      <c r="K44" s="481">
        <v>69.369588590486146</v>
      </c>
      <c r="L44" s="482">
        <v>1.5826895859917801E-2</v>
      </c>
      <c r="N44" s="480" t="s">
        <v>40</v>
      </c>
      <c r="O44" s="481">
        <v>227.78245183716044</v>
      </c>
      <c r="P44" s="482">
        <v>5.1969302646807235E-2</v>
      </c>
      <c r="Q44" s="481">
        <v>820.3128738486007</v>
      </c>
      <c r="R44" s="482">
        <v>0.18715703366204303</v>
      </c>
      <c r="S44" s="481">
        <v>1688.7556082281026</v>
      </c>
      <c r="T44" s="482">
        <v>0.38529505057413538</v>
      </c>
      <c r="U44" s="481">
        <v>1344.7504391957762</v>
      </c>
      <c r="V44" s="482">
        <v>0.3068091593331031</v>
      </c>
      <c r="W44" s="481">
        <v>255.41971334559875</v>
      </c>
      <c r="X44" s="482">
        <v>5.8274833191749198E-2</v>
      </c>
      <c r="Y44" s="481">
        <v>45.99812365829905</v>
      </c>
      <c r="Z44" s="482">
        <v>1.0494620592161975E-2</v>
      </c>
      <c r="AA44" s="465">
        <v>0.37557861311701424</v>
      </c>
      <c r="AB44" s="480" t="s">
        <v>40</v>
      </c>
      <c r="AC44" s="481">
        <v>163.05825073504647</v>
      </c>
      <c r="AD44" s="482">
        <v>4.1593036985389666E-2</v>
      </c>
      <c r="AE44" s="481">
        <v>2110.9753971423402</v>
      </c>
      <c r="AF44" s="482">
        <v>0.53846939589250453</v>
      </c>
      <c r="AG44" s="481">
        <v>1646.2920256800344</v>
      </c>
      <c r="AH44" s="482">
        <v>0.41993756712210589</v>
      </c>
      <c r="AI44" s="481">
        <v>3920.3256735574209</v>
      </c>
    </row>
    <row r="45" spans="1:35" ht="12.75" thickBot="1" x14ac:dyDescent="0.25">
      <c r="A45" s="475"/>
      <c r="B45" s="476" t="s">
        <v>41</v>
      </c>
      <c r="C45" s="477">
        <v>8881.3383316118579</v>
      </c>
      <c r="D45" s="671">
        <v>0.13891499296443435</v>
      </c>
      <c r="E45" s="497">
        <v>63933.619705726785</v>
      </c>
      <c r="F45" s="476" t="s">
        <v>41</v>
      </c>
      <c r="G45" s="477">
        <v>5886.7725455106929</v>
      </c>
      <c r="H45" s="676">
        <v>0.66282493985817037</v>
      </c>
      <c r="I45" s="477">
        <v>2825.2310677840092</v>
      </c>
      <c r="J45" s="676">
        <v>0.31810870865351476</v>
      </c>
      <c r="K45" s="477">
        <v>169.33471831715491</v>
      </c>
      <c r="L45" s="478">
        <v>1.9066351488314787E-2</v>
      </c>
      <c r="N45" s="476" t="s">
        <v>41</v>
      </c>
      <c r="O45" s="479">
        <v>577.55472992751663</v>
      </c>
      <c r="P45" s="478">
        <v>6.5030146174230627E-2</v>
      </c>
      <c r="Q45" s="479">
        <v>1654.6571175905121</v>
      </c>
      <c r="R45" s="478">
        <v>0.18630718207198524</v>
      </c>
      <c r="S45" s="479">
        <v>3437.6766849545747</v>
      </c>
      <c r="T45" s="478">
        <v>0.38706741671113404</v>
      </c>
      <c r="U45" s="479">
        <v>2551.9115109648524</v>
      </c>
      <c r="V45" s="478">
        <v>0.28733411741355319</v>
      </c>
      <c r="W45" s="479">
        <v>434.45209150002313</v>
      </c>
      <c r="X45" s="478">
        <v>4.8917412587881362E-2</v>
      </c>
      <c r="Y45" s="479">
        <v>225.08619667437824</v>
      </c>
      <c r="Z45" s="478">
        <v>2.5343725041215466E-2</v>
      </c>
      <c r="AA45" s="465">
        <v>0.36159525504265</v>
      </c>
      <c r="AB45" s="476" t="s">
        <v>41</v>
      </c>
      <c r="AC45" s="487">
        <v>400.5217758399466</v>
      </c>
      <c r="AD45" s="478">
        <v>4.9474350302679063E-2</v>
      </c>
      <c r="AE45" s="487">
        <v>4270.5206869521435</v>
      </c>
      <c r="AF45" s="478">
        <v>0.52751497967376071</v>
      </c>
      <c r="AG45" s="487">
        <v>3424.501458241637</v>
      </c>
      <c r="AH45" s="478">
        <v>0.42301067002356024</v>
      </c>
      <c r="AI45" s="487">
        <v>8095.5439210337272</v>
      </c>
    </row>
    <row r="46" spans="1:35" ht="12.75" thickBot="1" x14ac:dyDescent="0.25">
      <c r="A46" s="475"/>
      <c r="B46" s="488" t="s">
        <v>42</v>
      </c>
      <c r="C46" s="489">
        <v>26650.685268015724</v>
      </c>
      <c r="D46" s="674">
        <v>0.13420059985202937</v>
      </c>
      <c r="E46" s="497">
        <v>198588.42134387611</v>
      </c>
      <c r="F46" s="488" t="s">
        <v>42</v>
      </c>
      <c r="G46" s="489">
        <v>17038.174550104963</v>
      </c>
      <c r="H46" s="675">
        <v>0.6393146884876908</v>
      </c>
      <c r="I46" s="489">
        <v>9210.7804677503991</v>
      </c>
      <c r="J46" s="675">
        <v>0.34561139329518586</v>
      </c>
      <c r="K46" s="489">
        <v>401.73025016036513</v>
      </c>
      <c r="L46" s="490">
        <v>1.5073918217123426E-2</v>
      </c>
      <c r="N46" s="488" t="s">
        <v>42</v>
      </c>
      <c r="O46" s="491">
        <v>2442.7981599264021</v>
      </c>
      <c r="P46" s="490">
        <v>9.165986297763519E-2</v>
      </c>
      <c r="Q46" s="491">
        <v>5777.3811552381976</v>
      </c>
      <c r="R46" s="490">
        <v>0.21678171113190112</v>
      </c>
      <c r="S46" s="491">
        <v>9134.3900761590703</v>
      </c>
      <c r="T46" s="490">
        <v>0.34274503579544058</v>
      </c>
      <c r="U46" s="491">
        <v>7082.1532543393168</v>
      </c>
      <c r="V46" s="490">
        <v>0.26574000567403117</v>
      </c>
      <c r="W46" s="491">
        <v>1605.8734848883487</v>
      </c>
      <c r="X46" s="490">
        <v>6.0256367471931575E-2</v>
      </c>
      <c r="Y46" s="491">
        <v>608.0891374643918</v>
      </c>
      <c r="Z46" s="490">
        <v>2.2817016949060503E-2</v>
      </c>
      <c r="AA46" s="465">
        <v>0.34881339009502321</v>
      </c>
      <c r="AB46" s="488" t="s">
        <v>42</v>
      </c>
      <c r="AC46" s="492">
        <v>1945.7469027659367</v>
      </c>
      <c r="AD46" s="490">
        <v>7.8928298545170236E-2</v>
      </c>
      <c r="AE46" s="492">
        <v>14944.035605236626</v>
      </c>
      <c r="AF46" s="490">
        <v>0.60619770333082157</v>
      </c>
      <c r="AG46" s="492">
        <v>7762.2996809020487</v>
      </c>
      <c r="AH46" s="490">
        <v>0.31487399812400829</v>
      </c>
      <c r="AI46" s="492">
        <v>24652.082188904609</v>
      </c>
    </row>
    <row r="47" spans="1:35" x14ac:dyDescent="0.2">
      <c r="B47" s="493" t="s">
        <v>75</v>
      </c>
      <c r="C47" s="494"/>
      <c r="D47" s="494"/>
      <c r="F47" s="493" t="s">
        <v>75</v>
      </c>
      <c r="G47" s="494"/>
      <c r="H47" s="494"/>
      <c r="I47" s="494"/>
      <c r="J47" s="494"/>
      <c r="K47" s="494"/>
      <c r="L47" s="494"/>
      <c r="N47" s="493" t="s">
        <v>261</v>
      </c>
      <c r="O47" s="494"/>
      <c r="P47" s="494"/>
      <c r="Q47" s="494"/>
      <c r="R47" s="494"/>
      <c r="S47" s="494"/>
      <c r="T47" s="494"/>
      <c r="U47" s="494"/>
      <c r="V47" s="494"/>
      <c r="W47" s="494"/>
      <c r="X47" s="494"/>
      <c r="Y47" s="494"/>
      <c r="Z47" s="494"/>
      <c r="AA47" s="465">
        <v>0</v>
      </c>
      <c r="AB47" s="493" t="s">
        <v>182</v>
      </c>
      <c r="AC47" s="495"/>
    </row>
    <row r="48" spans="1:35" x14ac:dyDescent="0.2">
      <c r="AC48" s="495"/>
    </row>
    <row r="51" spans="21:32" x14ac:dyDescent="0.2">
      <c r="U51" s="644"/>
      <c r="V51" s="644"/>
      <c r="W51" s="644"/>
      <c r="X51" s="644"/>
      <c r="Y51" s="644"/>
    </row>
    <row r="52" spans="21:32" x14ac:dyDescent="0.2">
      <c r="U52" s="644"/>
      <c r="V52" s="644"/>
      <c r="W52" s="644"/>
      <c r="X52" s="644"/>
      <c r="Y52" s="644"/>
      <c r="Z52" s="644"/>
      <c r="AB52" s="644"/>
      <c r="AD52" s="644"/>
      <c r="AE52" s="644"/>
      <c r="AF52" s="644"/>
    </row>
    <row r="56" spans="21:32" x14ac:dyDescent="0.2">
      <c r="AC56" s="465"/>
      <c r="AD56" s="465"/>
      <c r="AE56" s="465"/>
    </row>
    <row r="57" spans="21:32" x14ac:dyDescent="0.2">
      <c r="AC57" s="465"/>
      <c r="AD57" s="465"/>
      <c r="AE57" s="465"/>
    </row>
    <row r="58" spans="21:32" x14ac:dyDescent="0.2">
      <c r="AC58" s="465"/>
      <c r="AD58" s="465"/>
      <c r="AE58" s="465"/>
    </row>
    <row r="59" spans="21:32" x14ac:dyDescent="0.2">
      <c r="AC59" s="465"/>
      <c r="AD59" s="465"/>
      <c r="AE59" s="465"/>
    </row>
  </sheetData>
  <autoFilter ref="D1:D59"/>
  <phoneticPr fontId="2" type="noConversion"/>
  <pageMargins left="0.78740157480314965" right="0.78740157480314965" top="0.98425196850393704" bottom="0.98425196850393704" header="0.51181102362204722" footer="0.51181102362204722"/>
  <pageSetup paperSize="9" scale="69" orientation="landscape" r:id="rId1"/>
  <headerFooter alignWithMargins="0">
    <oddHeader>&amp;CObservatoire de l'habitat de la Martinique
&amp;"Arial,Gras"&amp;11Le parc vacant</oddHeader>
  </headerFooter>
  <colBreaks count="2" manualBreakCount="2">
    <brk id="13" max="78" man="1"/>
    <brk id="27" max="7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8"/>
  <sheetViews>
    <sheetView zoomScale="80" zoomScaleNormal="80" workbookViewId="0">
      <selection activeCell="B3" sqref="B3"/>
    </sheetView>
  </sheetViews>
  <sheetFormatPr baseColWidth="10" defaultRowHeight="12.75" x14ac:dyDescent="0.2"/>
  <cols>
    <col min="1" max="1" width="11.85546875" style="388" customWidth="1"/>
    <col min="2" max="2" width="17" style="388" bestFit="1" customWidth="1"/>
    <col min="3" max="3" width="11.42578125" style="388"/>
    <col min="4" max="4" width="10" style="388" customWidth="1"/>
    <col min="5" max="5" width="11.42578125" style="388"/>
    <col min="6" max="6" width="10" style="388" customWidth="1"/>
    <col min="7" max="7" width="15.85546875" style="388" customWidth="1"/>
    <col min="8" max="8" width="11.42578125" style="190"/>
    <col min="9" max="9" width="11.42578125" style="388"/>
    <col min="10" max="10" width="17" style="388" bestFit="1" customWidth="1"/>
    <col min="11" max="11" width="11.42578125" style="388"/>
    <col min="12" max="12" width="10" style="388" customWidth="1"/>
    <col min="13" max="13" width="12.28515625" style="388" customWidth="1"/>
    <col min="14" max="14" width="10" style="388" customWidth="1"/>
    <col min="15" max="15" width="11.42578125" style="388"/>
    <col min="16" max="16" width="10" style="388" customWidth="1"/>
    <col min="17" max="17" width="11.42578125" style="388"/>
    <col min="18" max="18" width="17" style="388" bestFit="1" customWidth="1"/>
    <col min="19" max="19" width="11.42578125" style="388"/>
    <col min="20" max="20" width="8.7109375" style="388" customWidth="1"/>
    <col min="21" max="21" width="11.42578125" style="388"/>
    <col min="22" max="22" width="8.7109375" style="388" customWidth="1"/>
    <col min="23" max="23" width="11.42578125" style="388"/>
    <col min="24" max="24" width="8.7109375" style="388" customWidth="1"/>
    <col min="25" max="25" width="11.42578125" style="388"/>
    <col min="26" max="26" width="8.7109375" style="388" customWidth="1"/>
    <col min="27" max="27" width="11.42578125" style="388"/>
    <col min="28" max="28" width="8.7109375" style="388" customWidth="1"/>
    <col min="29" max="29" width="11.42578125" style="388"/>
    <col min="30" max="30" width="8.7109375" style="388" customWidth="1"/>
    <col min="31" max="31" width="11.42578125" style="388"/>
    <col min="32" max="32" width="19.140625" style="388" customWidth="1"/>
    <col min="33" max="33" width="11.42578125" style="388"/>
    <col min="34" max="34" width="10.140625" style="388" customWidth="1"/>
    <col min="35" max="35" width="11.42578125" style="388"/>
    <col min="36" max="36" width="10.140625" style="388" customWidth="1"/>
    <col min="37" max="37" width="11.42578125" style="388"/>
    <col min="38" max="38" width="10.140625" style="388" customWidth="1"/>
    <col min="39" max="16384" width="11.42578125" style="388"/>
  </cols>
  <sheetData>
    <row r="1" spans="1:39" ht="13.5" thickBot="1" x14ac:dyDescent="0.25"/>
    <row r="2" spans="1:39" x14ac:dyDescent="0.2">
      <c r="C2" s="502" t="s">
        <v>133</v>
      </c>
      <c r="D2" s="503"/>
      <c r="E2" s="502" t="s">
        <v>133</v>
      </c>
      <c r="F2" s="503"/>
      <c r="K2" s="504" t="s">
        <v>289</v>
      </c>
      <c r="L2" s="503"/>
      <c r="M2" s="505"/>
      <c r="N2" s="503"/>
      <c r="O2" s="505"/>
      <c r="P2" s="503"/>
      <c r="S2" s="504" t="s">
        <v>290</v>
      </c>
      <c r="T2" s="505"/>
      <c r="U2" s="504"/>
      <c r="V2" s="505"/>
      <c r="W2" s="504"/>
      <c r="X2" s="505"/>
      <c r="Y2" s="504"/>
      <c r="Z2" s="505"/>
      <c r="AA2" s="504"/>
      <c r="AB2" s="505"/>
      <c r="AC2" s="504"/>
      <c r="AD2" s="503"/>
      <c r="AG2" s="57" t="s">
        <v>291</v>
      </c>
      <c r="AH2" s="53"/>
      <c r="AI2" s="53"/>
      <c r="AJ2" s="53"/>
      <c r="AK2" s="53"/>
      <c r="AL2" s="53"/>
    </row>
    <row r="3" spans="1:39" ht="39" thickBot="1" x14ac:dyDescent="0.25">
      <c r="C3" s="506">
        <v>2011</v>
      </c>
      <c r="D3" s="438" t="s">
        <v>55</v>
      </c>
      <c r="E3" s="506">
        <v>2006</v>
      </c>
      <c r="F3" s="438" t="s">
        <v>55</v>
      </c>
      <c r="G3" s="389" t="s">
        <v>281</v>
      </c>
      <c r="K3" s="507" t="s">
        <v>127</v>
      </c>
      <c r="L3" s="438" t="s">
        <v>55</v>
      </c>
      <c r="M3" s="508" t="s">
        <v>128</v>
      </c>
      <c r="N3" s="438" t="s">
        <v>55</v>
      </c>
      <c r="O3" s="508" t="s">
        <v>249</v>
      </c>
      <c r="P3" s="438" t="s">
        <v>55</v>
      </c>
      <c r="S3" s="507" t="s">
        <v>60</v>
      </c>
      <c r="T3" s="438" t="s">
        <v>55</v>
      </c>
      <c r="U3" s="508" t="s">
        <v>61</v>
      </c>
      <c r="V3" s="438" t="s">
        <v>55</v>
      </c>
      <c r="W3" s="508" t="s">
        <v>62</v>
      </c>
      <c r="X3" s="438" t="s">
        <v>55</v>
      </c>
      <c r="Y3" s="508" t="s">
        <v>63</v>
      </c>
      <c r="Z3" s="438" t="s">
        <v>55</v>
      </c>
      <c r="AA3" s="508" t="s">
        <v>97</v>
      </c>
      <c r="AB3" s="438" t="s">
        <v>55</v>
      </c>
      <c r="AC3" s="508" t="s">
        <v>134</v>
      </c>
      <c r="AD3" s="438" t="s">
        <v>55</v>
      </c>
      <c r="AG3" s="509" t="s">
        <v>284</v>
      </c>
      <c r="AH3" s="438" t="s">
        <v>55</v>
      </c>
      <c r="AI3" s="509" t="s">
        <v>285</v>
      </c>
      <c r="AJ3" s="438" t="s">
        <v>55</v>
      </c>
      <c r="AK3" s="509" t="s">
        <v>286</v>
      </c>
      <c r="AL3" s="438" t="s">
        <v>55</v>
      </c>
    </row>
    <row r="4" spans="1:39" x14ac:dyDescent="0.2">
      <c r="A4" s="510">
        <v>97209</v>
      </c>
      <c r="B4" s="511" t="s">
        <v>8</v>
      </c>
      <c r="C4" s="512">
        <v>6206.8848734474159</v>
      </c>
      <c r="D4" s="513">
        <v>0.13648911785767068</v>
      </c>
      <c r="E4" s="512">
        <v>5036.8427013155342</v>
      </c>
      <c r="F4" s="513">
        <v>0.11649385530259425</v>
      </c>
      <c r="G4" s="514">
        <v>4.2660834359335542E-2</v>
      </c>
      <c r="I4" s="390"/>
      <c r="J4" s="511" t="s">
        <v>8</v>
      </c>
      <c r="K4" s="515">
        <v>3248.4189257637063</v>
      </c>
      <c r="L4" s="513">
        <v>0.15098484423822681</v>
      </c>
      <c r="M4" s="515">
        <v>2935.9884077622919</v>
      </c>
      <c r="N4" s="513">
        <v>0.12327591633017636</v>
      </c>
      <c r="O4" s="512">
        <v>22.477539921417943</v>
      </c>
      <c r="P4" s="513">
        <v>0.156047495879896</v>
      </c>
      <c r="R4" s="511" t="s">
        <v>8</v>
      </c>
      <c r="S4" s="512">
        <v>902.45786020417847</v>
      </c>
      <c r="T4" s="513">
        <v>0.303344241010639</v>
      </c>
      <c r="U4" s="512">
        <v>1918.5656643924515</v>
      </c>
      <c r="V4" s="513">
        <v>0.24354046659758422</v>
      </c>
      <c r="W4" s="512">
        <v>1834.8984477531822</v>
      </c>
      <c r="X4" s="513">
        <v>0.12583064630098126</v>
      </c>
      <c r="Y4" s="512">
        <v>1356.8442223243499</v>
      </c>
      <c r="Z4" s="513">
        <v>9.3634344119139123E-2</v>
      </c>
      <c r="AA4" s="512">
        <v>181.58675482239249</v>
      </c>
      <c r="AB4" s="513">
        <v>4.4711126164996097E-2</v>
      </c>
      <c r="AC4" s="512">
        <v>12.531923950861191</v>
      </c>
      <c r="AD4" s="513">
        <v>8.4221631461819935E-3</v>
      </c>
      <c r="AE4" s="516"/>
      <c r="AF4" s="511" t="s">
        <v>8</v>
      </c>
      <c r="AG4" s="512">
        <v>748.35455454918247</v>
      </c>
      <c r="AH4" s="513">
        <v>0.19814632908146926</v>
      </c>
      <c r="AI4" s="512">
        <v>4439.998067305627</v>
      </c>
      <c r="AJ4" s="513">
        <v>0.13971652390239461</v>
      </c>
      <c r="AK4" s="512">
        <v>833.69380266322719</v>
      </c>
      <c r="AL4" s="513">
        <v>9.2782457160206541E-2</v>
      </c>
      <c r="AM4" s="516"/>
    </row>
    <row r="5" spans="1:39" x14ac:dyDescent="0.2">
      <c r="A5" s="517">
        <v>97213</v>
      </c>
      <c r="B5" s="518" t="s">
        <v>10</v>
      </c>
      <c r="C5" s="519">
        <v>1803.247633907964</v>
      </c>
      <c r="D5" s="520">
        <v>9.9451351015830414E-2</v>
      </c>
      <c r="E5" s="519">
        <v>1177.547433237482</v>
      </c>
      <c r="F5" s="520">
        <v>7.29646446547252E-2</v>
      </c>
      <c r="G5" s="521">
        <v>8.8968687653207423E-2</v>
      </c>
      <c r="I5" s="390"/>
      <c r="J5" s="518" t="s">
        <v>10</v>
      </c>
      <c r="K5" s="522">
        <v>1145.5137446827023</v>
      </c>
      <c r="L5" s="520">
        <v>0.10632440228158956</v>
      </c>
      <c r="M5" s="522">
        <v>622.64197718091327</v>
      </c>
      <c r="N5" s="520">
        <v>8.6050597277131297E-2</v>
      </c>
      <c r="O5" s="519">
        <v>35.091912044348398</v>
      </c>
      <c r="P5" s="520">
        <v>0.28662882542013179</v>
      </c>
      <c r="R5" s="518" t="s">
        <v>10</v>
      </c>
      <c r="S5" s="519">
        <v>87.397360456312953</v>
      </c>
      <c r="T5" s="520">
        <v>0.21536782560178999</v>
      </c>
      <c r="U5" s="519">
        <v>410.18336828668509</v>
      </c>
      <c r="V5" s="520">
        <v>0.16817664726104029</v>
      </c>
      <c r="W5" s="519">
        <v>755.18137612206647</v>
      </c>
      <c r="X5" s="520">
        <v>0.1216406501495486</v>
      </c>
      <c r="Y5" s="519">
        <v>504.39082985359255</v>
      </c>
      <c r="Z5" s="520">
        <v>7.6130272221289486E-2</v>
      </c>
      <c r="AA5" s="519">
        <v>32.6375901659489</v>
      </c>
      <c r="AB5" s="520">
        <v>1.7258223670691686E-2</v>
      </c>
      <c r="AC5" s="519">
        <v>13.457109023357969</v>
      </c>
      <c r="AD5" s="520">
        <v>2.3929975013556728E-2</v>
      </c>
      <c r="AF5" s="518" t="s">
        <v>10</v>
      </c>
      <c r="AG5" s="519">
        <v>67.619086082939887</v>
      </c>
      <c r="AH5" s="520">
        <v>0.13422944506558321</v>
      </c>
      <c r="AI5" s="519">
        <v>837.02200450380883</v>
      </c>
      <c r="AJ5" s="520">
        <v>0.10980187198846279</v>
      </c>
      <c r="AK5" s="519">
        <v>698.95128179278822</v>
      </c>
      <c r="AL5" s="520">
        <v>7.8279746856719692E-2</v>
      </c>
      <c r="AM5" s="516"/>
    </row>
    <row r="6" spans="1:39" x14ac:dyDescent="0.2">
      <c r="A6" s="517">
        <v>97224</v>
      </c>
      <c r="B6" s="518" t="s">
        <v>19</v>
      </c>
      <c r="C6" s="519">
        <v>794.69960427758713</v>
      </c>
      <c r="D6" s="520">
        <v>0.10451936166293718</v>
      </c>
      <c r="E6" s="519">
        <v>484.23427089021607</v>
      </c>
      <c r="F6" s="520">
        <v>7.1299900614223408E-2</v>
      </c>
      <c r="G6" s="521">
        <v>0.10415360520230821</v>
      </c>
      <c r="I6" s="390"/>
      <c r="J6" s="518" t="s">
        <v>19</v>
      </c>
      <c r="K6" s="522">
        <v>502.3145561919315</v>
      </c>
      <c r="L6" s="520">
        <v>8.8838220165818729E-2</v>
      </c>
      <c r="M6" s="522">
        <v>282.40076200434567</v>
      </c>
      <c r="N6" s="520">
        <v>0.14772531636964206</v>
      </c>
      <c r="O6" s="519">
        <v>9.9842860813098895</v>
      </c>
      <c r="P6" s="520">
        <v>0.2666095379167992</v>
      </c>
      <c r="R6" s="518" t="s">
        <v>19</v>
      </c>
      <c r="S6" s="519">
        <v>24.924256626989809</v>
      </c>
      <c r="T6" s="520">
        <v>0.20774953959820372</v>
      </c>
      <c r="U6" s="519">
        <v>197.7511888961769</v>
      </c>
      <c r="V6" s="520">
        <v>0.25951051106332812</v>
      </c>
      <c r="W6" s="519">
        <v>317.49433915739974</v>
      </c>
      <c r="X6" s="520">
        <v>0.12671417854901756</v>
      </c>
      <c r="Y6" s="519">
        <v>232.12840555535439</v>
      </c>
      <c r="Z6" s="520">
        <v>7.3025141069484809E-2</v>
      </c>
      <c r="AA6" s="519">
        <v>19.929715928458752</v>
      </c>
      <c r="AB6" s="520">
        <v>2.6238550048615694E-2</v>
      </c>
      <c r="AC6" s="519">
        <v>2.47169811320755</v>
      </c>
      <c r="AD6" s="520">
        <v>8.9075336310139586E-3</v>
      </c>
      <c r="AF6" s="518" t="s">
        <v>19</v>
      </c>
      <c r="AG6" s="519">
        <v>27.491434194008228</v>
      </c>
      <c r="AH6" s="520">
        <v>0.15491113301162496</v>
      </c>
      <c r="AI6" s="519">
        <v>477.03442380664063</v>
      </c>
      <c r="AJ6" s="520">
        <v>0.11510007741860122</v>
      </c>
      <c r="AK6" s="519">
        <v>247.63714009487927</v>
      </c>
      <c r="AL6" s="520">
        <v>8.7717439374506129E-2</v>
      </c>
      <c r="AM6" s="516"/>
    </row>
    <row r="7" spans="1:39" x14ac:dyDescent="0.2">
      <c r="A7" s="517">
        <v>97229</v>
      </c>
      <c r="B7" s="523" t="s">
        <v>24</v>
      </c>
      <c r="C7" s="524">
        <v>1553.5285336912063</v>
      </c>
      <c r="D7" s="525">
        <v>0.14080375794150576</v>
      </c>
      <c r="E7" s="524">
        <v>1155.236779247937</v>
      </c>
      <c r="F7" s="525">
        <v>0.1110611518295265</v>
      </c>
      <c r="G7" s="526">
        <v>6.1034842165442527E-2</v>
      </c>
      <c r="I7" s="390"/>
      <c r="J7" s="523" t="s">
        <v>24</v>
      </c>
      <c r="K7" s="527">
        <v>558.88386796807924</v>
      </c>
      <c r="L7" s="525">
        <v>0.11036393668163721</v>
      </c>
      <c r="M7" s="527">
        <v>972.45070408654362</v>
      </c>
      <c r="N7" s="525">
        <v>0.16460743983178044</v>
      </c>
      <c r="O7" s="524">
        <v>22.19396163658336</v>
      </c>
      <c r="P7" s="525">
        <v>0.36038033614938281</v>
      </c>
      <c r="R7" s="523" t="s">
        <v>24</v>
      </c>
      <c r="S7" s="524">
        <v>504.76683363450547</v>
      </c>
      <c r="T7" s="525">
        <v>0.36922393444307428</v>
      </c>
      <c r="U7" s="524">
        <v>314.53577933439419</v>
      </c>
      <c r="V7" s="525">
        <v>0.20398344082473038</v>
      </c>
      <c r="W7" s="524">
        <v>322.93101493866993</v>
      </c>
      <c r="X7" s="525">
        <v>0.11232933858557385</v>
      </c>
      <c r="Y7" s="524">
        <v>303.85472603856351</v>
      </c>
      <c r="Z7" s="525">
        <v>8.6687307660823734E-2</v>
      </c>
      <c r="AA7" s="524">
        <v>73.158750479214433</v>
      </c>
      <c r="AB7" s="525">
        <v>5.963161016289785E-2</v>
      </c>
      <c r="AC7" s="524">
        <v>34.281429265858812</v>
      </c>
      <c r="AD7" s="525">
        <v>6.6265556309208315E-2</v>
      </c>
      <c r="AF7" s="523" t="s">
        <v>24</v>
      </c>
      <c r="AG7" s="524">
        <v>70.799904642814766</v>
      </c>
      <c r="AH7" s="525">
        <v>0.16489824007695372</v>
      </c>
      <c r="AI7" s="524">
        <v>887.84509840596115</v>
      </c>
      <c r="AJ7" s="525">
        <v>0.13252812617399748</v>
      </c>
      <c r="AK7" s="524">
        <v>480.45550645200416</v>
      </c>
      <c r="AL7" s="525">
        <v>0.14481989393338277</v>
      </c>
      <c r="AM7" s="516"/>
    </row>
    <row r="8" spans="1:39" ht="13.5" thickBot="1" x14ac:dyDescent="0.25">
      <c r="A8" s="3"/>
      <c r="B8" s="34" t="s">
        <v>34</v>
      </c>
      <c r="C8" s="43">
        <v>10358.360645324172</v>
      </c>
      <c r="D8" s="48">
        <v>0.12594681388841364</v>
      </c>
      <c r="E8" s="43">
        <v>7853.861184691169</v>
      </c>
      <c r="F8" s="48">
        <v>0.10257246073850541</v>
      </c>
      <c r="G8" s="391">
        <v>5.691864995755358E-2</v>
      </c>
      <c r="I8" s="390"/>
      <c r="J8" s="34" t="s">
        <v>34</v>
      </c>
      <c r="K8" s="62">
        <v>5455.1310946064195</v>
      </c>
      <c r="L8" s="48">
        <v>0.12684316320674338</v>
      </c>
      <c r="M8" s="62">
        <v>4813.4818510340947</v>
      </c>
      <c r="N8" s="48">
        <v>0.12383054730032533</v>
      </c>
      <c r="O8" s="62">
        <v>89.74769968365959</v>
      </c>
      <c r="P8" s="48">
        <v>0.24554325954284228</v>
      </c>
      <c r="R8" s="34" t="s">
        <v>34</v>
      </c>
      <c r="S8" s="43">
        <v>1519.5463109219868</v>
      </c>
      <c r="T8" s="48">
        <v>0.31215587839294373</v>
      </c>
      <c r="U8" s="43">
        <v>2841.0360009097076</v>
      </c>
      <c r="V8" s="48">
        <v>0.22510749470706756</v>
      </c>
      <c r="W8" s="43">
        <v>3230.5051779713185</v>
      </c>
      <c r="X8" s="48">
        <v>0.12343817989782416</v>
      </c>
      <c r="Y8" s="43">
        <v>2397.2181837718604</v>
      </c>
      <c r="Z8" s="48">
        <v>8.623032888067507E-2</v>
      </c>
      <c r="AA8" s="43">
        <v>307.31281139601458</v>
      </c>
      <c r="AB8" s="48">
        <v>3.8709898419493821E-2</v>
      </c>
      <c r="AC8" s="43">
        <v>62.74216035328552</v>
      </c>
      <c r="AD8" s="48">
        <v>2.2052386852454975E-2</v>
      </c>
      <c r="AF8" s="34" t="s">
        <v>34</v>
      </c>
      <c r="AG8" s="43">
        <v>914.2649794689454</v>
      </c>
      <c r="AH8" s="48">
        <v>0.18706741057044785</v>
      </c>
      <c r="AI8" s="43">
        <v>6641.8995940220375</v>
      </c>
      <c r="AJ8" s="48">
        <v>0.13218906572572156</v>
      </c>
      <c r="AK8" s="43">
        <v>2260.7377310028987</v>
      </c>
      <c r="AL8" s="48">
        <v>9.3981683190499529E-2</v>
      </c>
      <c r="AM8" s="516"/>
    </row>
    <row r="9" spans="1:39" x14ac:dyDescent="0.2">
      <c r="A9" s="517">
        <v>97212</v>
      </c>
      <c r="B9" s="511" t="s">
        <v>9</v>
      </c>
      <c r="C9" s="512">
        <v>704.35999735286225</v>
      </c>
      <c r="D9" s="513">
        <v>0.13751758981834297</v>
      </c>
      <c r="E9" s="512">
        <v>491.15886860924968</v>
      </c>
      <c r="F9" s="513">
        <v>0.10343047098640883</v>
      </c>
      <c r="G9" s="528">
        <v>7.4767532879583598E-2</v>
      </c>
      <c r="I9" s="390"/>
      <c r="J9" s="511" t="s">
        <v>9</v>
      </c>
      <c r="K9" s="515">
        <v>518.67190119941995</v>
      </c>
      <c r="L9" s="513">
        <v>0.12171811103266734</v>
      </c>
      <c r="M9" s="515">
        <v>153.02512989092409</v>
      </c>
      <c r="N9" s="513">
        <v>0.19422567161819251</v>
      </c>
      <c r="O9" s="512">
        <v>32.662966262518275</v>
      </c>
      <c r="P9" s="513">
        <v>0.44845050244720941</v>
      </c>
      <c r="R9" s="511" t="s">
        <v>9</v>
      </c>
      <c r="S9" s="512">
        <v>42.64325934724674</v>
      </c>
      <c r="T9" s="513">
        <v>0.47226642722703244</v>
      </c>
      <c r="U9" s="512">
        <v>165.63672392144016</v>
      </c>
      <c r="V9" s="513">
        <v>0.34394884220398175</v>
      </c>
      <c r="W9" s="512">
        <v>288.14611584197951</v>
      </c>
      <c r="X9" s="513">
        <v>0.16964817827099804</v>
      </c>
      <c r="Y9" s="512">
        <v>170.32475555650493</v>
      </c>
      <c r="Z9" s="513">
        <v>7.9330389689773989E-2</v>
      </c>
      <c r="AA9" s="512">
        <v>25.062264276359102</v>
      </c>
      <c r="AB9" s="513">
        <v>4.7593730244880748E-2</v>
      </c>
      <c r="AC9" s="512">
        <v>12.546878409331811</v>
      </c>
      <c r="AD9" s="513">
        <v>7.0494355412166504E-2</v>
      </c>
      <c r="AF9" s="511" t="s">
        <v>9</v>
      </c>
      <c r="AG9" s="512">
        <v>32.600192756818828</v>
      </c>
      <c r="AH9" s="513">
        <v>0.16670867764891342</v>
      </c>
      <c r="AI9" s="512">
        <v>405.89789072851227</v>
      </c>
      <c r="AJ9" s="513">
        <v>0.1482285664876756</v>
      </c>
      <c r="AK9" s="512">
        <v>223.26612563228284</v>
      </c>
      <c r="AL9" s="513">
        <v>0.11377450835096728</v>
      </c>
      <c r="AM9" s="516"/>
    </row>
    <row r="10" spans="1:39" x14ac:dyDescent="0.2">
      <c r="A10" s="517">
        <v>97222</v>
      </c>
      <c r="B10" s="518" t="s">
        <v>17</v>
      </c>
      <c r="C10" s="519">
        <v>1345.9683809295802</v>
      </c>
      <c r="D10" s="520">
        <v>0.11953581153682186</v>
      </c>
      <c r="E10" s="519">
        <v>1039.6310634600197</v>
      </c>
      <c r="F10" s="520">
        <v>0.10391658546626348</v>
      </c>
      <c r="G10" s="529">
        <v>5.3006669830039321E-2</v>
      </c>
      <c r="I10" s="390"/>
      <c r="J10" s="518" t="s">
        <v>17</v>
      </c>
      <c r="K10" s="522">
        <v>701.86567409204361</v>
      </c>
      <c r="L10" s="520">
        <v>0.10067427290818276</v>
      </c>
      <c r="M10" s="522">
        <v>616.59897372164971</v>
      </c>
      <c r="N10" s="520">
        <v>0.14712975859220004</v>
      </c>
      <c r="O10" s="519">
        <v>27.503733115886941</v>
      </c>
      <c r="P10" s="520">
        <v>0.28220813406971501</v>
      </c>
      <c r="R10" s="518" t="s">
        <v>17</v>
      </c>
      <c r="S10" s="519">
        <v>72.437669555002557</v>
      </c>
      <c r="T10" s="520">
        <v>0.26854774168548945</v>
      </c>
      <c r="U10" s="519">
        <v>282.00777887554273</v>
      </c>
      <c r="V10" s="520">
        <v>0.23485838719313226</v>
      </c>
      <c r="W10" s="519">
        <v>556.8752652981243</v>
      </c>
      <c r="X10" s="520">
        <v>0.15383731678344467</v>
      </c>
      <c r="Y10" s="519">
        <v>412.19067255018876</v>
      </c>
      <c r="Z10" s="520">
        <v>8.4062044010160861E-2</v>
      </c>
      <c r="AA10" s="519">
        <v>22.456994650721938</v>
      </c>
      <c r="AB10" s="520">
        <v>2.1159837217718008E-2</v>
      </c>
      <c r="AC10" s="519">
        <v>0</v>
      </c>
      <c r="AD10" s="520">
        <v>0</v>
      </c>
      <c r="AF10" s="518" t="s">
        <v>17</v>
      </c>
      <c r="AG10" s="519">
        <v>19.938838792418721</v>
      </c>
      <c r="AH10" s="520">
        <v>9.388566739484476E-2</v>
      </c>
      <c r="AI10" s="519">
        <v>694.1542301849081</v>
      </c>
      <c r="AJ10" s="520">
        <v>0.12619255909033453</v>
      </c>
      <c r="AK10" s="519">
        <v>399.54960008493822</v>
      </c>
      <c r="AL10" s="520">
        <v>8.2925190773233903E-2</v>
      </c>
      <c r="AM10" s="516"/>
    </row>
    <row r="11" spans="1:39" x14ac:dyDescent="0.2">
      <c r="A11" s="517">
        <v>97228</v>
      </c>
      <c r="B11" s="518" t="s">
        <v>23</v>
      </c>
      <c r="C11" s="519">
        <v>1281.0303443235832</v>
      </c>
      <c r="D11" s="520">
        <v>0.15249853470271174</v>
      </c>
      <c r="E11" s="519">
        <v>1077.3694591591498</v>
      </c>
      <c r="F11" s="520">
        <v>0.1340206469058966</v>
      </c>
      <c r="G11" s="529">
        <v>3.5235011624215273E-2</v>
      </c>
      <c r="I11" s="390"/>
      <c r="J11" s="518" t="s">
        <v>23</v>
      </c>
      <c r="K11" s="522">
        <v>1093.36342616262</v>
      </c>
      <c r="L11" s="520">
        <v>0.153204035510349</v>
      </c>
      <c r="M11" s="522">
        <v>157.64333806452541</v>
      </c>
      <c r="N11" s="520">
        <v>0.13433019651884129</v>
      </c>
      <c r="O11" s="519">
        <v>30.023580096437737</v>
      </c>
      <c r="P11" s="520">
        <v>0.33330023175115248</v>
      </c>
      <c r="R11" s="518" t="s">
        <v>23</v>
      </c>
      <c r="S11" s="519">
        <v>12.493362252886389</v>
      </c>
      <c r="T11" s="520">
        <v>0.35698669753819573</v>
      </c>
      <c r="U11" s="519">
        <v>195.08316172809882</v>
      </c>
      <c r="V11" s="520">
        <v>0.348015629925084</v>
      </c>
      <c r="W11" s="519">
        <v>425.24999885029479</v>
      </c>
      <c r="X11" s="520">
        <v>0.18532681536057186</v>
      </c>
      <c r="Y11" s="519">
        <v>388.02284218773235</v>
      </c>
      <c r="Z11" s="520">
        <v>0.1276146502405473</v>
      </c>
      <c r="AA11" s="519">
        <v>210.14740660384322</v>
      </c>
      <c r="AB11" s="520">
        <v>0.11095094784517738</v>
      </c>
      <c r="AC11" s="519">
        <v>50.033572700727689</v>
      </c>
      <c r="AD11" s="520">
        <v>8.6940801319566163E-2</v>
      </c>
      <c r="AF11" s="518" t="s">
        <v>23</v>
      </c>
      <c r="AG11" s="519">
        <v>97.623716577050175</v>
      </c>
      <c r="AH11" s="520">
        <v>0.24841653830147339</v>
      </c>
      <c r="AI11" s="519">
        <v>658.08143185027916</v>
      </c>
      <c r="AJ11" s="520">
        <v>0.13819880204968879</v>
      </c>
      <c r="AK11" s="519">
        <v>395.17904825844738</v>
      </c>
      <c r="AL11" s="520">
        <v>0.15025835824991535</v>
      </c>
      <c r="AM11" s="516"/>
    </row>
    <row r="12" spans="1:39" x14ac:dyDescent="0.2">
      <c r="A12" s="517">
        <v>97230</v>
      </c>
      <c r="B12" s="523" t="s">
        <v>25</v>
      </c>
      <c r="C12" s="519">
        <v>798.60177645128022</v>
      </c>
      <c r="D12" s="525">
        <v>0.11967298875654737</v>
      </c>
      <c r="E12" s="519">
        <v>684.41168652724446</v>
      </c>
      <c r="F12" s="525">
        <v>0.1100827210097293</v>
      </c>
      <c r="G12" s="530">
        <v>3.1341683911642049E-2</v>
      </c>
      <c r="I12" s="390"/>
      <c r="J12" s="523" t="s">
        <v>25</v>
      </c>
      <c r="K12" s="527">
        <v>524.40124749582662</v>
      </c>
      <c r="L12" s="525">
        <v>0.12461408756415655</v>
      </c>
      <c r="M12" s="527">
        <v>259.3711175834718</v>
      </c>
      <c r="N12" s="525">
        <v>0.10825401786034293</v>
      </c>
      <c r="O12" s="519">
        <v>14.82941137198176</v>
      </c>
      <c r="P12" s="525">
        <v>0.21476701719671804</v>
      </c>
      <c r="R12" s="523" t="s">
        <v>25</v>
      </c>
      <c r="S12" s="519">
        <v>67.077164208425543</v>
      </c>
      <c r="T12" s="525">
        <v>0.27173383889086572</v>
      </c>
      <c r="U12" s="519">
        <v>94.861693826766583</v>
      </c>
      <c r="V12" s="525">
        <v>0.14680593154309543</v>
      </c>
      <c r="W12" s="519">
        <v>194.21436789698257</v>
      </c>
      <c r="X12" s="525">
        <v>0.111978661882704</v>
      </c>
      <c r="Y12" s="519">
        <v>275.31157079125694</v>
      </c>
      <c r="Z12" s="525">
        <v>0.10841979662915563</v>
      </c>
      <c r="AA12" s="519">
        <v>149.65003424280641</v>
      </c>
      <c r="AB12" s="525">
        <v>0.12843424290343997</v>
      </c>
      <c r="AC12" s="519">
        <v>17.48694548504217</v>
      </c>
      <c r="AD12" s="525">
        <v>5.1237150616268018E-2</v>
      </c>
      <c r="AF12" s="523" t="s">
        <v>25</v>
      </c>
      <c r="AG12" s="519">
        <v>52.268058558485855</v>
      </c>
      <c r="AH12" s="525">
        <v>0.18577655492242359</v>
      </c>
      <c r="AI12" s="519">
        <v>421.7128685580206</v>
      </c>
      <c r="AJ12" s="525">
        <v>0.12118267150084618</v>
      </c>
      <c r="AK12" s="519">
        <v>292.40510726151842</v>
      </c>
      <c r="AL12" s="525">
        <v>0.10810627168252106</v>
      </c>
      <c r="AM12" s="516"/>
    </row>
    <row r="13" spans="1:39" x14ac:dyDescent="0.2">
      <c r="A13" s="3"/>
      <c r="B13" s="35" t="s">
        <v>35</v>
      </c>
      <c r="C13" s="30">
        <v>4129.9604990573052</v>
      </c>
      <c r="D13" s="25">
        <v>0.1312957473381598</v>
      </c>
      <c r="E13" s="30">
        <v>3292.5710777556637</v>
      </c>
      <c r="F13" s="25">
        <v>0.11350075405550449</v>
      </c>
      <c r="G13" s="392">
        <v>4.6362454115269847E-2</v>
      </c>
      <c r="I13" s="390"/>
      <c r="J13" s="35" t="s">
        <v>35</v>
      </c>
      <c r="K13" s="24">
        <v>2838.3022489499103</v>
      </c>
      <c r="L13" s="25">
        <v>0.1257123344532419</v>
      </c>
      <c r="M13" s="24">
        <v>1186.6385592605711</v>
      </c>
      <c r="N13" s="25">
        <v>0.13881696273936692</v>
      </c>
      <c r="O13" s="24">
        <v>105.01969084682472</v>
      </c>
      <c r="P13" s="25">
        <v>0.31879917492614207</v>
      </c>
      <c r="R13" s="35" t="s">
        <v>35</v>
      </c>
      <c r="S13" s="30">
        <v>194.65145536356124</v>
      </c>
      <c r="T13" s="25">
        <v>0.30325260398545423</v>
      </c>
      <c r="U13" s="30">
        <v>737.58935835184832</v>
      </c>
      <c r="V13" s="25">
        <v>0.25530429393010834</v>
      </c>
      <c r="W13" s="30">
        <v>1464.4857478873812</v>
      </c>
      <c r="X13" s="25">
        <v>0.15667353169264761</v>
      </c>
      <c r="Y13" s="30">
        <v>1245.8498410856828</v>
      </c>
      <c r="Z13" s="25">
        <v>9.8639504049697443E-2</v>
      </c>
      <c r="AA13" s="30">
        <v>407.31669977373065</v>
      </c>
      <c r="AB13" s="25">
        <v>8.7648988967695796E-2</v>
      </c>
      <c r="AC13" s="30">
        <v>80.06739659510167</v>
      </c>
      <c r="AD13" s="25">
        <v>6.1608186474263353E-2</v>
      </c>
      <c r="AF13" s="35" t="s">
        <v>35</v>
      </c>
      <c r="AG13" s="30">
        <v>202.43080668477359</v>
      </c>
      <c r="AH13" s="25">
        <v>0.18704478242513237</v>
      </c>
      <c r="AI13" s="30">
        <v>2179.8464213217203</v>
      </c>
      <c r="AJ13" s="25">
        <v>0.13226500160905483</v>
      </c>
      <c r="AK13" s="30">
        <v>1310.3998812371869</v>
      </c>
      <c r="AL13" s="25">
        <v>0.10816038904268088</v>
      </c>
      <c r="AM13" s="516"/>
    </row>
    <row r="14" spans="1:39" x14ac:dyDescent="0.2">
      <c r="A14" s="517">
        <v>97201</v>
      </c>
      <c r="B14" s="531" t="s">
        <v>32</v>
      </c>
      <c r="C14" s="519">
        <v>99.711002353403757</v>
      </c>
      <c r="D14" s="532">
        <v>0.1272710566850353</v>
      </c>
      <c r="E14" s="519">
        <v>122.25330918643535</v>
      </c>
      <c r="F14" s="532">
        <v>0.16142098524013315</v>
      </c>
      <c r="G14" s="533">
        <v>-3.9944164568962992E-2</v>
      </c>
      <c r="I14" s="390"/>
      <c r="J14" s="531" t="s">
        <v>32</v>
      </c>
      <c r="K14" s="534">
        <v>91.244973851699669</v>
      </c>
      <c r="L14" s="532">
        <v>0.12202469278195568</v>
      </c>
      <c r="M14" s="534">
        <v>1.8813396670453539</v>
      </c>
      <c r="N14" s="532">
        <v>6.9465573962854313E-2</v>
      </c>
      <c r="O14" s="519">
        <v>6.5846888346587384</v>
      </c>
      <c r="P14" s="532">
        <v>0.76454603563218293</v>
      </c>
      <c r="R14" s="531" t="s">
        <v>32</v>
      </c>
      <c r="S14" s="519">
        <v>2.822009500568031</v>
      </c>
      <c r="T14" s="532">
        <v>0.31950923506306073</v>
      </c>
      <c r="U14" s="519">
        <v>18.813396670453539</v>
      </c>
      <c r="V14" s="532">
        <v>0.36755057833081617</v>
      </c>
      <c r="W14" s="519">
        <v>31.982774339771016</v>
      </c>
      <c r="X14" s="532">
        <v>0.14571641817895062</v>
      </c>
      <c r="Y14" s="519">
        <v>37.626793340907078</v>
      </c>
      <c r="Z14" s="532">
        <v>0.11083503401934482</v>
      </c>
      <c r="AA14" s="519">
        <v>3.7626793340907079</v>
      </c>
      <c r="AB14" s="532">
        <v>3.1545632066490061E-2</v>
      </c>
      <c r="AC14" s="519">
        <v>4.7033491676133847</v>
      </c>
      <c r="AD14" s="532">
        <v>0.10408574062275641</v>
      </c>
      <c r="AF14" s="531" t="s">
        <v>32</v>
      </c>
      <c r="AG14" s="519">
        <v>6.5846888346587393</v>
      </c>
      <c r="AH14" s="532">
        <v>9.6425480483612297E-2</v>
      </c>
      <c r="AI14" s="519">
        <v>70.550237514200774</v>
      </c>
      <c r="AJ14" s="532">
        <v>0.14220757199817777</v>
      </c>
      <c r="AK14" s="519">
        <v>17.872726836930863</v>
      </c>
      <c r="AL14" s="532">
        <v>8.6658259216899722E-2</v>
      </c>
      <c r="AM14" s="516"/>
    </row>
    <row r="15" spans="1:39" x14ac:dyDescent="0.2">
      <c r="A15" s="517">
        <v>97203</v>
      </c>
      <c r="B15" s="518" t="s">
        <v>1</v>
      </c>
      <c r="C15" s="519">
        <v>283.17387322367949</v>
      </c>
      <c r="D15" s="520">
        <v>0.15305759310534731</v>
      </c>
      <c r="E15" s="519">
        <v>283.38192419825072</v>
      </c>
      <c r="F15" s="520">
        <v>0.15669628967215463</v>
      </c>
      <c r="G15" s="529">
        <v>-1.4687746943531366E-4</v>
      </c>
      <c r="I15" s="390"/>
      <c r="J15" s="518" t="s">
        <v>1</v>
      </c>
      <c r="K15" s="522">
        <v>272.46561751354028</v>
      </c>
      <c r="L15" s="520">
        <v>0.16651403805057477</v>
      </c>
      <c r="M15" s="522">
        <v>10.70825571013914</v>
      </c>
      <c r="N15" s="520">
        <v>5.2312768226849424E-2</v>
      </c>
      <c r="O15" s="519">
        <v>0</v>
      </c>
      <c r="P15" s="520">
        <v>0</v>
      </c>
      <c r="R15" s="518" t="s">
        <v>1</v>
      </c>
      <c r="S15" s="519">
        <v>0</v>
      </c>
      <c r="T15" s="520">
        <v>0</v>
      </c>
      <c r="U15" s="519">
        <v>7.1388371400927602</v>
      </c>
      <c r="V15" s="520">
        <v>7.2304333212585045E-2</v>
      </c>
      <c r="W15" s="519">
        <v>3.5694185700463801</v>
      </c>
      <c r="X15" s="520">
        <v>9.2526287085878001E-3</v>
      </c>
      <c r="Y15" s="519">
        <v>192.74860278250452</v>
      </c>
      <c r="Z15" s="520">
        <v>0.21147609513343704</v>
      </c>
      <c r="AA15" s="519">
        <v>67.818952830881216</v>
      </c>
      <c r="AB15" s="520">
        <v>0.19613483075377044</v>
      </c>
      <c r="AC15" s="519">
        <v>11.8980619001546</v>
      </c>
      <c r="AD15" s="520">
        <v>0.11746670783014447</v>
      </c>
      <c r="AF15" s="518" t="s">
        <v>1</v>
      </c>
      <c r="AG15" s="519">
        <v>46.40244141060294</v>
      </c>
      <c r="AH15" s="520">
        <v>0.20839059758059167</v>
      </c>
      <c r="AI15" s="519">
        <v>167.76267279217984</v>
      </c>
      <c r="AJ15" s="520">
        <v>0.15719524277603181</v>
      </c>
      <c r="AK15" s="519">
        <v>63.059728070819382</v>
      </c>
      <c r="AL15" s="520">
        <v>0.12970770976448848</v>
      </c>
      <c r="AM15" s="516"/>
    </row>
    <row r="16" spans="1:39" x14ac:dyDescent="0.2">
      <c r="A16" s="517">
        <v>97211</v>
      </c>
      <c r="B16" s="518" t="s">
        <v>30</v>
      </c>
      <c r="C16" s="519">
        <v>75.609793336147916</v>
      </c>
      <c r="D16" s="520">
        <v>0.20645432779799028</v>
      </c>
      <c r="E16" s="519">
        <v>56.610345240117923</v>
      </c>
      <c r="F16" s="520">
        <v>0.1465087740573113</v>
      </c>
      <c r="G16" s="529">
        <v>5.9586580801764599E-2</v>
      </c>
      <c r="I16" s="390"/>
      <c r="J16" s="518" t="s">
        <v>30</v>
      </c>
      <c r="K16" s="522">
        <v>71.409249261917481</v>
      </c>
      <c r="L16" s="520">
        <v>0.21452997469156554</v>
      </c>
      <c r="M16" s="522">
        <v>2.1002720371152201</v>
      </c>
      <c r="N16" s="520">
        <v>6.7174074458776822E-2</v>
      </c>
      <c r="O16" s="519">
        <v>2.1002720371152201</v>
      </c>
      <c r="P16" s="520">
        <v>1</v>
      </c>
      <c r="R16" s="518" t="s">
        <v>30</v>
      </c>
      <c r="S16" s="519">
        <v>0</v>
      </c>
      <c r="T16" s="520">
        <v>0</v>
      </c>
      <c r="U16" s="519">
        <v>2.1002720371152201</v>
      </c>
      <c r="V16" s="520">
        <v>7.9353725041302156E-2</v>
      </c>
      <c r="W16" s="519">
        <v>13.651768241248929</v>
      </c>
      <c r="X16" s="520">
        <v>0.16291970743484246</v>
      </c>
      <c r="Y16" s="519">
        <v>1.0501360185576101</v>
      </c>
      <c r="Z16" s="520">
        <v>1.164280445726045E-2</v>
      </c>
      <c r="AA16" s="519">
        <v>0</v>
      </c>
      <c r="AB16" s="520">
        <v>0</v>
      </c>
      <c r="AC16" s="519">
        <v>58.807617039226159</v>
      </c>
      <c r="AD16" s="520">
        <v>0.48312111880773778</v>
      </c>
      <c r="AF16" s="518" t="s">
        <v>30</v>
      </c>
      <c r="AG16" s="519">
        <v>14.70190425980654</v>
      </c>
      <c r="AH16" s="520">
        <v>0.26691716021957079</v>
      </c>
      <c r="AI16" s="519">
        <v>34.654488612401131</v>
      </c>
      <c r="AJ16" s="520">
        <v>0.18169821937392583</v>
      </c>
      <c r="AK16" s="519">
        <v>25.203264445382636</v>
      </c>
      <c r="AL16" s="520">
        <v>0.21797362074290014</v>
      </c>
      <c r="AM16" s="516"/>
    </row>
    <row r="17" spans="1:39" x14ac:dyDescent="0.2">
      <c r="A17" s="517">
        <v>97214</v>
      </c>
      <c r="B17" s="518" t="s">
        <v>11</v>
      </c>
      <c r="C17" s="519">
        <v>543.93284577888653</v>
      </c>
      <c r="D17" s="520">
        <v>0.14850142693798651</v>
      </c>
      <c r="E17" s="519">
        <v>355.94759825327503</v>
      </c>
      <c r="F17" s="520">
        <v>0.10479601084088505</v>
      </c>
      <c r="G17" s="529">
        <v>8.8508547243460134E-2</v>
      </c>
      <c r="I17" s="390"/>
      <c r="J17" s="518" t="s">
        <v>11</v>
      </c>
      <c r="K17" s="522">
        <v>455.47064908635258</v>
      </c>
      <c r="L17" s="520">
        <v>0.14543778200982871</v>
      </c>
      <c r="M17" s="522">
        <v>86.268919088586841</v>
      </c>
      <c r="N17" s="520">
        <v>0.16838245553013753</v>
      </c>
      <c r="O17" s="519">
        <v>2.1932776039471231</v>
      </c>
      <c r="P17" s="520">
        <v>0.11696550401985803</v>
      </c>
      <c r="R17" s="518" t="s">
        <v>11</v>
      </c>
      <c r="S17" s="519">
        <v>2.924370138596164</v>
      </c>
      <c r="T17" s="520">
        <v>7.6733826095765886E-2</v>
      </c>
      <c r="U17" s="519">
        <v>56.294125167976155</v>
      </c>
      <c r="V17" s="520">
        <v>0.24241184389144618</v>
      </c>
      <c r="W17" s="519">
        <v>148.41178453375531</v>
      </c>
      <c r="X17" s="520">
        <v>0.17923058051735122</v>
      </c>
      <c r="Y17" s="519">
        <v>94.310936969726299</v>
      </c>
      <c r="Z17" s="520">
        <v>7.1110692409273327E-2</v>
      </c>
      <c r="AA17" s="519">
        <v>116.97480554384656</v>
      </c>
      <c r="AB17" s="520">
        <v>0.1455308600544985</v>
      </c>
      <c r="AC17" s="519">
        <v>125.01682342498601</v>
      </c>
      <c r="AD17" s="520">
        <v>0.28779748706771235</v>
      </c>
      <c r="AF17" s="518" t="s">
        <v>11</v>
      </c>
      <c r="AG17" s="519">
        <v>48.983199821485748</v>
      </c>
      <c r="AH17" s="520">
        <v>0.16516655442560091</v>
      </c>
      <c r="AI17" s="519">
        <v>305.59667948329917</v>
      </c>
      <c r="AJ17" s="520">
        <v>0.15721788841040346</v>
      </c>
      <c r="AK17" s="519">
        <v>174.00002324647176</v>
      </c>
      <c r="AL17" s="520">
        <v>0.13895731095239297</v>
      </c>
      <c r="AM17" s="516"/>
    </row>
    <row r="18" spans="1:39" x14ac:dyDescent="0.2">
      <c r="A18" s="517">
        <v>97215</v>
      </c>
      <c r="B18" s="518" t="s">
        <v>12</v>
      </c>
      <c r="C18" s="519">
        <v>118</v>
      </c>
      <c r="D18" s="520">
        <v>0.20344827586206896</v>
      </c>
      <c r="E18" s="519">
        <v>86</v>
      </c>
      <c r="F18" s="520">
        <v>0.15412186379928317</v>
      </c>
      <c r="G18" s="529">
        <v>6.5311735417339367E-2</v>
      </c>
      <c r="I18" s="390"/>
      <c r="J18" s="518" t="s">
        <v>12</v>
      </c>
      <c r="K18" s="522">
        <v>112</v>
      </c>
      <c r="L18" s="520">
        <v>0.20289855072463769</v>
      </c>
      <c r="M18" s="522">
        <v>5</v>
      </c>
      <c r="N18" s="520">
        <v>0.18518518518518517</v>
      </c>
      <c r="O18" s="519">
        <v>1</v>
      </c>
      <c r="P18" s="520">
        <v>1</v>
      </c>
      <c r="R18" s="518" t="s">
        <v>12</v>
      </c>
      <c r="S18" s="519">
        <v>0</v>
      </c>
      <c r="T18" s="520">
        <v>0</v>
      </c>
      <c r="U18" s="519">
        <v>7</v>
      </c>
      <c r="V18" s="520">
        <v>0.35</v>
      </c>
      <c r="W18" s="519">
        <v>36</v>
      </c>
      <c r="X18" s="520">
        <v>0.26865671641791045</v>
      </c>
      <c r="Y18" s="519">
        <v>45</v>
      </c>
      <c r="Z18" s="520">
        <v>0.19565217391304349</v>
      </c>
      <c r="AA18" s="519">
        <v>21</v>
      </c>
      <c r="AB18" s="520">
        <v>0.16535433070866143</v>
      </c>
      <c r="AC18" s="519">
        <v>9</v>
      </c>
      <c r="AD18" s="520">
        <v>0.13636363636363635</v>
      </c>
      <c r="AF18" s="518" t="s">
        <v>12</v>
      </c>
      <c r="AG18" s="519">
        <v>24</v>
      </c>
      <c r="AH18" s="520">
        <v>0.26373626373626374</v>
      </c>
      <c r="AI18" s="519">
        <v>70</v>
      </c>
      <c r="AJ18" s="520">
        <v>0.20408163265306123</v>
      </c>
      <c r="AK18" s="519">
        <v>22</v>
      </c>
      <c r="AL18" s="520">
        <v>0.15602836879432624</v>
      </c>
      <c r="AM18" s="516"/>
    </row>
    <row r="19" spans="1:39" x14ac:dyDescent="0.2">
      <c r="A19" s="517">
        <v>97216</v>
      </c>
      <c r="B19" s="523" t="s">
        <v>13</v>
      </c>
      <c r="C19" s="519">
        <v>223.49057368522634</v>
      </c>
      <c r="D19" s="525">
        <v>0.13545972284428978</v>
      </c>
      <c r="E19" s="519">
        <v>151.01963576877279</v>
      </c>
      <c r="F19" s="525">
        <v>9.8805442862706691E-2</v>
      </c>
      <c r="G19" s="530">
        <v>8.1546405703363689E-2</v>
      </c>
      <c r="I19" s="390"/>
      <c r="J19" s="523" t="s">
        <v>13</v>
      </c>
      <c r="K19" s="527">
        <v>198.30853721365153</v>
      </c>
      <c r="L19" s="525">
        <v>0.14943650668386999</v>
      </c>
      <c r="M19" s="527">
        <v>25.182036471574801</v>
      </c>
      <c r="N19" s="525">
        <v>7.9226456666208686E-2</v>
      </c>
      <c r="O19" s="519">
        <v>0</v>
      </c>
      <c r="P19" s="525">
        <v>0</v>
      </c>
      <c r="R19" s="523" t="s">
        <v>13</v>
      </c>
      <c r="S19" s="519">
        <v>0</v>
      </c>
      <c r="T19" s="525">
        <v>0</v>
      </c>
      <c r="U19" s="519">
        <v>55.610330541394347</v>
      </c>
      <c r="V19" s="525">
        <v>0.34282202365028608</v>
      </c>
      <c r="W19" s="519">
        <v>105.97440348454394</v>
      </c>
      <c r="X19" s="525">
        <v>0.26416237125934477</v>
      </c>
      <c r="Y19" s="519">
        <v>54.5610790217454</v>
      </c>
      <c r="Z19" s="525">
        <v>8.53769110005657E-2</v>
      </c>
      <c r="AA19" s="519">
        <v>5.2462575982447497</v>
      </c>
      <c r="AB19" s="525">
        <v>1.6817357358347482E-2</v>
      </c>
      <c r="AC19" s="519">
        <v>2.0985030392979001</v>
      </c>
      <c r="AD19" s="525">
        <v>1.7267038455451578E-2</v>
      </c>
      <c r="AF19" s="523" t="s">
        <v>13</v>
      </c>
      <c r="AG19" s="519">
        <v>18.8865273536811</v>
      </c>
      <c r="AH19" s="525">
        <v>0.19172375172529479</v>
      </c>
      <c r="AI19" s="519">
        <v>137.45194907401245</v>
      </c>
      <c r="AJ19" s="525">
        <v>0.15368890927605097</v>
      </c>
      <c r="AK19" s="519">
        <v>59.807336619990153</v>
      </c>
      <c r="AL19" s="525">
        <v>0.10121634435618958</v>
      </c>
      <c r="AM19" s="516"/>
    </row>
    <row r="20" spans="1:39" x14ac:dyDescent="0.2">
      <c r="A20" s="3"/>
      <c r="B20" s="35" t="s">
        <v>36</v>
      </c>
      <c r="C20" s="30">
        <v>1343.918088377344</v>
      </c>
      <c r="D20" s="25">
        <v>0.15112978306326555</v>
      </c>
      <c r="E20" s="30">
        <v>1055.2128126468517</v>
      </c>
      <c r="F20" s="25">
        <v>0.12509544205222783</v>
      </c>
      <c r="G20" s="392">
        <v>4.955825473736164E-2</v>
      </c>
      <c r="I20" s="390"/>
      <c r="J20" s="35" t="s">
        <v>36</v>
      </c>
      <c r="K20" s="24">
        <v>1200.8990269271615</v>
      </c>
      <c r="L20" s="25">
        <v>0.1554023131540673</v>
      </c>
      <c r="M20" s="24">
        <v>131.14082297446134</v>
      </c>
      <c r="N20" s="25">
        <v>0.11706557264138008</v>
      </c>
      <c r="O20" s="24">
        <v>11.878238475721082</v>
      </c>
      <c r="P20" s="25">
        <v>0.26653766276619267</v>
      </c>
      <c r="R20" s="35" t="s">
        <v>36</v>
      </c>
      <c r="S20" s="30">
        <v>5.7463796391641946</v>
      </c>
      <c r="T20" s="25">
        <v>7.9909983524607583E-2</v>
      </c>
      <c r="U20" s="30">
        <v>146.95696155703203</v>
      </c>
      <c r="V20" s="25">
        <v>0.2487318655663982</v>
      </c>
      <c r="W20" s="30">
        <v>339.59014916936559</v>
      </c>
      <c r="X20" s="25">
        <v>0.16547008034330846</v>
      </c>
      <c r="Y20" s="30">
        <v>425.29754813344096</v>
      </c>
      <c r="Z20" s="25">
        <v>0.12026144450050495</v>
      </c>
      <c r="AA20" s="30">
        <v>214.8026953070632</v>
      </c>
      <c r="AB20" s="25">
        <v>0.12268128297580146</v>
      </c>
      <c r="AC20" s="30">
        <v>211.52435457127805</v>
      </c>
      <c r="AD20" s="25">
        <v>0.23763460237024869</v>
      </c>
      <c r="AF20" s="35" t="s">
        <v>36</v>
      </c>
      <c r="AG20" s="30">
        <v>159.55876168023505</v>
      </c>
      <c r="AH20" s="25">
        <v>0.19175054378848655</v>
      </c>
      <c r="AI20" s="30">
        <v>786.01602747609331</v>
      </c>
      <c r="AJ20" s="25">
        <v>0.15926770743268454</v>
      </c>
      <c r="AK20" s="30">
        <v>361.94307921959484</v>
      </c>
      <c r="AL20" s="25">
        <v>0.12963083102031744</v>
      </c>
      <c r="AM20" s="516"/>
    </row>
    <row r="21" spans="1:39" x14ac:dyDescent="0.2">
      <c r="A21" s="517">
        <v>97234</v>
      </c>
      <c r="B21" s="531" t="s">
        <v>2</v>
      </c>
      <c r="C21" s="519">
        <v>204.05643815479988</v>
      </c>
      <c r="D21" s="532">
        <v>0.25317039449339013</v>
      </c>
      <c r="E21" s="519">
        <v>136.24725274725282</v>
      </c>
      <c r="F21" s="532">
        <v>0.18618339533636694</v>
      </c>
      <c r="G21" s="533">
        <v>8.4137856296901736E-2</v>
      </c>
      <c r="I21" s="390"/>
      <c r="J21" s="531" t="s">
        <v>2</v>
      </c>
      <c r="K21" s="534">
        <v>117.64107822447538</v>
      </c>
      <c r="L21" s="532">
        <v>0.21008490843605393</v>
      </c>
      <c r="M21" s="534">
        <v>84.96300093989889</v>
      </c>
      <c r="N21" s="532">
        <v>0.35951788452874872</v>
      </c>
      <c r="O21" s="519">
        <v>1.452358990425622</v>
      </c>
      <c r="P21" s="532">
        <v>0.14956859175913575</v>
      </c>
      <c r="R21" s="531" t="s">
        <v>2</v>
      </c>
      <c r="S21" s="519">
        <v>0</v>
      </c>
      <c r="T21" s="532">
        <v>0</v>
      </c>
      <c r="U21" s="519">
        <v>111.10546276756008</v>
      </c>
      <c r="V21" s="532">
        <v>0.6308570178870434</v>
      </c>
      <c r="W21" s="519">
        <v>7.9879744473409211</v>
      </c>
      <c r="X21" s="532">
        <v>4.990114429139083E-2</v>
      </c>
      <c r="Y21" s="519">
        <v>84.96300093989889</v>
      </c>
      <c r="Z21" s="532">
        <v>0.29394151404036911</v>
      </c>
      <c r="AA21" s="519">
        <v>0</v>
      </c>
      <c r="AB21" s="532">
        <v>0</v>
      </c>
      <c r="AC21" s="519">
        <v>0</v>
      </c>
      <c r="AD21" s="532">
        <v>0</v>
      </c>
      <c r="AF21" s="531" t="s">
        <v>2</v>
      </c>
      <c r="AG21" s="519">
        <v>15.975948894681842</v>
      </c>
      <c r="AH21" s="532">
        <v>0.27245129155311959</v>
      </c>
      <c r="AI21" s="519">
        <v>46.475487693619904</v>
      </c>
      <c r="AJ21" s="532">
        <v>0.13711652697697974</v>
      </c>
      <c r="AK21" s="519">
        <v>20.333025865958707</v>
      </c>
      <c r="AL21" s="532">
        <v>8.5966932502291635E-2</v>
      </c>
      <c r="AM21" s="516"/>
    </row>
    <row r="22" spans="1:39" x14ac:dyDescent="0.2">
      <c r="A22" s="517">
        <v>97204</v>
      </c>
      <c r="B22" s="518" t="s">
        <v>3</v>
      </c>
      <c r="C22" s="519">
        <v>213.74535881194521</v>
      </c>
      <c r="D22" s="520">
        <v>0.10685105235200514</v>
      </c>
      <c r="E22" s="519">
        <v>314.8205128205127</v>
      </c>
      <c r="F22" s="520">
        <v>0.17928132024828772</v>
      </c>
      <c r="G22" s="529">
        <v>-7.452064704427952E-2</v>
      </c>
      <c r="I22" s="390"/>
      <c r="J22" s="518" t="s">
        <v>3</v>
      </c>
      <c r="K22" s="522">
        <v>170.60409373063516</v>
      </c>
      <c r="L22" s="520">
        <v>0.10385690643938311</v>
      </c>
      <c r="M22" s="522">
        <v>40.199815189402536</v>
      </c>
      <c r="N22" s="520">
        <v>0.11865100497107416</v>
      </c>
      <c r="O22" s="519">
        <v>2.9414498919075029</v>
      </c>
      <c r="P22" s="520">
        <v>0.15552153390041482</v>
      </c>
      <c r="R22" s="518" t="s">
        <v>3</v>
      </c>
      <c r="S22" s="519">
        <v>13.726766162235013</v>
      </c>
      <c r="T22" s="520">
        <v>0.29391114932403833</v>
      </c>
      <c r="U22" s="519">
        <v>50.985131459730049</v>
      </c>
      <c r="V22" s="520">
        <v>0.18882173916627099</v>
      </c>
      <c r="W22" s="519">
        <v>85.302046865317578</v>
      </c>
      <c r="X22" s="520">
        <v>0.13891533252118937</v>
      </c>
      <c r="Y22" s="519">
        <v>37.258365297495033</v>
      </c>
      <c r="Z22" s="520">
        <v>5.8417048866562592E-2</v>
      </c>
      <c r="AA22" s="519">
        <v>26.473049027167527</v>
      </c>
      <c r="AB22" s="520">
        <v>8.5005947804962331E-2</v>
      </c>
      <c r="AC22" s="519">
        <v>0</v>
      </c>
      <c r="AD22" s="520">
        <v>0</v>
      </c>
      <c r="AF22" s="518" t="s">
        <v>3</v>
      </c>
      <c r="AG22" s="519">
        <v>59.809481135452558</v>
      </c>
      <c r="AH22" s="520">
        <v>0.25567695334995139</v>
      </c>
      <c r="AI22" s="519">
        <v>99.028813027552587</v>
      </c>
      <c r="AJ22" s="520">
        <v>0.10217035845541979</v>
      </c>
      <c r="AK22" s="519">
        <v>48.043681567822553</v>
      </c>
      <c r="AL22" s="520">
        <v>7.4028620981904478E-2</v>
      </c>
      <c r="AM22" s="516"/>
    </row>
    <row r="23" spans="1:39" x14ac:dyDescent="0.2">
      <c r="A23" s="517">
        <v>97205</v>
      </c>
      <c r="B23" s="518" t="s">
        <v>4</v>
      </c>
      <c r="C23" s="519">
        <v>230</v>
      </c>
      <c r="D23" s="520">
        <v>0.11307767944936087</v>
      </c>
      <c r="E23" s="519">
        <v>240</v>
      </c>
      <c r="F23" s="520">
        <v>0.12526096033402923</v>
      </c>
      <c r="G23" s="529">
        <v>-8.475799035301268E-3</v>
      </c>
      <c r="I23" s="390"/>
      <c r="J23" s="518" t="s">
        <v>4</v>
      </c>
      <c r="K23" s="522">
        <v>181</v>
      </c>
      <c r="L23" s="520">
        <v>0.12613240418118468</v>
      </c>
      <c r="M23" s="522">
        <v>45</v>
      </c>
      <c r="N23" s="520">
        <v>7.6142131979695438E-2</v>
      </c>
      <c r="O23" s="519">
        <v>4</v>
      </c>
      <c r="P23" s="520">
        <v>0.5</v>
      </c>
      <c r="R23" s="518" t="s">
        <v>4</v>
      </c>
      <c r="S23" s="519">
        <v>24</v>
      </c>
      <c r="T23" s="520">
        <v>0.48979591836734693</v>
      </c>
      <c r="U23" s="519">
        <v>29</v>
      </c>
      <c r="V23" s="520">
        <v>0.23015873015873015</v>
      </c>
      <c r="W23" s="519">
        <v>120</v>
      </c>
      <c r="X23" s="520">
        <v>0.23809523809523808</v>
      </c>
      <c r="Y23" s="519">
        <v>9</v>
      </c>
      <c r="Z23" s="520">
        <v>1.355421686746988E-2</v>
      </c>
      <c r="AA23" s="519">
        <v>46</v>
      </c>
      <c r="AB23" s="520">
        <v>9.1269841269841265E-2</v>
      </c>
      <c r="AC23" s="519">
        <v>2</v>
      </c>
      <c r="AD23" s="520">
        <v>1.06951871657754E-2</v>
      </c>
      <c r="AF23" s="518" t="s">
        <v>4</v>
      </c>
      <c r="AG23" s="519">
        <v>20</v>
      </c>
      <c r="AH23" s="520">
        <v>0.23529411764705882</v>
      </c>
      <c r="AI23" s="519">
        <v>127</v>
      </c>
      <c r="AJ23" s="520">
        <v>0.11219081272084806</v>
      </c>
      <c r="AK23" s="519">
        <v>71</v>
      </c>
      <c r="AL23" s="520">
        <v>0.10113960113960115</v>
      </c>
      <c r="AM23" s="516"/>
    </row>
    <row r="24" spans="1:39" x14ac:dyDescent="0.2">
      <c r="A24" s="517">
        <v>97208</v>
      </c>
      <c r="B24" s="518" t="s">
        <v>7</v>
      </c>
      <c r="C24" s="519">
        <v>84.220769858249696</v>
      </c>
      <c r="D24" s="520">
        <v>0.17421899499989038</v>
      </c>
      <c r="E24" s="519">
        <v>71.548672566371692</v>
      </c>
      <c r="F24" s="520">
        <v>0.15370681261813118</v>
      </c>
      <c r="G24" s="529">
        <v>3.3150345442872986E-2</v>
      </c>
      <c r="I24" s="390"/>
      <c r="J24" s="518" t="s">
        <v>7</v>
      </c>
      <c r="K24" s="522">
        <v>82.92506570658432</v>
      </c>
      <c r="L24" s="520">
        <v>0.18260326051789041</v>
      </c>
      <c r="M24" s="522">
        <v>1.29570415166538</v>
      </c>
      <c r="N24" s="520">
        <v>4.423404094333902E-2</v>
      </c>
      <c r="O24" s="519"/>
      <c r="P24" s="520"/>
      <c r="R24" s="518" t="s">
        <v>7</v>
      </c>
      <c r="S24" s="519">
        <v>0</v>
      </c>
      <c r="T24" s="520">
        <v>0</v>
      </c>
      <c r="U24" s="519">
        <v>0</v>
      </c>
      <c r="V24" s="520">
        <v>0</v>
      </c>
      <c r="W24" s="519">
        <v>1.29570415166538</v>
      </c>
      <c r="X24" s="520">
        <v>1.1986556872602454E-2</v>
      </c>
      <c r="Y24" s="519">
        <v>82.92506570658432</v>
      </c>
      <c r="Z24" s="520">
        <v>0.31866482855118289</v>
      </c>
      <c r="AA24" s="519">
        <v>0</v>
      </c>
      <c r="AB24" s="520">
        <v>0</v>
      </c>
      <c r="AC24" s="519">
        <v>0</v>
      </c>
      <c r="AD24" s="520">
        <v>0</v>
      </c>
      <c r="AF24" s="518" t="s">
        <v>7</v>
      </c>
      <c r="AG24" s="519">
        <v>3.88711245499614</v>
      </c>
      <c r="AH24" s="520">
        <v>0.11275218394561259</v>
      </c>
      <c r="AI24" s="519">
        <v>45.349645308288302</v>
      </c>
      <c r="AJ24" s="520">
        <v>0.16366238117449866</v>
      </c>
      <c r="AK24" s="519">
        <v>33.688307943299883</v>
      </c>
      <c r="AL24" s="520">
        <v>0.21167661260809803</v>
      </c>
      <c r="AM24" s="516"/>
    </row>
    <row r="25" spans="1:39" x14ac:dyDescent="0.2">
      <c r="A25" s="517">
        <v>97218</v>
      </c>
      <c r="B25" s="518" t="s">
        <v>15</v>
      </c>
      <c r="C25" s="519">
        <v>414.05358512409197</v>
      </c>
      <c r="D25" s="520">
        <v>0.17233364559944561</v>
      </c>
      <c r="E25" s="519">
        <v>415.31310008520637</v>
      </c>
      <c r="F25" s="520">
        <v>0.17192379237038316</v>
      </c>
      <c r="G25" s="529">
        <v>-6.0727467213628206E-4</v>
      </c>
      <c r="I25" s="390"/>
      <c r="J25" s="518" t="s">
        <v>15</v>
      </c>
      <c r="K25" s="522">
        <v>379.96684930273813</v>
      </c>
      <c r="L25" s="520">
        <v>0.17581410376371345</v>
      </c>
      <c r="M25" s="522">
        <v>25.063776339230749</v>
      </c>
      <c r="N25" s="520">
        <v>0.11165081007217373</v>
      </c>
      <c r="O25" s="519">
        <v>9.0229594821230705</v>
      </c>
      <c r="P25" s="520">
        <v>0.53205161014619096</v>
      </c>
      <c r="R25" s="518" t="s">
        <v>15</v>
      </c>
      <c r="S25" s="519">
        <v>4.0102042142769196</v>
      </c>
      <c r="T25" s="520">
        <v>0.11875181455897062</v>
      </c>
      <c r="U25" s="519">
        <v>60.153063214153804</v>
      </c>
      <c r="V25" s="520">
        <v>0.30211827487098775</v>
      </c>
      <c r="W25" s="519">
        <v>249.63521233873826</v>
      </c>
      <c r="X25" s="520">
        <v>0.33237201465077792</v>
      </c>
      <c r="Y25" s="519">
        <v>78.198982178399945</v>
      </c>
      <c r="Z25" s="520">
        <v>8.819363027713685E-2</v>
      </c>
      <c r="AA25" s="519">
        <v>21.053572124953831</v>
      </c>
      <c r="AB25" s="520">
        <v>5.640464169550212E-2</v>
      </c>
      <c r="AC25" s="519">
        <v>1.0025510535692299</v>
      </c>
      <c r="AD25" s="520">
        <v>6.3153371038717938E-3</v>
      </c>
      <c r="AF25" s="518" t="s">
        <v>15</v>
      </c>
      <c r="AG25" s="519">
        <v>40.1020421427692</v>
      </c>
      <c r="AH25" s="520">
        <v>0.20895473141747242</v>
      </c>
      <c r="AI25" s="519">
        <v>259.66072287443058</v>
      </c>
      <c r="AJ25" s="520">
        <v>0.18856830292881879</v>
      </c>
      <c r="AK25" s="519">
        <v>87.221941660523001</v>
      </c>
      <c r="AL25" s="520">
        <v>0.12723010274536461</v>
      </c>
      <c r="AM25" s="516"/>
    </row>
    <row r="26" spans="1:39" x14ac:dyDescent="0.2">
      <c r="A26" s="517">
        <v>97233</v>
      </c>
      <c r="B26" s="518" t="s">
        <v>16</v>
      </c>
      <c r="C26" s="519">
        <v>166.38496996854738</v>
      </c>
      <c r="D26" s="520">
        <v>0.15946337204898042</v>
      </c>
      <c r="E26" s="519">
        <v>133.69721115537848</v>
      </c>
      <c r="F26" s="520">
        <v>0.12977427634085342</v>
      </c>
      <c r="G26" s="529">
        <v>4.4716247379061436E-2</v>
      </c>
      <c r="I26" s="390"/>
      <c r="J26" s="518" t="s">
        <v>16</v>
      </c>
      <c r="K26" s="522">
        <v>146.28477225422623</v>
      </c>
      <c r="L26" s="520">
        <v>0.16315270245583077</v>
      </c>
      <c r="M26" s="522">
        <v>20.100197714321158</v>
      </c>
      <c r="N26" s="520">
        <v>0.14276636399297329</v>
      </c>
      <c r="O26" s="519">
        <v>0</v>
      </c>
      <c r="P26" s="520">
        <v>0</v>
      </c>
      <c r="R26" s="518" t="s">
        <v>16</v>
      </c>
      <c r="S26" s="519">
        <v>2.23335530159124</v>
      </c>
      <c r="T26" s="520">
        <v>0.11865202508662022</v>
      </c>
      <c r="U26" s="519">
        <v>30.150296571481739</v>
      </c>
      <c r="V26" s="520">
        <v>0.31583358142888701</v>
      </c>
      <c r="W26" s="519">
        <v>33.500329523868601</v>
      </c>
      <c r="X26" s="520">
        <v>0.11868578679596217</v>
      </c>
      <c r="Y26" s="519">
        <v>51.367171936598517</v>
      </c>
      <c r="Z26" s="520">
        <v>0.14151764818225232</v>
      </c>
      <c r="AA26" s="519">
        <v>37.967040127051078</v>
      </c>
      <c r="AB26" s="520">
        <v>0.19251715117741527</v>
      </c>
      <c r="AC26" s="519">
        <v>11.1667765079562</v>
      </c>
      <c r="AD26" s="520">
        <v>0.12883928225162619</v>
      </c>
      <c r="AF26" s="518" t="s">
        <v>16</v>
      </c>
      <c r="AG26" s="519">
        <v>12.28345415875182</v>
      </c>
      <c r="AH26" s="520">
        <v>0.19065427559784376</v>
      </c>
      <c r="AI26" s="519">
        <v>94.917600317627688</v>
      </c>
      <c r="AJ26" s="520">
        <v>0.15757330444164591</v>
      </c>
      <c r="AK26" s="519">
        <v>48.017138984211662</v>
      </c>
      <c r="AL26" s="520">
        <v>0.14766063738590127</v>
      </c>
      <c r="AM26" s="516"/>
    </row>
    <row r="27" spans="1:39" x14ac:dyDescent="0.2">
      <c r="A27" s="517">
        <v>97219</v>
      </c>
      <c r="B27" s="518" t="s">
        <v>31</v>
      </c>
      <c r="C27" s="519">
        <v>187</v>
      </c>
      <c r="D27" s="520">
        <v>0.19378238341968912</v>
      </c>
      <c r="E27" s="519">
        <v>170</v>
      </c>
      <c r="F27" s="520">
        <v>0.19473081328751432</v>
      </c>
      <c r="G27" s="529">
        <v>1.9244876491456564E-2</v>
      </c>
      <c r="I27" s="390"/>
      <c r="J27" s="518" t="s">
        <v>31</v>
      </c>
      <c r="K27" s="522">
        <v>167</v>
      </c>
      <c r="L27" s="520">
        <v>0.20797011207970112</v>
      </c>
      <c r="M27" s="522">
        <v>16</v>
      </c>
      <c r="N27" s="520">
        <v>0.10596026490066225</v>
      </c>
      <c r="O27" s="519">
        <v>4</v>
      </c>
      <c r="P27" s="520">
        <v>0.36363636363636365</v>
      </c>
      <c r="R27" s="518" t="s">
        <v>31</v>
      </c>
      <c r="S27" s="519">
        <v>6</v>
      </c>
      <c r="T27" s="520">
        <v>0.20689655172413793</v>
      </c>
      <c r="U27" s="519">
        <v>67</v>
      </c>
      <c r="V27" s="520">
        <v>0.39411764705882352</v>
      </c>
      <c r="W27" s="519">
        <v>42</v>
      </c>
      <c r="X27" s="520">
        <v>0.13953488372093023</v>
      </c>
      <c r="Y27" s="519">
        <v>51</v>
      </c>
      <c r="Z27" s="520">
        <v>0.18545454545454546</v>
      </c>
      <c r="AA27" s="519">
        <v>13</v>
      </c>
      <c r="AB27" s="520">
        <v>0.10483870967741936</v>
      </c>
      <c r="AC27" s="519">
        <v>8</v>
      </c>
      <c r="AD27" s="520">
        <v>0.12121212121212122</v>
      </c>
      <c r="AF27" s="518" t="s">
        <v>31</v>
      </c>
      <c r="AG27" s="519">
        <v>27</v>
      </c>
      <c r="AH27" s="520">
        <v>0.25233644859813081</v>
      </c>
      <c r="AI27" s="519">
        <v>116</v>
      </c>
      <c r="AJ27" s="520">
        <v>0.21481481481481482</v>
      </c>
      <c r="AK27" s="519">
        <v>26</v>
      </c>
      <c r="AL27" s="520">
        <v>0.12807881773399016</v>
      </c>
      <c r="AM27" s="516"/>
    </row>
    <row r="28" spans="1:39" x14ac:dyDescent="0.2">
      <c r="A28" s="517">
        <v>97225</v>
      </c>
      <c r="B28" s="523" t="s">
        <v>20</v>
      </c>
      <c r="C28" s="519">
        <v>437.64658172741264</v>
      </c>
      <c r="D28" s="525">
        <v>0.1879817006266416</v>
      </c>
      <c r="E28" s="519">
        <v>348.92907867069954</v>
      </c>
      <c r="F28" s="525">
        <v>0.15581279464489228</v>
      </c>
      <c r="G28" s="530">
        <v>4.635071497846277E-2</v>
      </c>
      <c r="I28" s="390"/>
      <c r="J28" s="523" t="s">
        <v>20</v>
      </c>
      <c r="K28" s="527">
        <v>411.64777489212076</v>
      </c>
      <c r="L28" s="525">
        <v>0.21823657921860901</v>
      </c>
      <c r="M28" s="527">
        <v>21.665672362743198</v>
      </c>
      <c r="N28" s="525">
        <v>5.0194590659720588E-2</v>
      </c>
      <c r="O28" s="519">
        <v>4.3331344725486396</v>
      </c>
      <c r="P28" s="525">
        <v>0.42254652120561331</v>
      </c>
      <c r="R28" s="523" t="s">
        <v>20</v>
      </c>
      <c r="S28" s="519">
        <v>95.328958396070078</v>
      </c>
      <c r="T28" s="525">
        <v>0.66488445354033621</v>
      </c>
      <c r="U28" s="519">
        <v>48.747762816172198</v>
      </c>
      <c r="V28" s="525">
        <v>0.17160145829613299</v>
      </c>
      <c r="W28" s="519">
        <v>122.41104884949908</v>
      </c>
      <c r="X28" s="525">
        <v>0.18833306548348139</v>
      </c>
      <c r="Y28" s="519">
        <v>67.163584324503915</v>
      </c>
      <c r="Z28" s="525">
        <v>9.7409959746158112E-2</v>
      </c>
      <c r="AA28" s="519">
        <v>97.495525632344396</v>
      </c>
      <c r="AB28" s="525">
        <v>0.24102219431243072</v>
      </c>
      <c r="AC28" s="519">
        <v>6.4997017088229603</v>
      </c>
      <c r="AD28" s="525">
        <v>4.1476470546242511E-2</v>
      </c>
      <c r="AF28" s="523" t="s">
        <v>20</v>
      </c>
      <c r="AG28" s="519">
        <v>89.912540305384283</v>
      </c>
      <c r="AH28" s="525">
        <v>0.24664050057061235</v>
      </c>
      <c r="AI28" s="519">
        <v>277.32060624311293</v>
      </c>
      <c r="AJ28" s="525">
        <v>0.21879425135984051</v>
      </c>
      <c r="AK28" s="519">
        <v>70.413435178915392</v>
      </c>
      <c r="AL28" s="525">
        <v>0.1033537297205899</v>
      </c>
      <c r="AM28" s="516"/>
    </row>
    <row r="29" spans="1:39" x14ac:dyDescent="0.2">
      <c r="A29" s="3"/>
      <c r="B29" s="35" t="s">
        <v>37</v>
      </c>
      <c r="C29" s="30">
        <v>1937.107703645047</v>
      </c>
      <c r="D29" s="25">
        <v>0.160582645484527</v>
      </c>
      <c r="E29" s="30">
        <v>1830.5558280454215</v>
      </c>
      <c r="F29" s="25">
        <v>0.16018703965922726</v>
      </c>
      <c r="G29" s="392">
        <v>1.1379526635040049E-2</v>
      </c>
      <c r="I29" s="390"/>
      <c r="J29" s="35" t="s">
        <v>37</v>
      </c>
      <c r="K29" s="24">
        <v>1657.06963411078</v>
      </c>
      <c r="L29" s="25">
        <v>0.16842151842144273</v>
      </c>
      <c r="M29" s="24">
        <v>254.28816669726191</v>
      </c>
      <c r="N29" s="25">
        <v>0.11864151425749245</v>
      </c>
      <c r="O29" s="24">
        <v>25.749902837004836</v>
      </c>
      <c r="P29" s="25">
        <v>0.31853124583526149</v>
      </c>
      <c r="R29" s="35" t="s">
        <v>37</v>
      </c>
      <c r="S29" s="30">
        <v>145.29928407417324</v>
      </c>
      <c r="T29" s="25">
        <v>0.42466706014542699</v>
      </c>
      <c r="U29" s="30">
        <v>397.1417168290979</v>
      </c>
      <c r="V29" s="25">
        <v>0.29309444861080675</v>
      </c>
      <c r="W29" s="30">
        <v>662.13231617642987</v>
      </c>
      <c r="X29" s="25">
        <v>0.19644732099038184</v>
      </c>
      <c r="Y29" s="30">
        <v>461.87617038348066</v>
      </c>
      <c r="Z29" s="25">
        <v>0.11361666900336462</v>
      </c>
      <c r="AA29" s="30">
        <v>241.98918691151684</v>
      </c>
      <c r="AB29" s="25">
        <v>0.11636342386475612</v>
      </c>
      <c r="AC29" s="30">
        <v>28.669029270348389</v>
      </c>
      <c r="AD29" s="25">
        <v>3.3708282407366466E-2</v>
      </c>
      <c r="AF29" s="35" t="s">
        <v>37</v>
      </c>
      <c r="AG29" s="30">
        <v>268.97057909203585</v>
      </c>
      <c r="AH29" s="25">
        <v>0.2359530008734799</v>
      </c>
      <c r="AI29" s="30">
        <v>1065.7528754646319</v>
      </c>
      <c r="AJ29" s="25">
        <v>0.16385683740357726</v>
      </c>
      <c r="AK29" s="30">
        <v>404.71753120073123</v>
      </c>
      <c r="AL29" s="25">
        <v>0.11113497068014687</v>
      </c>
      <c r="AM29" s="516"/>
    </row>
    <row r="30" spans="1:39" ht="13.5" thickBot="1" x14ac:dyDescent="0.25">
      <c r="A30" s="3"/>
      <c r="B30" s="34" t="s">
        <v>317</v>
      </c>
      <c r="C30" s="43">
        <v>7410.9862910796965</v>
      </c>
      <c r="D30" s="48">
        <v>0.14140169248883155</v>
      </c>
      <c r="E30" s="43">
        <v>6178.3397184479363</v>
      </c>
      <c r="F30" s="48">
        <v>0.12641848950898973</v>
      </c>
      <c r="G30" s="391">
        <v>3.7052744306287133E-2</v>
      </c>
      <c r="I30" s="390"/>
      <c r="J30" s="34" t="s">
        <v>317</v>
      </c>
      <c r="K30" s="62">
        <v>5696.2709099878521</v>
      </c>
      <c r="L30" s="48">
        <v>0.14189504115506421</v>
      </c>
      <c r="M30" s="62">
        <v>1572.0675489322944</v>
      </c>
      <c r="N30" s="48">
        <v>0.13309307768348957</v>
      </c>
      <c r="O30" s="62">
        <v>142.64783215955063</v>
      </c>
      <c r="P30" s="48">
        <v>0.31363085758735398</v>
      </c>
      <c r="R30" s="34" t="s">
        <v>317</v>
      </c>
      <c r="S30" s="43">
        <v>345.69711907689867</v>
      </c>
      <c r="T30" s="48">
        <v>0.32738382818657635</v>
      </c>
      <c r="U30" s="43">
        <v>1281.6880367379781</v>
      </c>
      <c r="V30" s="48">
        <v>0.26509199093659358</v>
      </c>
      <c r="W30" s="43">
        <v>2466.2082132331766</v>
      </c>
      <c r="X30" s="48">
        <v>0.16697210821078737</v>
      </c>
      <c r="Y30" s="43">
        <v>2133.0235596026041</v>
      </c>
      <c r="Z30" s="48">
        <v>0.10542826380551391</v>
      </c>
      <c r="AA30" s="43">
        <v>864.10858199231075</v>
      </c>
      <c r="AB30" s="48">
        <v>0.10192803762177287</v>
      </c>
      <c r="AC30" s="43">
        <v>320.26078043672811</v>
      </c>
      <c r="AD30" s="48">
        <v>0.10534024078187781</v>
      </c>
      <c r="AF30" s="34" t="s">
        <v>317</v>
      </c>
      <c r="AG30" s="43">
        <v>630.96014745704451</v>
      </c>
      <c r="AH30" s="48">
        <v>0.20658041273178207</v>
      </c>
      <c r="AI30" s="43">
        <v>4031.6153242624455</v>
      </c>
      <c r="AJ30" s="48">
        <v>0.14439748616560252</v>
      </c>
      <c r="AK30" s="43">
        <v>2077.060491657513</v>
      </c>
      <c r="AL30" s="48">
        <v>0.11197621497562675</v>
      </c>
      <c r="AM30" s="516"/>
    </row>
    <row r="31" spans="1:39" x14ac:dyDescent="0.2">
      <c r="A31" s="517">
        <v>97210</v>
      </c>
      <c r="B31" s="511" t="s">
        <v>33</v>
      </c>
      <c r="C31" s="512">
        <v>1098.9698646157044</v>
      </c>
      <c r="D31" s="513">
        <v>0.12547606850554394</v>
      </c>
      <c r="E31" s="512">
        <v>749.9549686772591</v>
      </c>
      <c r="F31" s="513">
        <v>9.3130596454959691E-2</v>
      </c>
      <c r="G31" s="528">
        <v>7.941915181723469E-2</v>
      </c>
      <c r="I31" s="390"/>
      <c r="J31" s="511" t="s">
        <v>33</v>
      </c>
      <c r="K31" s="522">
        <v>747.70529912623158</v>
      </c>
      <c r="L31" s="520">
        <v>0.10765835871510844</v>
      </c>
      <c r="M31" s="515">
        <v>311.0651330466643</v>
      </c>
      <c r="N31" s="520">
        <v>0.18427020179684381</v>
      </c>
      <c r="O31" s="512">
        <v>40.199432442808408</v>
      </c>
      <c r="P31" s="520">
        <v>0.32122922139989935</v>
      </c>
      <c r="R31" s="511" t="s">
        <v>33</v>
      </c>
      <c r="S31" s="512">
        <v>75.325200062638359</v>
      </c>
      <c r="T31" s="513">
        <v>0.42948707649951418</v>
      </c>
      <c r="U31" s="512">
        <v>155.2180543891904</v>
      </c>
      <c r="V31" s="513">
        <v>0.18544759436570107</v>
      </c>
      <c r="W31" s="512">
        <v>537.10104437382029</v>
      </c>
      <c r="X31" s="513">
        <v>0.19297103307161434</v>
      </c>
      <c r="Y31" s="512">
        <v>250.98551558892132</v>
      </c>
      <c r="Z31" s="513">
        <v>6.9928007824713784E-2</v>
      </c>
      <c r="AA31" s="512">
        <v>42.708481567958913</v>
      </c>
      <c r="AB31" s="513">
        <v>4.1190452125452005E-2</v>
      </c>
      <c r="AC31" s="512">
        <v>37.631568633174972</v>
      </c>
      <c r="AD31" s="513">
        <v>0.11178272688950228</v>
      </c>
      <c r="AF31" s="511" t="s">
        <v>33</v>
      </c>
      <c r="AG31" s="512">
        <v>40.101287759034228</v>
      </c>
      <c r="AH31" s="513">
        <v>0.12378453334012615</v>
      </c>
      <c r="AI31" s="512">
        <v>554.39129588340006</v>
      </c>
      <c r="AJ31" s="513">
        <v>0.12866700211451762</v>
      </c>
      <c r="AK31" s="512">
        <v>426.35447783865999</v>
      </c>
      <c r="AL31" s="513">
        <v>0.12225419089693804</v>
      </c>
      <c r="AM31" s="516"/>
    </row>
    <row r="32" spans="1:39" x14ac:dyDescent="0.2">
      <c r="A32" s="517">
        <v>97217</v>
      </c>
      <c r="B32" s="518" t="s">
        <v>14</v>
      </c>
      <c r="C32" s="519">
        <v>771</v>
      </c>
      <c r="D32" s="520">
        <v>0.17526710616049102</v>
      </c>
      <c r="E32" s="519">
        <v>872</v>
      </c>
      <c r="F32" s="520">
        <v>0.20931349015842535</v>
      </c>
      <c r="G32" s="529">
        <v>-2.4319604739153844E-2</v>
      </c>
      <c r="I32" s="390"/>
      <c r="J32" s="518" t="s">
        <v>14</v>
      </c>
      <c r="K32" s="522">
        <v>560</v>
      </c>
      <c r="L32" s="520">
        <v>0.19290389252497417</v>
      </c>
      <c r="M32" s="522">
        <v>194</v>
      </c>
      <c r="N32" s="520">
        <v>0.13462873004857737</v>
      </c>
      <c r="O32" s="519">
        <v>17</v>
      </c>
      <c r="P32" s="520">
        <v>0.30909090909090908</v>
      </c>
      <c r="R32" s="518" t="s">
        <v>14</v>
      </c>
      <c r="S32" s="519">
        <v>126</v>
      </c>
      <c r="T32" s="520">
        <v>0.45652173913043476</v>
      </c>
      <c r="U32" s="519">
        <v>27</v>
      </c>
      <c r="V32" s="520">
        <v>7.5208913649025072E-2</v>
      </c>
      <c r="W32" s="519">
        <v>114</v>
      </c>
      <c r="X32" s="520">
        <v>0.10124333925399645</v>
      </c>
      <c r="Y32" s="519">
        <v>433</v>
      </c>
      <c r="Z32" s="520">
        <v>0.24616259238203525</v>
      </c>
      <c r="AA32" s="519">
        <v>11</v>
      </c>
      <c r="AB32" s="520">
        <v>2.1611001964636542E-2</v>
      </c>
      <c r="AC32" s="519">
        <v>60</v>
      </c>
      <c r="AD32" s="520">
        <v>0.16216216216216217</v>
      </c>
      <c r="AF32" s="518" t="s">
        <v>14</v>
      </c>
      <c r="AG32" s="519">
        <v>65</v>
      </c>
      <c r="AH32" s="520">
        <v>0.3125</v>
      </c>
      <c r="AI32" s="519">
        <v>359</v>
      </c>
      <c r="AJ32" s="520">
        <v>0.19342672413793102</v>
      </c>
      <c r="AK32" s="519">
        <v>322</v>
      </c>
      <c r="AL32" s="520">
        <v>0.14663023679417123</v>
      </c>
      <c r="AM32" s="516"/>
    </row>
    <row r="33" spans="1:39" x14ac:dyDescent="0.2">
      <c r="A33" s="517">
        <v>97220</v>
      </c>
      <c r="B33" s="518" t="s">
        <v>28</v>
      </c>
      <c r="C33" s="519">
        <v>997.08205385033318</v>
      </c>
      <c r="D33" s="520">
        <v>0.15257360352479518</v>
      </c>
      <c r="E33" s="519">
        <v>807.38119277239537</v>
      </c>
      <c r="F33" s="520">
        <v>0.13523661691674371</v>
      </c>
      <c r="G33" s="529">
        <v>4.311082936403654E-2</v>
      </c>
      <c r="I33" s="390"/>
      <c r="J33" s="518" t="s">
        <v>28</v>
      </c>
      <c r="K33" s="522">
        <v>534.65503733683681</v>
      </c>
      <c r="L33" s="520">
        <v>0.11453298225588242</v>
      </c>
      <c r="M33" s="522">
        <v>444.92467105250375</v>
      </c>
      <c r="N33" s="520">
        <v>0.24587934768756856</v>
      </c>
      <c r="O33" s="519">
        <v>17.502345460992551</v>
      </c>
      <c r="P33" s="520">
        <v>0.30474454659279476</v>
      </c>
      <c r="R33" s="518" t="s">
        <v>28</v>
      </c>
      <c r="S33" s="519">
        <v>15.02352941176472</v>
      </c>
      <c r="T33" s="520">
        <v>0.30063351588256121</v>
      </c>
      <c r="U33" s="519">
        <v>210.03369116006158</v>
      </c>
      <c r="V33" s="520">
        <v>0.31585348992884038</v>
      </c>
      <c r="W33" s="519">
        <v>509.86210486782863</v>
      </c>
      <c r="X33" s="520">
        <v>0.21099673069695202</v>
      </c>
      <c r="Y33" s="519">
        <v>227.31438459563694</v>
      </c>
      <c r="Z33" s="520">
        <v>8.5541580701650397E-2</v>
      </c>
      <c r="AA33" s="519">
        <v>32.365969046952301</v>
      </c>
      <c r="AB33" s="520">
        <v>5.6370423196055605E-2</v>
      </c>
      <c r="AC33" s="519">
        <v>2.4823747680890502</v>
      </c>
      <c r="AD33" s="520">
        <v>1.4417550072638353E-2</v>
      </c>
      <c r="AF33" s="518" t="s">
        <v>28</v>
      </c>
      <c r="AG33" s="519">
        <v>24.972999177024391</v>
      </c>
      <c r="AH33" s="520">
        <v>0.23250837474093064</v>
      </c>
      <c r="AI33" s="519">
        <v>522.2810743190837</v>
      </c>
      <c r="AJ33" s="520">
        <v>0.17035795437920798</v>
      </c>
      <c r="AK33" s="519">
        <v>392.25521502033354</v>
      </c>
      <c r="AL33" s="520">
        <v>0.12676594709760969</v>
      </c>
      <c r="AM33" s="516"/>
    </row>
    <row r="34" spans="1:39" x14ac:dyDescent="0.2">
      <c r="A34" s="517">
        <v>97226</v>
      </c>
      <c r="B34" s="518" t="s">
        <v>21</v>
      </c>
      <c r="C34" s="519">
        <v>639.44976601420274</v>
      </c>
      <c r="D34" s="520">
        <v>0.14772126942082348</v>
      </c>
      <c r="E34" s="519">
        <v>698.83083843140946</v>
      </c>
      <c r="F34" s="520">
        <v>0.23007667501852661</v>
      </c>
      <c r="G34" s="529">
        <v>-1.7603346821313592E-2</v>
      </c>
      <c r="I34" s="390"/>
      <c r="J34" s="518" t="s">
        <v>21</v>
      </c>
      <c r="K34" s="522">
        <v>385.72019953962928</v>
      </c>
      <c r="L34" s="520">
        <v>0.15837777354906762</v>
      </c>
      <c r="M34" s="522">
        <v>246.04079173291967</v>
      </c>
      <c r="N34" s="520">
        <v>0.14019425716064454</v>
      </c>
      <c r="O34" s="519">
        <v>7.6887747416537398</v>
      </c>
      <c r="P34" s="520">
        <v>5.5588526039380179E-2</v>
      </c>
      <c r="R34" s="518" t="s">
        <v>21</v>
      </c>
      <c r="S34" s="519">
        <v>116.6130835817484</v>
      </c>
      <c r="T34" s="520">
        <v>0.27377618562138956</v>
      </c>
      <c r="U34" s="519">
        <v>152.49403237613251</v>
      </c>
      <c r="V34" s="520">
        <v>0.14994633877140823</v>
      </c>
      <c r="W34" s="519">
        <v>180.68620642886287</v>
      </c>
      <c r="X34" s="520">
        <v>0.16500950071212098</v>
      </c>
      <c r="Y34" s="519">
        <v>106.36138392621007</v>
      </c>
      <c r="Z34" s="520">
        <v>0.10967792971808482</v>
      </c>
      <c r="AA34" s="519">
        <v>80.732134787364274</v>
      </c>
      <c r="AB34" s="520">
        <v>0.17167377561858918</v>
      </c>
      <c r="AC34" s="519">
        <v>2.5629249138845802</v>
      </c>
      <c r="AD34" s="520">
        <v>7.3060600055813623E-3</v>
      </c>
      <c r="AF34" s="518" t="s">
        <v>21</v>
      </c>
      <c r="AG34" s="519">
        <v>25.6292491388458</v>
      </c>
      <c r="AH34" s="520">
        <v>6.464368632244713E-2</v>
      </c>
      <c r="AI34" s="519">
        <v>288.32905281201528</v>
      </c>
      <c r="AJ34" s="520">
        <v>0.16574515437320675</v>
      </c>
      <c r="AK34" s="519">
        <v>299.8622149244959</v>
      </c>
      <c r="AL34" s="520">
        <v>0.16248647898280308</v>
      </c>
      <c r="AM34" s="516"/>
    </row>
    <row r="35" spans="1:39" x14ac:dyDescent="0.2">
      <c r="A35" s="517">
        <v>97232</v>
      </c>
      <c r="B35" s="523" t="s">
        <v>26</v>
      </c>
      <c r="C35" s="519">
        <v>991.8174370180792</v>
      </c>
      <c r="D35" s="525">
        <v>0.1871184510799645</v>
      </c>
      <c r="E35" s="519">
        <v>801.27615062761458</v>
      </c>
      <c r="F35" s="525">
        <v>0.16971834538086047</v>
      </c>
      <c r="G35" s="530">
        <v>4.3589989563605602E-2</v>
      </c>
      <c r="I35" s="390"/>
      <c r="J35" s="523" t="s">
        <v>26</v>
      </c>
      <c r="K35" s="527">
        <v>871.85184563761811</v>
      </c>
      <c r="L35" s="525">
        <v>0.19820144992786598</v>
      </c>
      <c r="M35" s="527">
        <v>102.39101429924699</v>
      </c>
      <c r="N35" s="525">
        <v>0.12351205084019001</v>
      </c>
      <c r="O35" s="519">
        <v>17.574577081214038</v>
      </c>
      <c r="P35" s="525">
        <v>0.24185335640999786</v>
      </c>
      <c r="R35" s="523" t="s">
        <v>26</v>
      </c>
      <c r="S35" s="519">
        <v>16.810465034204732</v>
      </c>
      <c r="T35" s="525">
        <v>0.22582646321845648</v>
      </c>
      <c r="U35" s="519">
        <v>289.59846581652698</v>
      </c>
      <c r="V35" s="525">
        <v>0.45343615229208756</v>
      </c>
      <c r="W35" s="519">
        <v>407.27172105596009</v>
      </c>
      <c r="X35" s="525">
        <v>0.2339821050094068</v>
      </c>
      <c r="Y35" s="519">
        <v>189.49978765830789</v>
      </c>
      <c r="Z35" s="525">
        <v>0.10030150760545477</v>
      </c>
      <c r="AA35" s="519">
        <v>12.225792752148896</v>
      </c>
      <c r="AB35" s="525">
        <v>2.0400757067101098E-2</v>
      </c>
      <c r="AC35" s="519">
        <v>76.411204700930597</v>
      </c>
      <c r="AD35" s="525">
        <v>0.2133374065940537</v>
      </c>
      <c r="AF35" s="523" t="s">
        <v>26</v>
      </c>
      <c r="AG35" s="519">
        <v>81.759989029995737</v>
      </c>
      <c r="AH35" s="525">
        <v>0.29153334538144809</v>
      </c>
      <c r="AI35" s="519">
        <v>435.54386679530438</v>
      </c>
      <c r="AJ35" s="525">
        <v>0.16986680721337588</v>
      </c>
      <c r="AK35" s="519">
        <v>337.73752477811325</v>
      </c>
      <c r="AL35" s="525">
        <v>0.18671855741870988</v>
      </c>
      <c r="AM35" s="516"/>
    </row>
    <row r="36" spans="1:39" x14ac:dyDescent="0.2">
      <c r="A36" s="3"/>
      <c r="B36" s="35" t="s">
        <v>38</v>
      </c>
      <c r="C36" s="30">
        <v>4498.3191214983199</v>
      </c>
      <c r="D36" s="25">
        <v>0.15341247859015492</v>
      </c>
      <c r="E36" s="30">
        <v>3929.4431505086786</v>
      </c>
      <c r="F36" s="25">
        <v>0.15143848134779109</v>
      </c>
      <c r="G36" s="392">
        <v>2.7410146514140088E-2</v>
      </c>
      <c r="I36" s="390"/>
      <c r="J36" s="35" t="s">
        <v>38</v>
      </c>
      <c r="K36" s="24">
        <v>3099.9323816403162</v>
      </c>
      <c r="L36" s="25">
        <v>0.14519209115504114</v>
      </c>
      <c r="M36" s="24">
        <v>1298.4216101313348</v>
      </c>
      <c r="N36" s="25">
        <v>0.17260249582512613</v>
      </c>
      <c r="O36" s="24">
        <v>99.965129726668749</v>
      </c>
      <c r="P36" s="25">
        <v>0.22285913575005206</v>
      </c>
      <c r="R36" s="35" t="s">
        <v>38</v>
      </c>
      <c r="S36" s="30">
        <v>349.77227809035622</v>
      </c>
      <c r="T36" s="25">
        <v>0.34916477888169573</v>
      </c>
      <c r="U36" s="30">
        <v>834.34424374191144</v>
      </c>
      <c r="V36" s="25">
        <v>0.23725680511767513</v>
      </c>
      <c r="W36" s="30">
        <v>1748.9210767264719</v>
      </c>
      <c r="X36" s="25">
        <v>0.1909013705640093</v>
      </c>
      <c r="Y36" s="30">
        <v>1207.1610717690762</v>
      </c>
      <c r="Z36" s="25">
        <v>0.11110940282730958</v>
      </c>
      <c r="AA36" s="30">
        <v>179.03237815442438</v>
      </c>
      <c r="AB36" s="25">
        <v>5.6130641843281273E-2</v>
      </c>
      <c r="AC36" s="30">
        <v>179.08807301607919</v>
      </c>
      <c r="AD36" s="25">
        <v>0.1127906664531183</v>
      </c>
      <c r="AF36" s="35" t="s">
        <v>38</v>
      </c>
      <c r="AG36" s="30">
        <v>237.46352510490016</v>
      </c>
      <c r="AH36" s="25">
        <v>0.18040434848048162</v>
      </c>
      <c r="AI36" s="30">
        <v>2159.5452898098033</v>
      </c>
      <c r="AJ36" s="25">
        <v>0.15956280183269925</v>
      </c>
      <c r="AK36" s="30">
        <v>1778.2094325616026</v>
      </c>
      <c r="AL36" s="25">
        <v>0.14303447468945238</v>
      </c>
      <c r="AM36" s="516"/>
    </row>
    <row r="37" spans="1:39" x14ac:dyDescent="0.2">
      <c r="A37" s="517">
        <v>97202</v>
      </c>
      <c r="B37" s="531" t="s">
        <v>0</v>
      </c>
      <c r="C37" s="519">
        <v>275</v>
      </c>
      <c r="D37" s="532">
        <v>0.12135922330097088</v>
      </c>
      <c r="E37" s="519">
        <v>172</v>
      </c>
      <c r="F37" s="532">
        <v>8.3333333333333329E-2</v>
      </c>
      <c r="G37" s="533">
        <v>9.8400822371288887E-2</v>
      </c>
      <c r="I37" s="390"/>
      <c r="J37" s="531" t="s">
        <v>0</v>
      </c>
      <c r="K37" s="534">
        <v>173</v>
      </c>
      <c r="L37" s="532">
        <v>0.10377924415116976</v>
      </c>
      <c r="M37" s="534">
        <v>95</v>
      </c>
      <c r="N37" s="532">
        <v>0.17241379310344829</v>
      </c>
      <c r="O37" s="519">
        <v>7</v>
      </c>
      <c r="P37" s="532">
        <v>0.14583333333333334</v>
      </c>
      <c r="R37" s="531" t="s">
        <v>0</v>
      </c>
      <c r="S37" s="519">
        <v>3</v>
      </c>
      <c r="T37" s="532">
        <v>3.5714285714285712E-2</v>
      </c>
      <c r="U37" s="519">
        <v>28</v>
      </c>
      <c r="V37" s="532">
        <v>8.9456869009584661E-2</v>
      </c>
      <c r="W37" s="519">
        <v>71</v>
      </c>
      <c r="X37" s="532">
        <v>0.11287758346581876</v>
      </c>
      <c r="Y37" s="519">
        <v>150</v>
      </c>
      <c r="Z37" s="532">
        <v>0.18564356435643564</v>
      </c>
      <c r="AA37" s="519">
        <v>15</v>
      </c>
      <c r="AB37" s="532">
        <v>5.7471264367816091E-2</v>
      </c>
      <c r="AC37" s="519">
        <v>8</v>
      </c>
      <c r="AD37" s="532">
        <v>4.6783625730994149E-2</v>
      </c>
      <c r="AF37" s="531" t="s">
        <v>0</v>
      </c>
      <c r="AG37" s="519">
        <v>11</v>
      </c>
      <c r="AH37" s="532">
        <v>0.10377358490566038</v>
      </c>
      <c r="AI37" s="519">
        <v>172</v>
      </c>
      <c r="AJ37" s="532">
        <v>0.15779816513761469</v>
      </c>
      <c r="AK37" s="519">
        <v>79</v>
      </c>
      <c r="AL37" s="532">
        <v>8.1359423274974252E-2</v>
      </c>
      <c r="AM37" s="516"/>
    </row>
    <row r="38" spans="1:39" x14ac:dyDescent="0.2">
      <c r="A38" s="517">
        <v>97206</v>
      </c>
      <c r="B38" s="518" t="s">
        <v>5</v>
      </c>
      <c r="C38" s="519">
        <v>341.73674406162388</v>
      </c>
      <c r="D38" s="520">
        <v>9.8709576960478676E-2</v>
      </c>
      <c r="E38" s="519">
        <v>358.5471698113206</v>
      </c>
      <c r="F38" s="520">
        <v>0.11899745254774254</v>
      </c>
      <c r="G38" s="529">
        <v>-9.5579378421728478E-3</v>
      </c>
      <c r="I38" s="390"/>
      <c r="J38" s="518" t="s">
        <v>5</v>
      </c>
      <c r="K38" s="522">
        <v>217.46883713012429</v>
      </c>
      <c r="L38" s="520">
        <v>8.8667179087995721E-2</v>
      </c>
      <c r="M38" s="522">
        <v>119.09007747602047</v>
      </c>
      <c r="N38" s="520">
        <v>0.12065903330722888</v>
      </c>
      <c r="O38" s="519">
        <v>5.1778294554791504</v>
      </c>
      <c r="P38" s="520">
        <v>0.23111421145935351</v>
      </c>
      <c r="R38" s="518" t="s">
        <v>5</v>
      </c>
      <c r="S38" s="519">
        <v>21.746883713012434</v>
      </c>
      <c r="T38" s="520">
        <v>0.15396089914363675</v>
      </c>
      <c r="U38" s="519">
        <v>54.884992228078993</v>
      </c>
      <c r="V38" s="520">
        <v>0.12094779168085822</v>
      </c>
      <c r="W38" s="519">
        <v>154.29931777327869</v>
      </c>
      <c r="X38" s="520">
        <v>0.14026924008098127</v>
      </c>
      <c r="Y38" s="519">
        <v>94.236496089720532</v>
      </c>
      <c r="Z38" s="520">
        <v>7.9409538680489014E-2</v>
      </c>
      <c r="AA38" s="519">
        <v>13.462356584245789</v>
      </c>
      <c r="AB38" s="520">
        <v>3.369054787239565E-2</v>
      </c>
      <c r="AC38" s="519">
        <v>3.1066976732874898</v>
      </c>
      <c r="AD38" s="520">
        <v>1.7194838120720587E-2</v>
      </c>
      <c r="AF38" s="518" t="s">
        <v>5</v>
      </c>
      <c r="AG38" s="519">
        <v>16.569054257533281</v>
      </c>
      <c r="AH38" s="520">
        <v>0.21089332219731546</v>
      </c>
      <c r="AI38" s="519">
        <v>115.98337980273297</v>
      </c>
      <c r="AJ38" s="520">
        <v>8.1265971728294625E-2</v>
      </c>
      <c r="AK38" s="519">
        <v>135.65913173355375</v>
      </c>
      <c r="AL38" s="520">
        <v>8.2628353868757984E-2</v>
      </c>
      <c r="AM38" s="516"/>
    </row>
    <row r="39" spans="1:39" x14ac:dyDescent="0.2">
      <c r="A39" s="517">
        <v>97207</v>
      </c>
      <c r="B39" s="518" t="s">
        <v>6</v>
      </c>
      <c r="C39" s="519">
        <v>952.93864356808353</v>
      </c>
      <c r="D39" s="520">
        <v>0.12473148715769251</v>
      </c>
      <c r="E39" s="519">
        <v>579.89689058853264</v>
      </c>
      <c r="F39" s="520">
        <v>8.9644620200959285E-2</v>
      </c>
      <c r="G39" s="529">
        <v>0.10444179148946597</v>
      </c>
      <c r="I39" s="390"/>
      <c r="J39" s="518" t="s">
        <v>6</v>
      </c>
      <c r="K39" s="522">
        <v>482.96333392205554</v>
      </c>
      <c r="L39" s="520">
        <v>0.10292952747489337</v>
      </c>
      <c r="M39" s="522">
        <v>457.44095262471689</v>
      </c>
      <c r="N39" s="520">
        <v>0.15772716472705126</v>
      </c>
      <c r="O39" s="519">
        <v>12.53435702131107</v>
      </c>
      <c r="P39" s="520">
        <v>0.26364973206772857</v>
      </c>
      <c r="R39" s="518" t="s">
        <v>6</v>
      </c>
      <c r="S39" s="519">
        <v>29.899406844865251</v>
      </c>
      <c r="T39" s="520">
        <v>0.16872444344732571</v>
      </c>
      <c r="U39" s="519">
        <v>144.43159738830846</v>
      </c>
      <c r="V39" s="520">
        <v>0.18280613752877495</v>
      </c>
      <c r="W39" s="519">
        <v>334.04213628628645</v>
      </c>
      <c r="X39" s="520">
        <v>0.15640301441637716</v>
      </c>
      <c r="Y39" s="519">
        <v>391.90091944099572</v>
      </c>
      <c r="Z39" s="520">
        <v>0.11972003453468957</v>
      </c>
      <c r="AA39" s="519">
        <v>47.7075013674825</v>
      </c>
      <c r="AB39" s="520">
        <v>4.7777438404373096E-2</v>
      </c>
      <c r="AC39" s="519">
        <v>4.9570822401451098</v>
      </c>
      <c r="AD39" s="520">
        <v>1.8717355543427197E-2</v>
      </c>
      <c r="AF39" s="518" t="s">
        <v>6</v>
      </c>
      <c r="AG39" s="519">
        <v>19.810583234950418</v>
      </c>
      <c r="AH39" s="520">
        <v>9.8193471268911911E-2</v>
      </c>
      <c r="AI39" s="519">
        <v>328.54709122120232</v>
      </c>
      <c r="AJ39" s="520">
        <v>9.5465566158416323E-2</v>
      </c>
      <c r="AK39" s="519">
        <v>377.54653586171628</v>
      </c>
      <c r="AL39" s="520">
        <v>0.11817033886309013</v>
      </c>
      <c r="AM39" s="516"/>
    </row>
    <row r="40" spans="1:39" x14ac:dyDescent="0.2">
      <c r="A40" s="517">
        <v>97221</v>
      </c>
      <c r="B40" s="518" t="s">
        <v>27</v>
      </c>
      <c r="C40" s="519">
        <v>746.33250167483641</v>
      </c>
      <c r="D40" s="520">
        <v>0.12300781346773368</v>
      </c>
      <c r="E40" s="519">
        <v>455.70629482693681</v>
      </c>
      <c r="F40" s="520">
        <v>8.2019198921516628E-2</v>
      </c>
      <c r="G40" s="529">
        <v>0.10369599201197865</v>
      </c>
      <c r="I40" s="390"/>
      <c r="J40" s="518" t="s">
        <v>27</v>
      </c>
      <c r="K40" s="522">
        <v>527.96392666366933</v>
      </c>
      <c r="L40" s="520">
        <v>0.12833752230336329</v>
      </c>
      <c r="M40" s="522">
        <v>198.36966402251784</v>
      </c>
      <c r="N40" s="520">
        <v>0.10326223069174369</v>
      </c>
      <c r="O40" s="519">
        <v>19.998910988649222</v>
      </c>
      <c r="P40" s="520">
        <v>0.61611158418412559</v>
      </c>
      <c r="R40" s="518" t="s">
        <v>27</v>
      </c>
      <c r="S40" s="519">
        <v>42.533647939953653</v>
      </c>
      <c r="T40" s="520">
        <v>0.38520109584261525</v>
      </c>
      <c r="U40" s="519">
        <v>129.13224372594811</v>
      </c>
      <c r="V40" s="520">
        <v>0.22846664837022895</v>
      </c>
      <c r="W40" s="519">
        <v>328.14626014721762</v>
      </c>
      <c r="X40" s="520">
        <v>0.16322060402608002</v>
      </c>
      <c r="Y40" s="519">
        <v>216.76042338148241</v>
      </c>
      <c r="Z40" s="520">
        <v>8.4226742925498685E-2</v>
      </c>
      <c r="AA40" s="519">
        <v>19.873466081534652</v>
      </c>
      <c r="AB40" s="520">
        <v>3.0631563721179179E-2</v>
      </c>
      <c r="AC40" s="519">
        <v>9.8864603986998905</v>
      </c>
      <c r="AD40" s="520">
        <v>6.2196481862717673E-2</v>
      </c>
      <c r="AF40" s="518" t="s">
        <v>27</v>
      </c>
      <c r="AG40" s="519">
        <v>44.877865888706751</v>
      </c>
      <c r="AH40" s="520">
        <v>0.26867384447115306</v>
      </c>
      <c r="AI40" s="519">
        <v>408.02186725064746</v>
      </c>
      <c r="AJ40" s="520">
        <v>0.1363737492957337</v>
      </c>
      <c r="AK40" s="519">
        <v>263.36692177582592</v>
      </c>
      <c r="AL40" s="520">
        <v>0.10084811356860979</v>
      </c>
      <c r="AM40" s="516"/>
    </row>
    <row r="41" spans="1:39" x14ac:dyDescent="0.2">
      <c r="A41" s="517">
        <v>97227</v>
      </c>
      <c r="B41" s="518" t="s">
        <v>22</v>
      </c>
      <c r="C41" s="519">
        <v>1027.5839722853755</v>
      </c>
      <c r="D41" s="520">
        <v>0.17785790555328243</v>
      </c>
      <c r="E41" s="519">
        <v>550.30252039310847</v>
      </c>
      <c r="F41" s="520">
        <v>0.1217664513355023</v>
      </c>
      <c r="G41" s="529">
        <v>0.13303457822918419</v>
      </c>
      <c r="I41" s="390"/>
      <c r="J41" s="518" t="s">
        <v>22</v>
      </c>
      <c r="K41" s="522">
        <v>620.17182468324415</v>
      </c>
      <c r="L41" s="520">
        <v>0.1670975477874293</v>
      </c>
      <c r="M41" s="522">
        <v>391.56834186204833</v>
      </c>
      <c r="N41" s="520">
        <v>0.19659011352564029</v>
      </c>
      <c r="O41" s="519">
        <v>15.843805740082878</v>
      </c>
      <c r="P41" s="520">
        <v>0.21318593978002667</v>
      </c>
      <c r="R41" s="518" t="s">
        <v>22</v>
      </c>
      <c r="S41" s="519">
        <v>84.877530750443995</v>
      </c>
      <c r="T41" s="520">
        <v>0.32486766207639223</v>
      </c>
      <c r="U41" s="519">
        <v>295.37380701154513</v>
      </c>
      <c r="V41" s="520">
        <v>0.30964063296568684</v>
      </c>
      <c r="W41" s="519">
        <v>382.51473858200097</v>
      </c>
      <c r="X41" s="520">
        <v>0.22194125467029352</v>
      </c>
      <c r="Y41" s="519">
        <v>170.88676191089394</v>
      </c>
      <c r="Z41" s="520">
        <v>8.0010623743259762E-2</v>
      </c>
      <c r="AA41" s="519">
        <v>81.482429520426237</v>
      </c>
      <c r="AB41" s="520">
        <v>0.15358013253672972</v>
      </c>
      <c r="AC41" s="519">
        <v>12.44870451006512</v>
      </c>
      <c r="AD41" s="520">
        <v>7.216067878046814E-2</v>
      </c>
      <c r="AF41" s="518" t="s">
        <v>22</v>
      </c>
      <c r="AG41" s="519">
        <v>16.975506150088801</v>
      </c>
      <c r="AH41" s="520">
        <v>0.22701551098588529</v>
      </c>
      <c r="AI41" s="519">
        <v>544.34789721284744</v>
      </c>
      <c r="AJ41" s="520">
        <v>0.20542722710431749</v>
      </c>
      <c r="AK41" s="519">
        <v>413.0706496521608</v>
      </c>
      <c r="AL41" s="520">
        <v>0.14570795802818748</v>
      </c>
      <c r="AM41" s="516"/>
    </row>
    <row r="42" spans="1:39" x14ac:dyDescent="0.2">
      <c r="A42" s="517">
        <v>97223</v>
      </c>
      <c r="B42" s="518" t="s">
        <v>18</v>
      </c>
      <c r="C42" s="519">
        <v>611.70213974876606</v>
      </c>
      <c r="D42" s="520">
        <v>0.1436380208704835</v>
      </c>
      <c r="E42" s="519">
        <v>301.04618398352511</v>
      </c>
      <c r="F42" s="520">
        <v>8.1662834776485962E-2</v>
      </c>
      <c r="G42" s="529">
        <v>0.15234195622560209</v>
      </c>
      <c r="I42" s="390"/>
      <c r="J42" s="518" t="s">
        <v>18</v>
      </c>
      <c r="K42" s="522">
        <v>512.32814592676436</v>
      </c>
      <c r="L42" s="520">
        <v>0.15039931688688965</v>
      </c>
      <c r="M42" s="522">
        <v>91.644905413623803</v>
      </c>
      <c r="N42" s="520">
        <v>0.11550901428795184</v>
      </c>
      <c r="O42" s="519">
        <v>7.7290884083779101</v>
      </c>
      <c r="P42" s="520">
        <v>0.13148381518656529</v>
      </c>
      <c r="R42" s="518" t="s">
        <v>18</v>
      </c>
      <c r="S42" s="519">
        <v>7.7290884083779101</v>
      </c>
      <c r="T42" s="520">
        <v>0.15649759038636532</v>
      </c>
      <c r="U42" s="519">
        <v>13.249865842933559</v>
      </c>
      <c r="V42" s="520">
        <v>5.6470373225501892E-2</v>
      </c>
      <c r="W42" s="519">
        <v>305.85106987438297</v>
      </c>
      <c r="X42" s="520">
        <v>0.27440326209743543</v>
      </c>
      <c r="Y42" s="519">
        <v>236.28927419898184</v>
      </c>
      <c r="Z42" s="520">
        <v>0.14081301441468555</v>
      </c>
      <c r="AA42" s="519">
        <v>48.582841424089722</v>
      </c>
      <c r="AB42" s="520">
        <v>5.6188879758612406E-2</v>
      </c>
      <c r="AC42" s="519">
        <v>0</v>
      </c>
      <c r="AD42" s="520">
        <v>0</v>
      </c>
      <c r="AF42" s="518" t="s">
        <v>18</v>
      </c>
      <c r="AG42" s="519">
        <v>37.54128655497842</v>
      </c>
      <c r="AH42" s="520">
        <v>0.2125520875088219</v>
      </c>
      <c r="AI42" s="519">
        <v>344.4965119162726</v>
      </c>
      <c r="AJ42" s="520">
        <v>0.16709718823024325</v>
      </c>
      <c r="AK42" s="519">
        <v>185.49812180106983</v>
      </c>
      <c r="AL42" s="520">
        <v>0.10727434572572166</v>
      </c>
      <c r="AM42" s="516"/>
    </row>
    <row r="43" spans="1:39" x14ac:dyDescent="0.2">
      <c r="A43" s="517">
        <v>97231</v>
      </c>
      <c r="B43" s="523" t="s">
        <v>29</v>
      </c>
      <c r="C43" s="519">
        <v>427.72520877485249</v>
      </c>
      <c r="D43" s="525">
        <v>8.3208920307619047E-2</v>
      </c>
      <c r="E43" s="519">
        <v>620.38399503722053</v>
      </c>
      <c r="F43" s="525">
        <v>0.14250382919410812</v>
      </c>
      <c r="G43" s="530">
        <v>-7.1673276914348105E-2</v>
      </c>
      <c r="I43" s="390"/>
      <c r="J43" s="523" t="s">
        <v>29</v>
      </c>
      <c r="K43" s="527">
        <v>252.94409554451934</v>
      </c>
      <c r="L43" s="525">
        <v>0.11138486529522446</v>
      </c>
      <c r="M43" s="527">
        <v>173.6955162537472</v>
      </c>
      <c r="N43" s="525">
        <v>6.1138708867460957E-2</v>
      </c>
      <c r="O43" s="519">
        <v>1.0855969765859199</v>
      </c>
      <c r="P43" s="525">
        <v>3.8134266822685316E-2</v>
      </c>
      <c r="R43" s="523" t="s">
        <v>29</v>
      </c>
      <c r="S43" s="519">
        <v>37.9958941805072</v>
      </c>
      <c r="T43" s="525">
        <v>7.9449604924307415E-2</v>
      </c>
      <c r="U43" s="519">
        <v>155.24036765178656</v>
      </c>
      <c r="V43" s="525">
        <v>0.12366950574127197</v>
      </c>
      <c r="W43" s="519">
        <v>112.90208556493567</v>
      </c>
      <c r="X43" s="525">
        <v>7.2206793994603696E-2</v>
      </c>
      <c r="Y43" s="519">
        <v>84.676564173701763</v>
      </c>
      <c r="Z43" s="525">
        <v>6.8731784063933238E-2</v>
      </c>
      <c r="AA43" s="519">
        <v>29.311118367819841</v>
      </c>
      <c r="AB43" s="525">
        <v>7.2715973359498018E-2</v>
      </c>
      <c r="AC43" s="519">
        <v>7.5991788361014398</v>
      </c>
      <c r="AD43" s="525">
        <v>3.6502206557201232E-2</v>
      </c>
      <c r="AF43" s="523" t="s">
        <v>29</v>
      </c>
      <c r="AG43" s="519">
        <v>16.2839546487888</v>
      </c>
      <c r="AH43" s="525">
        <v>0.12638328558877263</v>
      </c>
      <c r="AI43" s="519">
        <v>197.57864973863744</v>
      </c>
      <c r="AJ43" s="525">
        <v>9.8830410045146797E-2</v>
      </c>
      <c r="AK43" s="519">
        <v>192.15066485570784</v>
      </c>
      <c r="AL43" s="525">
        <v>7.4240235558439366E-2</v>
      </c>
      <c r="AM43" s="516"/>
    </row>
    <row r="44" spans="1:39" x14ac:dyDescent="0.2">
      <c r="A44" s="3"/>
      <c r="B44" s="35" t="s">
        <v>40</v>
      </c>
      <c r="C44" s="30">
        <v>4383.0192101135381</v>
      </c>
      <c r="D44" s="25">
        <v>0.12663333669350813</v>
      </c>
      <c r="E44" s="30">
        <v>3037.8830546406443</v>
      </c>
      <c r="F44" s="25">
        <v>0.10241929896765713</v>
      </c>
      <c r="G44" s="392">
        <v>7.6069853251662822E-2</v>
      </c>
      <c r="I44" s="390"/>
      <c r="J44" s="35" t="s">
        <v>40</v>
      </c>
      <c r="K44" s="30">
        <v>2786.8401638703767</v>
      </c>
      <c r="L44" s="25">
        <v>0.12488933205819636</v>
      </c>
      <c r="M44" s="30">
        <v>1526.8094576526744</v>
      </c>
      <c r="N44" s="25">
        <v>0.12738871243361358</v>
      </c>
      <c r="O44" s="30">
        <v>69.369588590486146</v>
      </c>
      <c r="P44" s="25">
        <v>0.22235562111556312</v>
      </c>
      <c r="R44" s="35" t="s">
        <v>40</v>
      </c>
      <c r="S44" s="30">
        <v>227.78245183716044</v>
      </c>
      <c r="T44" s="25">
        <v>0.1749787486747684</v>
      </c>
      <c r="U44" s="30">
        <v>820.3128738486007</v>
      </c>
      <c r="V44" s="25">
        <v>0.17965966565588951</v>
      </c>
      <c r="W44" s="30">
        <v>1688.7556082281026</v>
      </c>
      <c r="X44" s="25">
        <v>0.16432474548354539</v>
      </c>
      <c r="Y44" s="30">
        <v>1344.7504391957762</v>
      </c>
      <c r="Z44" s="25">
        <v>0.10434492609471667</v>
      </c>
      <c r="AA44" s="30">
        <v>255.41971334559875</v>
      </c>
      <c r="AB44" s="25">
        <v>6.2203528427507086E-2</v>
      </c>
      <c r="AC44" s="30">
        <v>45.99812365829905</v>
      </c>
      <c r="AD44" s="25">
        <v>3.1216738557719732E-2</v>
      </c>
      <c r="AF44" s="35" t="s">
        <v>40</v>
      </c>
      <c r="AG44" s="30">
        <v>163.05825073504647</v>
      </c>
      <c r="AH44" s="25">
        <v>0.17465620286624864</v>
      </c>
      <c r="AI44" s="30">
        <v>2110.9753971423402</v>
      </c>
      <c r="AJ44" s="25">
        <v>0.13478906249355918</v>
      </c>
      <c r="AK44" s="30">
        <v>1646.2920256800344</v>
      </c>
      <c r="AL44" s="25">
        <v>0.10572402759958512</v>
      </c>
      <c r="AM44" s="516"/>
    </row>
    <row r="45" spans="1:39" ht="13.5" thickBot="1" x14ac:dyDescent="0.25">
      <c r="A45" s="3"/>
      <c r="B45" s="34" t="s">
        <v>41</v>
      </c>
      <c r="C45" s="43">
        <v>8881.3383316118579</v>
      </c>
      <c r="D45" s="48">
        <v>0.13891499296443435</v>
      </c>
      <c r="E45" s="43">
        <v>6967.326205149323</v>
      </c>
      <c r="F45" s="48">
        <v>0.12529203681210066</v>
      </c>
      <c r="G45" s="391">
        <v>4.9741711068003625E-2</v>
      </c>
      <c r="I45" s="390"/>
      <c r="J45" s="34" t="s">
        <v>41</v>
      </c>
      <c r="K45" s="43">
        <v>5886.7725455106929</v>
      </c>
      <c r="L45" s="48">
        <v>0.13481661709039658</v>
      </c>
      <c r="M45" s="43">
        <v>2825.2310677840092</v>
      </c>
      <c r="N45" s="48">
        <v>0.14482386140734188</v>
      </c>
      <c r="O45" s="43">
        <v>169.33471831715491</v>
      </c>
      <c r="P45" s="48">
        <v>0.2226525906736426</v>
      </c>
      <c r="R45" s="34" t="s">
        <v>41</v>
      </c>
      <c r="S45" s="62">
        <v>577.55472992751663</v>
      </c>
      <c r="T45" s="48">
        <v>0.25072790625928698</v>
      </c>
      <c r="U45" s="62">
        <v>1654.6571175905121</v>
      </c>
      <c r="V45" s="48">
        <v>0.20471953390072728</v>
      </c>
      <c r="W45" s="62">
        <v>3437.6766849545747</v>
      </c>
      <c r="X45" s="48">
        <v>0.176850449166185</v>
      </c>
      <c r="Y45" s="62">
        <v>2551.9115109648524</v>
      </c>
      <c r="Z45" s="48">
        <v>0.10743910474947353</v>
      </c>
      <c r="AA45" s="62">
        <v>434.45209150002313</v>
      </c>
      <c r="AB45" s="48">
        <v>5.9548579000397603E-2</v>
      </c>
      <c r="AC45" s="62">
        <v>225.08619667437824</v>
      </c>
      <c r="AD45" s="48">
        <v>7.3526346049548608E-2</v>
      </c>
      <c r="AF45" s="34" t="s">
        <v>41</v>
      </c>
      <c r="AG45" s="15">
        <v>400.5217758399466</v>
      </c>
      <c r="AH45" s="48">
        <v>0.17801913595174404</v>
      </c>
      <c r="AI45" s="15">
        <v>4270.5206869521435</v>
      </c>
      <c r="AJ45" s="48">
        <v>0.14627342312013053</v>
      </c>
      <c r="AK45" s="15">
        <v>3424.501458241637</v>
      </c>
      <c r="AL45" s="48">
        <v>0.12228776293027534</v>
      </c>
      <c r="AM45" s="516"/>
    </row>
    <row r="46" spans="1:39" ht="13.5" thickBot="1" x14ac:dyDescent="0.25">
      <c r="A46" s="3"/>
      <c r="B46" s="46" t="s">
        <v>42</v>
      </c>
      <c r="C46" s="44">
        <v>26650.685268015724</v>
      </c>
      <c r="D46" s="49">
        <v>0.13420059985202937</v>
      </c>
      <c r="E46" s="44">
        <v>20999.527108288428</v>
      </c>
      <c r="F46" s="49">
        <v>0.11598762596980318</v>
      </c>
      <c r="G46" s="393">
        <v>4.8817132864600765E-2</v>
      </c>
      <c r="I46" s="390"/>
      <c r="J46" s="46" t="s">
        <v>42</v>
      </c>
      <c r="K46" s="44">
        <v>17038.174550104963</v>
      </c>
      <c r="L46" s="49">
        <v>0.13435330516114613</v>
      </c>
      <c r="M46" s="44">
        <v>9210.7804677503991</v>
      </c>
      <c r="N46" s="49">
        <v>0.13122384563370906</v>
      </c>
      <c r="O46" s="44">
        <v>401.73025016036513</v>
      </c>
      <c r="P46" s="49">
        <v>0.2541201800077092</v>
      </c>
      <c r="R46" s="46" t="s">
        <v>42</v>
      </c>
      <c r="S46" s="64">
        <v>2442.7981599264021</v>
      </c>
      <c r="T46" s="49">
        <v>0.29691158260552486</v>
      </c>
      <c r="U46" s="64">
        <v>5777.3811552381976</v>
      </c>
      <c r="V46" s="49">
        <v>0.22622477695959345</v>
      </c>
      <c r="W46" s="64">
        <v>9134.3900761590703</v>
      </c>
      <c r="X46" s="49">
        <v>0.1512828601742201</v>
      </c>
      <c r="Y46" s="64">
        <v>7082.1532543393168</v>
      </c>
      <c r="Z46" s="49">
        <v>9.8658762647041209E-2</v>
      </c>
      <c r="AA46" s="64">
        <v>1605.8734848883487</v>
      </c>
      <c r="AB46" s="49">
        <v>6.7723335941023963E-2</v>
      </c>
      <c r="AC46" s="64">
        <v>608.0891374643918</v>
      </c>
      <c r="AD46" s="49">
        <v>6.7968038499011424E-2</v>
      </c>
      <c r="AF46" s="46" t="s">
        <v>42</v>
      </c>
      <c r="AG46" s="45">
        <v>1945.7469027659367</v>
      </c>
      <c r="AH46" s="49">
        <v>0.19091777682346112</v>
      </c>
      <c r="AI46" s="45">
        <v>14944.035605236626</v>
      </c>
      <c r="AJ46" s="49">
        <v>0.13919403388507062</v>
      </c>
      <c r="AK46" s="45">
        <v>7762.2996809020487</v>
      </c>
      <c r="AL46" s="49">
        <v>0.10993537553921844</v>
      </c>
      <c r="AM46" s="516"/>
    </row>
    <row r="47" spans="1:39" x14ac:dyDescent="0.2">
      <c r="B47" s="535" t="s">
        <v>75</v>
      </c>
      <c r="C47" s="536"/>
      <c r="D47" s="536"/>
      <c r="E47" s="536"/>
      <c r="F47" s="536"/>
      <c r="G47" s="536"/>
      <c r="J47" s="535" t="s">
        <v>75</v>
      </c>
      <c r="K47" s="536"/>
      <c r="L47" s="536"/>
      <c r="M47" s="536"/>
      <c r="N47" s="536"/>
      <c r="O47" s="536"/>
      <c r="P47" s="536"/>
      <c r="R47" s="535" t="s">
        <v>268</v>
      </c>
      <c r="S47" s="536"/>
      <c r="T47" s="536"/>
      <c r="U47" s="536"/>
      <c r="V47" s="536"/>
      <c r="W47" s="536"/>
      <c r="X47" s="536"/>
      <c r="Y47" s="536"/>
      <c r="Z47" s="536"/>
      <c r="AA47" s="536"/>
      <c r="AB47" s="536"/>
      <c r="AC47" s="536"/>
      <c r="AD47" s="536"/>
      <c r="AF47" s="535" t="s">
        <v>288</v>
      </c>
      <c r="AG47" s="537"/>
    </row>
    <row r="48" spans="1:39" x14ac:dyDescent="0.2">
      <c r="AG48" s="537"/>
    </row>
  </sheetData>
  <pageMargins left="0.78740157480314965" right="0.78740157480314965" top="0.98425196850393704" bottom="0.98425196850393704" header="0.51181102362204722" footer="0.51181102362204722"/>
  <pageSetup paperSize="9" scale="69" orientation="landscape" r:id="rId1"/>
  <headerFooter alignWithMargins="0">
    <oddHeader>&amp;CObservatoire de l'habitat de la Martinique
&amp;"Arial,Gras"&amp;11Le parc vacant</oddHeader>
  </headerFooter>
  <colBreaks count="2" manualBreakCount="2">
    <brk id="17" max="78" man="1"/>
    <brk id="31" max="78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D49"/>
  <sheetViews>
    <sheetView showGridLines="0" zoomScale="90" zoomScaleNormal="90" workbookViewId="0">
      <pane xSplit="1" topLeftCell="B1" activePane="topRight" state="frozen"/>
      <selection activeCell="L42" sqref="L42"/>
      <selection pane="topRight" activeCell="B4" sqref="B4"/>
    </sheetView>
  </sheetViews>
  <sheetFormatPr baseColWidth="10" defaultRowHeight="12" x14ac:dyDescent="0.2"/>
  <cols>
    <col min="1" max="1" width="11.42578125" style="538"/>
    <col min="2" max="2" width="19" style="538" customWidth="1"/>
    <col min="3" max="12" width="10.7109375" style="538" customWidth="1"/>
    <col min="13" max="13" width="10.7109375" style="563" customWidth="1"/>
    <col min="14" max="14" width="11.42578125" style="538"/>
    <col min="15" max="15" width="19" style="538" customWidth="1"/>
    <col min="16" max="16" width="11.42578125" style="538"/>
    <col min="17" max="17" width="7.7109375" style="538" customWidth="1"/>
    <col min="18" max="18" width="11.42578125" style="538"/>
    <col min="19" max="19" width="7.7109375" style="538" customWidth="1"/>
    <col min="20" max="20" width="11.42578125" style="538"/>
    <col min="21" max="21" width="7.7109375" style="538" customWidth="1"/>
    <col min="22" max="22" width="11.42578125" style="538"/>
    <col min="23" max="23" width="7.7109375" style="538" customWidth="1"/>
    <col min="24" max="24" width="11.42578125" style="538"/>
    <col min="25" max="25" width="7.7109375" style="538" customWidth="1"/>
    <col min="26" max="26" width="11.42578125" style="538"/>
    <col min="27" max="27" width="7.7109375" style="538" customWidth="1"/>
    <col min="28" max="28" width="11.42578125" style="538"/>
    <col min="29" max="29" width="7.7109375" style="538" customWidth="1"/>
    <col min="30" max="30" width="11.42578125" style="563"/>
    <col min="31" max="31" width="10" style="538" customWidth="1"/>
    <col min="32" max="32" width="20" style="538" customWidth="1"/>
    <col min="33" max="33" width="11.42578125" style="538"/>
    <col min="34" max="34" width="7.7109375" style="538" customWidth="1"/>
    <col min="35" max="35" width="12.7109375" style="538" customWidth="1"/>
    <col min="36" max="36" width="7.7109375" style="538" customWidth="1"/>
    <col min="37" max="37" width="12" style="538" customWidth="1"/>
    <col min="38" max="38" width="7.7109375" style="538" customWidth="1"/>
    <col min="39" max="39" width="12.7109375" style="538" customWidth="1"/>
    <col min="40" max="40" width="7.7109375" style="538" customWidth="1"/>
    <col min="41" max="41" width="11.42578125" style="538"/>
    <col min="42" max="42" width="7.7109375" style="538" customWidth="1"/>
    <col min="43" max="43" width="11.42578125" style="538"/>
    <col min="44" max="44" width="7.7109375" style="538" customWidth="1"/>
    <col min="45" max="45" width="11.42578125" style="538"/>
    <col min="46" max="46" width="7.7109375" style="538" customWidth="1"/>
    <col min="47" max="47" width="13.140625" style="538" customWidth="1"/>
    <col min="48" max="48" width="7.7109375" style="538" customWidth="1"/>
    <col min="49" max="49" width="7.28515625" style="546" bestFit="1" customWidth="1"/>
    <col min="50" max="50" width="19" style="538" customWidth="1"/>
    <col min="51" max="51" width="11.42578125" style="538"/>
    <col min="52" max="52" width="7.7109375" style="538" customWidth="1"/>
    <col min="53" max="53" width="12.7109375" style="538" customWidth="1"/>
    <col min="54" max="54" width="7.7109375" style="538" customWidth="1"/>
    <col min="55" max="55" width="12" style="538" customWidth="1"/>
    <col min="56" max="56" width="7.7109375" style="538" customWidth="1"/>
    <col min="57" max="16384" width="11.42578125" style="538"/>
  </cols>
  <sheetData>
    <row r="3" spans="1:56" x14ac:dyDescent="0.2">
      <c r="C3" s="539" t="s">
        <v>292</v>
      </c>
      <c r="D3" s="540"/>
      <c r="E3" s="541"/>
      <c r="F3" s="540"/>
      <c r="G3" s="541"/>
      <c r="H3" s="540"/>
      <c r="I3" s="541"/>
      <c r="J3" s="541"/>
      <c r="K3" s="540"/>
      <c r="L3" s="541"/>
      <c r="M3" s="542"/>
      <c r="P3" s="539" t="s">
        <v>293</v>
      </c>
      <c r="Q3" s="540"/>
      <c r="R3" s="540"/>
      <c r="S3" s="540"/>
      <c r="T3" s="543"/>
      <c r="U3" s="544"/>
      <c r="V3" s="543"/>
      <c r="W3" s="544"/>
      <c r="X3" s="543"/>
      <c r="Y3" s="544"/>
      <c r="Z3" s="543"/>
      <c r="AA3" s="544"/>
      <c r="AB3" s="543"/>
      <c r="AC3" s="544"/>
      <c r="AD3" s="542"/>
      <c r="AG3" s="539" t="s">
        <v>223</v>
      </c>
      <c r="AH3" s="544"/>
      <c r="AI3" s="544"/>
      <c r="AJ3" s="544"/>
      <c r="AK3" s="544"/>
      <c r="AL3" s="544"/>
      <c r="AM3" s="544"/>
      <c r="AN3" s="544"/>
      <c r="AO3" s="544"/>
      <c r="AP3" s="544"/>
      <c r="AQ3" s="544"/>
      <c r="AR3" s="544"/>
      <c r="AS3" s="544"/>
      <c r="AT3" s="544"/>
      <c r="AU3" s="544"/>
      <c r="AV3" s="545"/>
      <c r="AY3" s="539" t="s">
        <v>222</v>
      </c>
      <c r="AZ3" s="544"/>
      <c r="BA3" s="544"/>
      <c r="BB3" s="544"/>
      <c r="BC3" s="544"/>
      <c r="BD3" s="545"/>
    </row>
    <row r="4" spans="1:56" ht="60.75" thickBot="1" x14ac:dyDescent="0.25">
      <c r="C4" s="547" t="s">
        <v>76</v>
      </c>
      <c r="D4" s="548" t="s">
        <v>55</v>
      </c>
      <c r="E4" s="547" t="s">
        <v>164</v>
      </c>
      <c r="F4" s="548" t="s">
        <v>55</v>
      </c>
      <c r="G4" s="547" t="s">
        <v>77</v>
      </c>
      <c r="H4" s="548" t="s">
        <v>55</v>
      </c>
      <c r="I4" s="547" t="s">
        <v>78</v>
      </c>
      <c r="J4" s="549" t="s">
        <v>55</v>
      </c>
      <c r="K4" s="547" t="s">
        <v>79</v>
      </c>
      <c r="L4" s="548" t="s">
        <v>55</v>
      </c>
      <c r="M4" s="550" t="s">
        <v>65</v>
      </c>
      <c r="P4" s="547" t="s">
        <v>221</v>
      </c>
      <c r="Q4" s="551" t="s">
        <v>55</v>
      </c>
      <c r="R4" s="552" t="s">
        <v>220</v>
      </c>
      <c r="S4" s="551" t="s">
        <v>55</v>
      </c>
      <c r="T4" s="547" t="s">
        <v>48</v>
      </c>
      <c r="U4" s="551" t="s">
        <v>55</v>
      </c>
      <c r="V4" s="547" t="s">
        <v>49</v>
      </c>
      <c r="W4" s="551" t="s">
        <v>55</v>
      </c>
      <c r="X4" s="547" t="s">
        <v>50</v>
      </c>
      <c r="Y4" s="551" t="s">
        <v>55</v>
      </c>
      <c r="Z4" s="547" t="s">
        <v>51</v>
      </c>
      <c r="AA4" s="551" t="s">
        <v>55</v>
      </c>
      <c r="AB4" s="547" t="s">
        <v>52</v>
      </c>
      <c r="AC4" s="551" t="s">
        <v>55</v>
      </c>
      <c r="AD4" s="551" t="s">
        <v>65</v>
      </c>
      <c r="AG4" s="547" t="s">
        <v>149</v>
      </c>
      <c r="AH4" s="551" t="s">
        <v>55</v>
      </c>
      <c r="AI4" s="547" t="s">
        <v>150</v>
      </c>
      <c r="AJ4" s="551" t="s">
        <v>55</v>
      </c>
      <c r="AK4" s="547" t="s">
        <v>151</v>
      </c>
      <c r="AL4" s="551" t="s">
        <v>55</v>
      </c>
      <c r="AM4" s="547" t="s">
        <v>152</v>
      </c>
      <c r="AN4" s="551" t="s">
        <v>55</v>
      </c>
      <c r="AO4" s="547" t="s">
        <v>153</v>
      </c>
      <c r="AP4" s="551" t="s">
        <v>55</v>
      </c>
      <c r="AQ4" s="547" t="s">
        <v>154</v>
      </c>
      <c r="AR4" s="551" t="s">
        <v>55</v>
      </c>
      <c r="AS4" s="547" t="s">
        <v>155</v>
      </c>
      <c r="AT4" s="551" t="s">
        <v>55</v>
      </c>
      <c r="AU4" s="547" t="s">
        <v>156</v>
      </c>
      <c r="AV4" s="551" t="s">
        <v>55</v>
      </c>
      <c r="AY4" s="547" t="s">
        <v>219</v>
      </c>
      <c r="AZ4" s="551" t="s">
        <v>55</v>
      </c>
      <c r="BA4" s="547" t="s">
        <v>155</v>
      </c>
      <c r="BB4" s="551" t="s">
        <v>55</v>
      </c>
      <c r="BC4" s="547" t="s">
        <v>218</v>
      </c>
      <c r="BD4" s="551" t="s">
        <v>55</v>
      </c>
    </row>
    <row r="5" spans="1:56" x14ac:dyDescent="0.2">
      <c r="A5" s="553">
        <v>97209</v>
      </c>
      <c r="B5" s="554" t="s">
        <v>8</v>
      </c>
      <c r="C5" s="555">
        <v>14683.517531718409</v>
      </c>
      <c r="D5" s="556">
        <v>0.37993795947034642</v>
      </c>
      <c r="E5" s="555">
        <v>1374.5724672075216</v>
      </c>
      <c r="F5" s="556">
        <v>3.5567244511188069E-2</v>
      </c>
      <c r="G5" s="555">
        <v>5435.2662244624526</v>
      </c>
      <c r="H5" s="556">
        <v>0.14063823290567379</v>
      </c>
      <c r="I5" s="555">
        <v>6517.9905852317506</v>
      </c>
      <c r="J5" s="557">
        <v>0.16865386903720092</v>
      </c>
      <c r="K5" s="555">
        <v>10635.798510020863</v>
      </c>
      <c r="L5" s="556">
        <v>0.27520269407559089</v>
      </c>
      <c r="M5" s="558">
        <v>38647.145318640993</v>
      </c>
      <c r="N5" s="561"/>
      <c r="O5" s="554" t="s">
        <v>8</v>
      </c>
      <c r="P5" s="559">
        <v>284.4244053567005</v>
      </c>
      <c r="Q5" s="560">
        <v>7.3581789485491628E-3</v>
      </c>
      <c r="R5" s="559">
        <v>1206.5780713708461</v>
      </c>
      <c r="S5" s="560">
        <v>3.1214681994000185E-2</v>
      </c>
      <c r="T5" s="559">
        <v>7687.9964112219641</v>
      </c>
      <c r="U5" s="560">
        <v>0.19889169946098753</v>
      </c>
      <c r="V5" s="559">
        <v>12140.401723553812</v>
      </c>
      <c r="W5" s="560">
        <v>0.31407729683798441</v>
      </c>
      <c r="X5" s="559">
        <v>6921.8622575245063</v>
      </c>
      <c r="Y5" s="560">
        <v>0.17907148679523094</v>
      </c>
      <c r="Z5" s="559">
        <v>6986.3217097462148</v>
      </c>
      <c r="AA5" s="560">
        <v>0.18073907992521554</v>
      </c>
      <c r="AB5" s="559">
        <v>3426.5997439355042</v>
      </c>
      <c r="AC5" s="560">
        <v>8.8647576038032125E-2</v>
      </c>
      <c r="AD5" s="555">
        <v>38654.184322709552</v>
      </c>
      <c r="AE5" s="561">
        <v>0.44845814275847862</v>
      </c>
      <c r="AF5" s="554" t="s">
        <v>8</v>
      </c>
      <c r="AG5" s="559">
        <v>99.731404417181722</v>
      </c>
      <c r="AH5" s="560">
        <v>2.5805632885665545E-3</v>
      </c>
      <c r="AI5" s="559">
        <v>1935.3382256849306</v>
      </c>
      <c r="AJ5" s="560">
        <v>5.0077132728130455E-2</v>
      </c>
      <c r="AK5" s="559">
        <v>2850.8177342346853</v>
      </c>
      <c r="AL5" s="560">
        <v>7.3765286173921543E-2</v>
      </c>
      <c r="AM5" s="559">
        <v>5023.5545438625131</v>
      </c>
      <c r="AN5" s="560">
        <v>0.12998513868085002</v>
      </c>
      <c r="AO5" s="559">
        <v>8247.4701353775654</v>
      </c>
      <c r="AP5" s="560">
        <v>0.21340438129073136</v>
      </c>
      <c r="AQ5" s="559">
        <v>4934.9942421163114</v>
      </c>
      <c r="AR5" s="560">
        <v>0.12769362915237042</v>
      </c>
      <c r="AS5" s="559">
        <v>11462.965686400583</v>
      </c>
      <c r="AT5" s="560">
        <v>0.29660575423850405</v>
      </c>
      <c r="AU5" s="559">
        <v>4092.2733465472261</v>
      </c>
      <c r="AV5" s="560">
        <v>0.1058881144469257</v>
      </c>
      <c r="AW5" s="680">
        <v>38647.145318640993</v>
      </c>
      <c r="AX5" s="554" t="s">
        <v>8</v>
      </c>
      <c r="AY5" s="559">
        <v>23091.906285693189</v>
      </c>
      <c r="AZ5" s="560">
        <v>0.59750613131457042</v>
      </c>
      <c r="BA5" s="559">
        <v>11462.965686400583</v>
      </c>
      <c r="BB5" s="560">
        <v>0.29660575423850405</v>
      </c>
      <c r="BC5" s="559">
        <v>4092.2733465472261</v>
      </c>
      <c r="BD5" s="560">
        <v>0.1058881144469257</v>
      </c>
    </row>
    <row r="6" spans="1:56" x14ac:dyDescent="0.2">
      <c r="A6" s="563">
        <v>97213</v>
      </c>
      <c r="B6" s="564" t="s">
        <v>10</v>
      </c>
      <c r="C6" s="555">
        <v>4984.0478088206892</v>
      </c>
      <c r="D6" s="556">
        <v>0.30790966421832056</v>
      </c>
      <c r="E6" s="555">
        <v>487.50340705564361</v>
      </c>
      <c r="F6" s="556">
        <v>3.0117490066233606E-2</v>
      </c>
      <c r="G6" s="555">
        <v>2546.5079989807273</v>
      </c>
      <c r="H6" s="556">
        <v>0.15732080689670455</v>
      </c>
      <c r="I6" s="555">
        <v>3863.4644423792015</v>
      </c>
      <c r="J6" s="557">
        <v>0.2386811051585559</v>
      </c>
      <c r="K6" s="555">
        <v>4305.1972807814382</v>
      </c>
      <c r="L6" s="556">
        <v>0.26597093366018532</v>
      </c>
      <c r="M6" s="558">
        <v>16186.720938017701</v>
      </c>
      <c r="N6" s="561"/>
      <c r="O6" s="564" t="s">
        <v>10</v>
      </c>
      <c r="P6" s="565">
        <v>72.797919522892713</v>
      </c>
      <c r="Q6" s="556">
        <v>4.4952990002869357E-3</v>
      </c>
      <c r="R6" s="565">
        <v>325.75923853214687</v>
      </c>
      <c r="S6" s="556">
        <v>2.0115755902162687E-2</v>
      </c>
      <c r="T6" s="565">
        <v>3625.3693025998177</v>
      </c>
      <c r="U6" s="556">
        <v>0.22386792244142312</v>
      </c>
      <c r="V6" s="565">
        <v>5812.5203091972971</v>
      </c>
      <c r="W6" s="556">
        <v>0.35892532240382707</v>
      </c>
      <c r="X6" s="565">
        <v>2746.3225125678423</v>
      </c>
      <c r="Y6" s="556">
        <v>0.16958645145524295</v>
      </c>
      <c r="Z6" s="565">
        <v>2787.0217855359283</v>
      </c>
      <c r="AA6" s="556">
        <v>0.17209964691858731</v>
      </c>
      <c r="AB6" s="565">
        <v>824.44195597552005</v>
      </c>
      <c r="AC6" s="556">
        <v>5.0909601878469928E-2</v>
      </c>
      <c r="AD6" s="555">
        <v>16194.233023931445</v>
      </c>
      <c r="AE6" s="561">
        <v>0.39259570025230017</v>
      </c>
      <c r="AF6" s="564" t="s">
        <v>10</v>
      </c>
      <c r="AG6" s="565">
        <v>78.650102482212787</v>
      </c>
      <c r="AH6" s="556">
        <v>4.8589274370874928E-3</v>
      </c>
      <c r="AI6" s="565">
        <v>998.63088406722682</v>
      </c>
      <c r="AJ6" s="556">
        <v>6.1694452378044391E-2</v>
      </c>
      <c r="AK6" s="565">
        <v>1259.7711802002609</v>
      </c>
      <c r="AL6" s="556">
        <v>7.7827447883001458E-2</v>
      </c>
      <c r="AM6" s="565">
        <v>2435.56208763927</v>
      </c>
      <c r="AN6" s="556">
        <v>0.15046667555248164</v>
      </c>
      <c r="AO6" s="565">
        <v>3369.7285347816014</v>
      </c>
      <c r="AP6" s="556">
        <v>0.20817857722295879</v>
      </c>
      <c r="AQ6" s="565">
        <v>2438.9089851578137</v>
      </c>
      <c r="AR6" s="556">
        <v>0.15067344365155244</v>
      </c>
      <c r="AS6" s="565">
        <v>4194.4607540271109</v>
      </c>
      <c r="AT6" s="556">
        <v>0.25912973789370736</v>
      </c>
      <c r="AU6" s="565">
        <v>1411.0084096622022</v>
      </c>
      <c r="AV6" s="556">
        <v>8.7170737981166493E-2</v>
      </c>
      <c r="AW6" s="562">
        <v>16186.720938017697</v>
      </c>
      <c r="AX6" s="564" t="s">
        <v>10</v>
      </c>
      <c r="AY6" s="565">
        <v>10581.251774328386</v>
      </c>
      <c r="AZ6" s="556">
        <v>0.65369952412512622</v>
      </c>
      <c r="BA6" s="565">
        <v>4194.4607540271109</v>
      </c>
      <c r="BB6" s="556">
        <v>0.25912973789370736</v>
      </c>
      <c r="BC6" s="565">
        <v>1411.0084096622022</v>
      </c>
      <c r="BD6" s="556">
        <v>8.7170737981166493E-2</v>
      </c>
    </row>
    <row r="7" spans="1:56" x14ac:dyDescent="0.2">
      <c r="A7" s="563">
        <v>97224</v>
      </c>
      <c r="B7" s="564" t="s">
        <v>19</v>
      </c>
      <c r="C7" s="555">
        <v>1895.3257702937562</v>
      </c>
      <c r="D7" s="556">
        <v>0.28174362059477037</v>
      </c>
      <c r="E7" s="555">
        <v>200.10866541631805</v>
      </c>
      <c r="F7" s="556">
        <v>2.9746516820716645E-2</v>
      </c>
      <c r="G7" s="555">
        <v>1192.2383215126993</v>
      </c>
      <c r="H7" s="556">
        <v>0.1772283934401197</v>
      </c>
      <c r="I7" s="555">
        <v>1888.8195812881129</v>
      </c>
      <c r="J7" s="557">
        <v>0.28077646377378768</v>
      </c>
      <c r="K7" s="555">
        <v>1550.636979599881</v>
      </c>
      <c r="L7" s="556">
        <v>0.23050500537060561</v>
      </c>
      <c r="M7" s="558">
        <v>6727.1293181107676</v>
      </c>
      <c r="N7" s="561"/>
      <c r="O7" s="564" t="s">
        <v>19</v>
      </c>
      <c r="P7" s="565">
        <v>29.96096552209481</v>
      </c>
      <c r="Q7" s="556">
        <v>4.4527778373963005E-3</v>
      </c>
      <c r="R7" s="565">
        <v>179.44223328426358</v>
      </c>
      <c r="S7" s="556">
        <v>2.6668579784981512E-2</v>
      </c>
      <c r="T7" s="565">
        <v>1087.0672884873838</v>
      </c>
      <c r="U7" s="556">
        <v>0.16155918361060473</v>
      </c>
      <c r="V7" s="565">
        <v>2301.7694691979054</v>
      </c>
      <c r="W7" s="556">
        <v>0.3420873760453923</v>
      </c>
      <c r="X7" s="565">
        <v>1384.8864766951044</v>
      </c>
      <c r="Y7" s="556">
        <v>0.20582086402356548</v>
      </c>
      <c r="Z7" s="565">
        <v>1275.2564532702177</v>
      </c>
      <c r="AA7" s="556">
        <v>0.18952772626538544</v>
      </c>
      <c r="AB7" s="565">
        <v>470.21813883336188</v>
      </c>
      <c r="AC7" s="556">
        <v>6.9883492432674374E-2</v>
      </c>
      <c r="AD7" s="555">
        <v>6728.6010252903307</v>
      </c>
      <c r="AE7" s="561">
        <v>0.46523208272162531</v>
      </c>
      <c r="AF7" s="564" t="s">
        <v>19</v>
      </c>
      <c r="AG7" s="565">
        <v>47.461024310849261</v>
      </c>
      <c r="AH7" s="556">
        <v>7.05516752637336E-3</v>
      </c>
      <c r="AI7" s="565">
        <v>400.05258056711773</v>
      </c>
      <c r="AJ7" s="556">
        <v>5.9468543215022894E-2</v>
      </c>
      <c r="AK7" s="565">
        <v>437.60592937794291</v>
      </c>
      <c r="AL7" s="556">
        <v>6.5050916770667808E-2</v>
      </c>
      <c r="AM7" s="565">
        <v>930.6989518327581</v>
      </c>
      <c r="AN7" s="556">
        <v>0.13835009077752253</v>
      </c>
      <c r="AO7" s="565">
        <v>1149.3288348338551</v>
      </c>
      <c r="AP7" s="556">
        <v>0.17084982025537007</v>
      </c>
      <c r="AQ7" s="565">
        <v>1196.9913941267666</v>
      </c>
      <c r="AR7" s="556">
        <v>0.17793494632312598</v>
      </c>
      <c r="AS7" s="565">
        <v>2027.5264224427697</v>
      </c>
      <c r="AT7" s="556">
        <v>0.3013954878174061</v>
      </c>
      <c r="AU7" s="565">
        <v>537.46418061870884</v>
      </c>
      <c r="AV7" s="556">
        <v>7.9895027314511188E-2</v>
      </c>
      <c r="AW7" s="562">
        <v>6727.1293181107685</v>
      </c>
      <c r="AX7" s="564" t="s">
        <v>19</v>
      </c>
      <c r="AY7" s="565">
        <v>4162.1387150492901</v>
      </c>
      <c r="AZ7" s="556">
        <v>0.61870948486808264</v>
      </c>
      <c r="BA7" s="565">
        <v>2027.5264224427697</v>
      </c>
      <c r="BB7" s="556">
        <v>0.3013954878174061</v>
      </c>
      <c r="BC7" s="565">
        <v>537.46418061870884</v>
      </c>
      <c r="BD7" s="556">
        <v>7.9895027314511188E-2</v>
      </c>
    </row>
    <row r="8" spans="1:56" x14ac:dyDescent="0.2">
      <c r="A8" s="563">
        <v>97229</v>
      </c>
      <c r="B8" s="566" t="s">
        <v>24</v>
      </c>
      <c r="C8" s="567">
        <v>3502.5174584427787</v>
      </c>
      <c r="D8" s="556">
        <v>0.3817502254596446</v>
      </c>
      <c r="E8" s="567">
        <v>330.77831367358937</v>
      </c>
      <c r="F8" s="556">
        <v>3.6052552862419013E-2</v>
      </c>
      <c r="G8" s="567">
        <v>1635.6119751849531</v>
      </c>
      <c r="H8" s="556">
        <v>0.17827041483726305</v>
      </c>
      <c r="I8" s="567">
        <v>1875.2769268580114</v>
      </c>
      <c r="J8" s="557">
        <v>0.20439224018760471</v>
      </c>
      <c r="K8" s="567">
        <v>1830.7082921135461</v>
      </c>
      <c r="L8" s="556">
        <v>0.19953456665306862</v>
      </c>
      <c r="M8" s="558">
        <v>9174.8929662728788</v>
      </c>
      <c r="N8" s="561"/>
      <c r="O8" s="566" t="s">
        <v>24</v>
      </c>
      <c r="P8" s="565">
        <v>120.93495238945862</v>
      </c>
      <c r="Q8" s="556">
        <v>1.3168955463746338E-2</v>
      </c>
      <c r="R8" s="565">
        <v>342.50470472358802</v>
      </c>
      <c r="S8" s="556">
        <v>3.7296324292609352E-2</v>
      </c>
      <c r="T8" s="565">
        <v>1977.3727705615756</v>
      </c>
      <c r="U8" s="556">
        <v>0.21532181917838902</v>
      </c>
      <c r="V8" s="565">
        <v>2758.922817215177</v>
      </c>
      <c r="W8" s="556">
        <v>0.30042705595001468</v>
      </c>
      <c r="X8" s="565">
        <v>1766.992475947721</v>
      </c>
      <c r="Y8" s="556">
        <v>0.19241290264532909</v>
      </c>
      <c r="Z8" s="565">
        <v>1665.3280773621671</v>
      </c>
      <c r="AA8" s="556">
        <v>0.1813423733172139</v>
      </c>
      <c r="AB8" s="565">
        <v>551.28093054757028</v>
      </c>
      <c r="AC8" s="556">
        <v>6.0030569152697631E-2</v>
      </c>
      <c r="AD8" s="555">
        <v>9183.3367287472574</v>
      </c>
      <c r="AE8" s="561">
        <v>0.4337858451152406</v>
      </c>
      <c r="AF8" s="566" t="s">
        <v>24</v>
      </c>
      <c r="AG8" s="565">
        <v>29.3395858263736</v>
      </c>
      <c r="AH8" s="556">
        <v>3.1978123269913454E-3</v>
      </c>
      <c r="AI8" s="565">
        <v>563.32665005131287</v>
      </c>
      <c r="AJ8" s="556">
        <v>6.1398716270818068E-2</v>
      </c>
      <c r="AK8" s="565">
        <v>1206.2705356250735</v>
      </c>
      <c r="AL8" s="556">
        <v>0.13147516162415759</v>
      </c>
      <c r="AM8" s="565">
        <v>1672.2789621107243</v>
      </c>
      <c r="AN8" s="556">
        <v>0.18226686330380756</v>
      </c>
      <c r="AO8" s="565">
        <v>1599.5044669481147</v>
      </c>
      <c r="AP8" s="556">
        <v>0.17433494568578953</v>
      </c>
      <c r="AQ8" s="565">
        <v>818.17056572851629</v>
      </c>
      <c r="AR8" s="556">
        <v>8.9174943918815239E-2</v>
      </c>
      <c r="AS8" s="565">
        <v>2523.1442226920958</v>
      </c>
      <c r="AT8" s="556">
        <v>0.27500530327353495</v>
      </c>
      <c r="AU8" s="565">
        <v>762.85797729066735</v>
      </c>
      <c r="AV8" s="556">
        <v>8.3146253596085656E-2</v>
      </c>
      <c r="AW8" s="562">
        <v>9174.8929662728788</v>
      </c>
      <c r="AX8" s="566" t="s">
        <v>24</v>
      </c>
      <c r="AY8" s="565">
        <v>5888.8907662901156</v>
      </c>
      <c r="AZ8" s="556">
        <v>0.64184844313037936</v>
      </c>
      <c r="BA8" s="565">
        <v>2523.1442226920958</v>
      </c>
      <c r="BB8" s="556">
        <v>0.27500530327353495</v>
      </c>
      <c r="BC8" s="565">
        <v>762.85797729066735</v>
      </c>
      <c r="BD8" s="556">
        <v>8.3146253596085656E-2</v>
      </c>
    </row>
    <row r="9" spans="1:56" ht="12.75" thickBot="1" x14ac:dyDescent="0.25">
      <c r="A9" s="568"/>
      <c r="B9" s="569" t="s">
        <v>34</v>
      </c>
      <c r="C9" s="570">
        <v>25065.408569275634</v>
      </c>
      <c r="D9" s="571">
        <v>0.35435207058623708</v>
      </c>
      <c r="E9" s="570">
        <v>2392.9628533530727</v>
      </c>
      <c r="F9" s="571">
        <v>3.3829543993988694E-2</v>
      </c>
      <c r="G9" s="570">
        <v>10809.624520140833</v>
      </c>
      <c r="H9" s="571">
        <v>0.15281669239043882</v>
      </c>
      <c r="I9" s="570">
        <v>14145.551535757077</v>
      </c>
      <c r="J9" s="572">
        <v>0.19997701064502149</v>
      </c>
      <c r="K9" s="570">
        <v>18322.341062515727</v>
      </c>
      <c r="L9" s="571">
        <v>0.25902468238431398</v>
      </c>
      <c r="M9" s="570">
        <v>70735.888541042339</v>
      </c>
      <c r="N9" s="561"/>
      <c r="O9" s="569" t="s">
        <v>34</v>
      </c>
      <c r="P9" s="573">
        <v>508.1182427911466</v>
      </c>
      <c r="Q9" s="571">
        <v>7.1808322904568589E-3</v>
      </c>
      <c r="R9" s="573">
        <v>2054.2842479108444</v>
      </c>
      <c r="S9" s="571">
        <v>2.9031570644155E-2</v>
      </c>
      <c r="T9" s="573">
        <v>14377.805772870743</v>
      </c>
      <c r="U9" s="571">
        <v>0.20319013029843963</v>
      </c>
      <c r="V9" s="573">
        <v>23013.614319164193</v>
      </c>
      <c r="W9" s="571">
        <v>0.32523316603513608</v>
      </c>
      <c r="X9" s="573">
        <v>12820.063722735174</v>
      </c>
      <c r="Y9" s="571">
        <v>0.18117579687799262</v>
      </c>
      <c r="Z9" s="573">
        <v>12713.928025914527</v>
      </c>
      <c r="AA9" s="571">
        <v>0.1796758652189494</v>
      </c>
      <c r="AB9" s="573">
        <v>5272.5407692919562</v>
      </c>
      <c r="AC9" s="571">
        <v>7.4512638634870162E-2</v>
      </c>
      <c r="AD9" s="570">
        <v>70760.3551006786</v>
      </c>
      <c r="AE9" s="561">
        <v>0.4353643007318122</v>
      </c>
      <c r="AF9" s="569" t="s">
        <v>34</v>
      </c>
      <c r="AG9" s="573">
        <v>255.18211703661737</v>
      </c>
      <c r="AH9" s="571">
        <v>3.6075339166561221E-3</v>
      </c>
      <c r="AI9" s="573">
        <v>3897.3483403705877</v>
      </c>
      <c r="AJ9" s="571">
        <v>5.5097185046445986E-2</v>
      </c>
      <c r="AK9" s="573">
        <v>5754.4653794379619</v>
      </c>
      <c r="AL9" s="571">
        <v>8.1351425678340195E-2</v>
      </c>
      <c r="AM9" s="573">
        <v>10062.094545445265</v>
      </c>
      <c r="AN9" s="571">
        <v>0.14224878987145317</v>
      </c>
      <c r="AO9" s="573">
        <v>14366.031971941136</v>
      </c>
      <c r="AP9" s="571">
        <v>0.20309396359113641</v>
      </c>
      <c r="AQ9" s="573">
        <v>9389.0651871294085</v>
      </c>
      <c r="AR9" s="571">
        <v>0.13273410966883792</v>
      </c>
      <c r="AS9" s="573">
        <v>20208.09708556256</v>
      </c>
      <c r="AT9" s="571">
        <v>0.28568379506305952</v>
      </c>
      <c r="AU9" s="573">
        <v>6803.6039141188048</v>
      </c>
      <c r="AV9" s="571">
        <v>9.61831971640707E-2</v>
      </c>
      <c r="AW9" s="562">
        <v>70735.888541042339</v>
      </c>
      <c r="AX9" s="569" t="s">
        <v>34</v>
      </c>
      <c r="AY9" s="573">
        <v>43724.187541360974</v>
      </c>
      <c r="AZ9" s="571">
        <v>0.61813300777286984</v>
      </c>
      <c r="BA9" s="573">
        <v>20208.09708556256</v>
      </c>
      <c r="BB9" s="571">
        <v>0.28568379506305952</v>
      </c>
      <c r="BC9" s="573">
        <v>6803.6039141188048</v>
      </c>
      <c r="BD9" s="571">
        <v>9.61831971640707E-2</v>
      </c>
    </row>
    <row r="10" spans="1:56" x14ac:dyDescent="0.2">
      <c r="A10" s="563">
        <v>97212</v>
      </c>
      <c r="B10" s="554" t="s">
        <v>9</v>
      </c>
      <c r="C10" s="574">
        <v>1355.9869453402302</v>
      </c>
      <c r="D10" s="556">
        <v>0.31665457881361925</v>
      </c>
      <c r="E10" s="574">
        <v>145.33002290081066</v>
      </c>
      <c r="F10" s="556">
        <v>3.3937950028776358E-2</v>
      </c>
      <c r="G10" s="574">
        <v>704.15174990817059</v>
      </c>
      <c r="H10" s="556">
        <v>0.16443585725827076</v>
      </c>
      <c r="I10" s="574">
        <v>1081.7289378318317</v>
      </c>
      <c r="J10" s="557">
        <v>0.2526089372591247</v>
      </c>
      <c r="K10" s="574">
        <v>995.02984384094725</v>
      </c>
      <c r="L10" s="556">
        <v>0.23236267664020885</v>
      </c>
      <c r="M10" s="558">
        <v>4282.2274998219909</v>
      </c>
      <c r="N10" s="561"/>
      <c r="O10" s="554" t="s">
        <v>9</v>
      </c>
      <c r="P10" s="565">
        <v>15.063705801598051</v>
      </c>
      <c r="Q10" s="556">
        <v>3.5177266509600993E-3</v>
      </c>
      <c r="R10" s="565">
        <v>65.076625302222823</v>
      </c>
      <c r="S10" s="556">
        <v>1.5196909857061076E-2</v>
      </c>
      <c r="T10" s="565">
        <v>608.70599398427146</v>
      </c>
      <c r="U10" s="556">
        <v>0.14214704707061335</v>
      </c>
      <c r="V10" s="565">
        <v>1397.9186657900091</v>
      </c>
      <c r="W10" s="556">
        <v>0.32644661355523952</v>
      </c>
      <c r="X10" s="565">
        <v>864.68043432339061</v>
      </c>
      <c r="Y10" s="556">
        <v>0.2019230492446594</v>
      </c>
      <c r="Z10" s="565">
        <v>887.19891869848595</v>
      </c>
      <c r="AA10" s="556">
        <v>0.20718164056799088</v>
      </c>
      <c r="AB10" s="565">
        <v>443.58315592201285</v>
      </c>
      <c r="AC10" s="556">
        <v>0.10358701305347562</v>
      </c>
      <c r="AD10" s="555">
        <v>4282.2274998219909</v>
      </c>
      <c r="AE10" s="561">
        <v>0.51269170286612586</v>
      </c>
      <c r="AF10" s="554" t="s">
        <v>9</v>
      </c>
      <c r="AG10" s="565">
        <v>75.215595109730316</v>
      </c>
      <c r="AH10" s="556">
        <v>1.7564595788723741E-2</v>
      </c>
      <c r="AI10" s="565">
        <v>273.22018048712374</v>
      </c>
      <c r="AJ10" s="556">
        <v>6.3803284738720989E-2</v>
      </c>
      <c r="AK10" s="565">
        <v>97.598149883431915</v>
      </c>
      <c r="AL10" s="556">
        <v>2.2791444379704026E-2</v>
      </c>
      <c r="AM10" s="565">
        <v>368.41356940360771</v>
      </c>
      <c r="AN10" s="556">
        <v>8.6033161343931977E-2</v>
      </c>
      <c r="AO10" s="565">
        <v>720.72097210802542</v>
      </c>
      <c r="AP10" s="556">
        <v>0.16830515710292959</v>
      </c>
      <c r="AQ10" s="565">
        <v>812.06555262788675</v>
      </c>
      <c r="AR10" s="556">
        <v>0.18963624717781666</v>
      </c>
      <c r="AS10" s="565">
        <v>1481.3147529636392</v>
      </c>
      <c r="AT10" s="556">
        <v>0.34592154504290507</v>
      </c>
      <c r="AU10" s="565">
        <v>453.67872723854515</v>
      </c>
      <c r="AV10" s="556">
        <v>0.10594456442526801</v>
      </c>
      <c r="AW10" s="562">
        <v>4282.22749982199</v>
      </c>
      <c r="AX10" s="554" t="s">
        <v>9</v>
      </c>
      <c r="AY10" s="565">
        <v>2347.2340196198056</v>
      </c>
      <c r="AZ10" s="556">
        <v>0.54813389053182704</v>
      </c>
      <c r="BA10" s="565">
        <v>1481.3147529636392</v>
      </c>
      <c r="BB10" s="556">
        <v>0.34592154504290507</v>
      </c>
      <c r="BC10" s="565">
        <v>453.67872723854515</v>
      </c>
      <c r="BD10" s="556">
        <v>0.10594456442526801</v>
      </c>
    </row>
    <row r="11" spans="1:56" x14ac:dyDescent="0.2">
      <c r="A11" s="563">
        <v>97222</v>
      </c>
      <c r="B11" s="564" t="s">
        <v>17</v>
      </c>
      <c r="C11" s="555">
        <v>2637.2412998695509</v>
      </c>
      <c r="D11" s="556">
        <v>0.27899417903213763</v>
      </c>
      <c r="E11" s="555">
        <v>257.36717631264531</v>
      </c>
      <c r="F11" s="556">
        <v>2.7226914756991571E-2</v>
      </c>
      <c r="G11" s="555">
        <v>1602.118474533476</v>
      </c>
      <c r="H11" s="556">
        <v>0.16948836973575285</v>
      </c>
      <c r="I11" s="555">
        <v>2597.7357104185407</v>
      </c>
      <c r="J11" s="557">
        <v>0.27481487640381524</v>
      </c>
      <c r="K11" s="555">
        <v>2358.2123338009465</v>
      </c>
      <c r="L11" s="556">
        <v>0.24947566007130265</v>
      </c>
      <c r="M11" s="558">
        <v>9452.6749949351597</v>
      </c>
      <c r="N11" s="561"/>
      <c r="O11" s="564" t="s">
        <v>17</v>
      </c>
      <c r="P11" s="565">
        <v>44.947585838849974</v>
      </c>
      <c r="Q11" s="556">
        <v>4.7565218494225563E-3</v>
      </c>
      <c r="R11" s="565">
        <v>224.7656606906323</v>
      </c>
      <c r="S11" s="556">
        <v>2.3785543897906557E-2</v>
      </c>
      <c r="T11" s="565">
        <v>1850.1776880569255</v>
      </c>
      <c r="U11" s="556">
        <v>0.19579273134065264</v>
      </c>
      <c r="V11" s="565">
        <v>3478.5730368742015</v>
      </c>
      <c r="W11" s="556">
        <v>0.36811562503103412</v>
      </c>
      <c r="X11" s="565">
        <v>1798.1730221040068</v>
      </c>
      <c r="Y11" s="556">
        <v>0.19028940284679671</v>
      </c>
      <c r="Z11" s="565">
        <v>1458.4059332130294</v>
      </c>
      <c r="AA11" s="556">
        <v>0.15433397716901176</v>
      </c>
      <c r="AB11" s="565">
        <v>594.63212187300292</v>
      </c>
      <c r="AC11" s="556">
        <v>6.2926197865175518E-2</v>
      </c>
      <c r="AD11" s="555">
        <v>9449.6750486506498</v>
      </c>
      <c r="AE11" s="561">
        <v>0.407549577880984</v>
      </c>
      <c r="AF11" s="564" t="s">
        <v>17</v>
      </c>
      <c r="AG11" s="565">
        <v>102.41746627095949</v>
      </c>
      <c r="AH11" s="556">
        <v>1.0834760142058818E-2</v>
      </c>
      <c r="AI11" s="565">
        <v>611.80438760142795</v>
      </c>
      <c r="AJ11" s="556">
        <v>6.4722884043854165E-2</v>
      </c>
      <c r="AK11" s="565">
        <v>480.9579395527611</v>
      </c>
      <c r="AL11" s="556">
        <v>5.0880617371322233E-2</v>
      </c>
      <c r="AM11" s="565">
        <v>1135.3599133562902</v>
      </c>
      <c r="AN11" s="556">
        <v>0.12010990687446971</v>
      </c>
      <c r="AO11" s="565">
        <v>1794.8235896480537</v>
      </c>
      <c r="AP11" s="556">
        <v>0.18987467469364375</v>
      </c>
      <c r="AQ11" s="565">
        <v>1863.2282053399165</v>
      </c>
      <c r="AR11" s="556">
        <v>0.19711120993139547</v>
      </c>
      <c r="AS11" s="565">
        <v>2585.0927193029092</v>
      </c>
      <c r="AT11" s="556">
        <v>0.27347737235100422</v>
      </c>
      <c r="AU11" s="565">
        <v>878.99077386284159</v>
      </c>
      <c r="AV11" s="556">
        <v>9.2988574592251821E-2</v>
      </c>
      <c r="AW11" s="562">
        <v>9452.6749949351579</v>
      </c>
      <c r="AX11" s="564" t="s">
        <v>17</v>
      </c>
      <c r="AY11" s="565">
        <v>5988.5915017694088</v>
      </c>
      <c r="AZ11" s="556">
        <v>0.63353405305674415</v>
      </c>
      <c r="BA11" s="565">
        <v>2585.0927193029092</v>
      </c>
      <c r="BB11" s="556">
        <v>0.27347737235100422</v>
      </c>
      <c r="BC11" s="565">
        <v>878.99077386284159</v>
      </c>
      <c r="BD11" s="556">
        <v>9.2988574592251821E-2</v>
      </c>
    </row>
    <row r="12" spans="1:56" x14ac:dyDescent="0.2">
      <c r="A12" s="563">
        <v>97228</v>
      </c>
      <c r="B12" s="564" t="s">
        <v>23</v>
      </c>
      <c r="C12" s="555">
        <v>2001.8285549833163</v>
      </c>
      <c r="D12" s="556">
        <v>0.28560425218468893</v>
      </c>
      <c r="E12" s="555">
        <v>210.12185298914122</v>
      </c>
      <c r="F12" s="556">
        <v>2.9978438733543278E-2</v>
      </c>
      <c r="G12" s="555">
        <v>1170.9927271024317</v>
      </c>
      <c r="H12" s="556">
        <v>0.16706750500948211</v>
      </c>
      <c r="I12" s="555">
        <v>1726.8693103857777</v>
      </c>
      <c r="J12" s="557">
        <v>0.24637535356644463</v>
      </c>
      <c r="K12" s="555">
        <v>1899.2868227421511</v>
      </c>
      <c r="L12" s="556">
        <v>0.27097445050584101</v>
      </c>
      <c r="M12" s="558">
        <v>7009.0992682028182</v>
      </c>
      <c r="N12" s="561"/>
      <c r="O12" s="564" t="s">
        <v>23</v>
      </c>
      <c r="P12" s="565">
        <v>30.040292084769348</v>
      </c>
      <c r="Q12" s="556">
        <v>4.2858990770823953E-3</v>
      </c>
      <c r="R12" s="565">
        <v>172.66234864137417</v>
      </c>
      <c r="S12" s="556">
        <v>2.4634028144624349E-2</v>
      </c>
      <c r="T12" s="565">
        <v>980.79373468993776</v>
      </c>
      <c r="U12" s="556">
        <v>0.13993149435611005</v>
      </c>
      <c r="V12" s="565">
        <v>2372.439802201151</v>
      </c>
      <c r="W12" s="556">
        <v>0.33847998315045424</v>
      </c>
      <c r="X12" s="565">
        <v>1178.5059483381815</v>
      </c>
      <c r="Y12" s="556">
        <v>0.16813942893982706</v>
      </c>
      <c r="Z12" s="565">
        <v>1579.0752559953121</v>
      </c>
      <c r="AA12" s="556">
        <v>0.22528932685528907</v>
      </c>
      <c r="AB12" s="565">
        <v>695.58188625209198</v>
      </c>
      <c r="AC12" s="556">
        <v>9.9239839476612801E-2</v>
      </c>
      <c r="AD12" s="555">
        <v>7009.0992682028182</v>
      </c>
      <c r="AE12" s="561">
        <v>0.49266859527172896</v>
      </c>
      <c r="AF12" s="564" t="s">
        <v>23</v>
      </c>
      <c r="AG12" s="565">
        <v>127.60028798136182</v>
      </c>
      <c r="AH12" s="556">
        <v>1.8204948039504572E-2</v>
      </c>
      <c r="AI12" s="565">
        <v>342.74114477069162</v>
      </c>
      <c r="AJ12" s="556">
        <v>4.8899456500146397E-2</v>
      </c>
      <c r="AK12" s="565">
        <v>115.09368279071303</v>
      </c>
      <c r="AL12" s="556">
        <v>1.6420609608547302E-2</v>
      </c>
      <c r="AM12" s="565">
        <v>590.62054929183705</v>
      </c>
      <c r="AN12" s="556">
        <v>8.4264828716468773E-2</v>
      </c>
      <c r="AO12" s="565">
        <v>1028.5347584195251</v>
      </c>
      <c r="AP12" s="556">
        <v>0.14674278663530024</v>
      </c>
      <c r="AQ12" s="565">
        <v>1301.2950605174963</v>
      </c>
      <c r="AR12" s="556">
        <v>0.18565795842283134</v>
      </c>
      <c r="AS12" s="565">
        <v>2667.5022927931545</v>
      </c>
      <c r="AT12" s="556">
        <v>0.38057704574030393</v>
      </c>
      <c r="AU12" s="565">
        <v>835.71149163803796</v>
      </c>
      <c r="AV12" s="556">
        <v>0.11923236633689742</v>
      </c>
      <c r="AW12" s="562">
        <v>7009.0992682028173</v>
      </c>
      <c r="AX12" s="564" t="s">
        <v>23</v>
      </c>
      <c r="AY12" s="565">
        <v>3505.8854837716253</v>
      </c>
      <c r="AZ12" s="556">
        <v>0.50019058792279858</v>
      </c>
      <c r="BA12" s="565">
        <v>2667.5022927931545</v>
      </c>
      <c r="BB12" s="556">
        <v>0.38057704574030393</v>
      </c>
      <c r="BC12" s="565">
        <v>835.71149163803796</v>
      </c>
      <c r="BD12" s="556">
        <v>0.11923236633689742</v>
      </c>
    </row>
    <row r="13" spans="1:56" x14ac:dyDescent="0.2">
      <c r="A13" s="563">
        <v>97230</v>
      </c>
      <c r="B13" s="566" t="s">
        <v>25</v>
      </c>
      <c r="C13" s="555">
        <v>1786.18037259314</v>
      </c>
      <c r="D13" s="556">
        <v>0.3215857165152573</v>
      </c>
      <c r="E13" s="555">
        <v>168.56680503052775</v>
      </c>
      <c r="F13" s="556">
        <v>3.0348937659487825E-2</v>
      </c>
      <c r="G13" s="555">
        <v>994.86094630367836</v>
      </c>
      <c r="H13" s="556">
        <v>0.17911576857472858</v>
      </c>
      <c r="I13" s="555">
        <v>1283.665827605123</v>
      </c>
      <c r="J13" s="557">
        <v>0.23111249080474286</v>
      </c>
      <c r="K13" s="555">
        <v>1321.016182831743</v>
      </c>
      <c r="L13" s="556">
        <v>0.23783708644578339</v>
      </c>
      <c r="M13" s="558">
        <v>5554.2901343642125</v>
      </c>
      <c r="N13" s="561"/>
      <c r="O13" s="566" t="s">
        <v>25</v>
      </c>
      <c r="P13" s="565">
        <v>27.414047809186858</v>
      </c>
      <c r="Q13" s="556">
        <v>4.9365416243473932E-3</v>
      </c>
      <c r="R13" s="565">
        <v>128.53505632301002</v>
      </c>
      <c r="S13" s="556">
        <v>2.3145748491535747E-2</v>
      </c>
      <c r="T13" s="565">
        <v>918.00343274345346</v>
      </c>
      <c r="U13" s="556">
        <v>0.1653080270587837</v>
      </c>
      <c r="V13" s="565">
        <v>1963.7103900069458</v>
      </c>
      <c r="W13" s="556">
        <v>0.35361206582503141</v>
      </c>
      <c r="X13" s="565">
        <v>1037.5845022277699</v>
      </c>
      <c r="Y13" s="556">
        <v>0.18684140042641464</v>
      </c>
      <c r="Z13" s="565">
        <v>1051.0009989541461</v>
      </c>
      <c r="AA13" s="556">
        <v>0.18925735501304383</v>
      </c>
      <c r="AB13" s="565">
        <v>427.04168782931896</v>
      </c>
      <c r="AC13" s="556">
        <v>7.689886156084326E-2</v>
      </c>
      <c r="AD13" s="555">
        <v>5553.2901158938312</v>
      </c>
      <c r="AE13" s="561">
        <v>0.45299761700030172</v>
      </c>
      <c r="AF13" s="566" t="s">
        <v>25</v>
      </c>
      <c r="AG13" s="565">
        <v>64.832691940115168</v>
      </c>
      <c r="AH13" s="556">
        <v>1.1672543272271178E-2</v>
      </c>
      <c r="AI13" s="565">
        <v>314.16252512540223</v>
      </c>
      <c r="AJ13" s="556">
        <v>5.6562138009624112E-2</v>
      </c>
      <c r="AK13" s="565">
        <v>448.42892126251428</v>
      </c>
      <c r="AL13" s="556">
        <v>8.0735595443259103E-2</v>
      </c>
      <c r="AM13" s="565">
        <v>748.27395097644728</v>
      </c>
      <c r="AN13" s="556">
        <v>0.13471999713282903</v>
      </c>
      <c r="AO13" s="565">
        <v>997.83849303974046</v>
      </c>
      <c r="AP13" s="556">
        <v>0.17965184909339649</v>
      </c>
      <c r="AQ13" s="565">
        <v>754.58962793875025</v>
      </c>
      <c r="AR13" s="556">
        <v>0.13585707798556088</v>
      </c>
      <c r="AS13" s="565">
        <v>1787.7881263593988</v>
      </c>
      <c r="AT13" s="556">
        <v>0.3218751781255379</v>
      </c>
      <c r="AU13" s="565">
        <v>438.37579772184381</v>
      </c>
      <c r="AV13" s="556">
        <v>7.8925620937521257E-2</v>
      </c>
      <c r="AW13" s="562">
        <v>5554.2901343642125</v>
      </c>
      <c r="AX13" s="566" t="s">
        <v>25</v>
      </c>
      <c r="AY13" s="565">
        <v>3328.1262102829696</v>
      </c>
      <c r="AZ13" s="556">
        <v>0.59919920093694079</v>
      </c>
      <c r="BA13" s="565">
        <v>1787.7881263593988</v>
      </c>
      <c r="BB13" s="556">
        <v>0.3218751781255379</v>
      </c>
      <c r="BC13" s="565">
        <v>438.37579772184381</v>
      </c>
      <c r="BD13" s="556">
        <v>7.8925620937521257E-2</v>
      </c>
    </row>
    <row r="14" spans="1:56" x14ac:dyDescent="0.2">
      <c r="A14" s="568"/>
      <c r="B14" s="575" t="s">
        <v>35</v>
      </c>
      <c r="C14" s="576">
        <v>7781.2371727862374</v>
      </c>
      <c r="D14" s="577">
        <v>0.29588374800790651</v>
      </c>
      <c r="E14" s="576">
        <v>781.38585723312485</v>
      </c>
      <c r="F14" s="577">
        <v>2.971241859676179E-2</v>
      </c>
      <c r="G14" s="576">
        <v>4472.1238978477568</v>
      </c>
      <c r="H14" s="577">
        <v>0.17005377821906334</v>
      </c>
      <c r="I14" s="576">
        <v>6689.9997862412729</v>
      </c>
      <c r="J14" s="578">
        <v>0.25438913722461087</v>
      </c>
      <c r="K14" s="576">
        <v>6573.5451832157878</v>
      </c>
      <c r="L14" s="577">
        <v>0.24996091795165748</v>
      </c>
      <c r="M14" s="576">
        <v>26298.291897324179</v>
      </c>
      <c r="N14" s="561"/>
      <c r="O14" s="575" t="s">
        <v>35</v>
      </c>
      <c r="P14" s="579">
        <v>117.46563153440422</v>
      </c>
      <c r="Q14" s="577">
        <v>4.4673434004475331E-3</v>
      </c>
      <c r="R14" s="579">
        <v>591.03969095723937</v>
      </c>
      <c r="S14" s="577">
        <v>2.2477870576356959E-2</v>
      </c>
      <c r="T14" s="579">
        <v>4357.6808494745883</v>
      </c>
      <c r="U14" s="577">
        <v>0.16572725596299359</v>
      </c>
      <c r="V14" s="579">
        <v>9212.6418948723076</v>
      </c>
      <c r="W14" s="577">
        <v>0.35036660878710013</v>
      </c>
      <c r="X14" s="579">
        <v>4878.9439069933487</v>
      </c>
      <c r="Y14" s="577">
        <v>0.18555144666018064</v>
      </c>
      <c r="Z14" s="579">
        <v>4975.6811068609732</v>
      </c>
      <c r="AA14" s="577">
        <v>0.18923046566992249</v>
      </c>
      <c r="AB14" s="579">
        <v>2160.8388518764268</v>
      </c>
      <c r="AC14" s="577">
        <v>8.2179008942998566E-2</v>
      </c>
      <c r="AD14" s="576">
        <v>26294.291932569289</v>
      </c>
      <c r="AE14" s="561">
        <v>0.45696092127310173</v>
      </c>
      <c r="AF14" s="575" t="s">
        <v>35</v>
      </c>
      <c r="AG14" s="579">
        <v>370.06604130216681</v>
      </c>
      <c r="AH14" s="577">
        <v>1.4071866064419972E-2</v>
      </c>
      <c r="AI14" s="579">
        <v>1541.9282379846454</v>
      </c>
      <c r="AJ14" s="577">
        <v>5.8632258095117379E-2</v>
      </c>
      <c r="AK14" s="579">
        <v>1142.0786934894204</v>
      </c>
      <c r="AL14" s="577">
        <v>4.3427865883777249E-2</v>
      </c>
      <c r="AM14" s="579">
        <v>2842.6679830281823</v>
      </c>
      <c r="AN14" s="577">
        <v>0.10809325541471461</v>
      </c>
      <c r="AO14" s="579">
        <v>4541.9178132153447</v>
      </c>
      <c r="AP14" s="577">
        <v>0.17270771162432338</v>
      </c>
      <c r="AQ14" s="579">
        <v>4731.17844642405</v>
      </c>
      <c r="AR14" s="577">
        <v>0.17990440082176751</v>
      </c>
      <c r="AS14" s="579">
        <v>8521.6978914191022</v>
      </c>
      <c r="AT14" s="577">
        <v>0.32403997661483769</v>
      </c>
      <c r="AU14" s="579">
        <v>2606.7567904612683</v>
      </c>
      <c r="AV14" s="577">
        <v>9.9122665481042246E-2</v>
      </c>
      <c r="AW14" s="562">
        <v>26298.291897324179</v>
      </c>
      <c r="AX14" s="575" t="s">
        <v>35</v>
      </c>
      <c r="AY14" s="579">
        <v>15169.837215443809</v>
      </c>
      <c r="AZ14" s="577">
        <v>0.57683735790412005</v>
      </c>
      <c r="BA14" s="579">
        <v>8521.6978914191022</v>
      </c>
      <c r="BB14" s="577">
        <v>0.32403997661483769</v>
      </c>
      <c r="BC14" s="579">
        <v>2606.7567904612683</v>
      </c>
      <c r="BD14" s="577">
        <v>9.9122665481042246E-2</v>
      </c>
    </row>
    <row r="15" spans="1:56" x14ac:dyDescent="0.2">
      <c r="A15" s="563">
        <v>97201</v>
      </c>
      <c r="B15" s="580" t="s">
        <v>32</v>
      </c>
      <c r="C15" s="555">
        <v>190.6186883343008</v>
      </c>
      <c r="D15" s="556">
        <v>0.2831325301204819</v>
      </c>
      <c r="E15" s="555">
        <v>44.612884503772527</v>
      </c>
      <c r="F15" s="556">
        <v>6.6265060240963847E-2</v>
      </c>
      <c r="G15" s="555">
        <v>129.78293673824737</v>
      </c>
      <c r="H15" s="556">
        <v>0.19277108433734941</v>
      </c>
      <c r="I15" s="555">
        <v>202.78583865351149</v>
      </c>
      <c r="J15" s="557">
        <v>0.3012048192771084</v>
      </c>
      <c r="K15" s="555">
        <v>105.44863609982598</v>
      </c>
      <c r="L15" s="556">
        <v>0.15662650602409636</v>
      </c>
      <c r="M15" s="558">
        <v>673.24898432965824</v>
      </c>
      <c r="N15" s="561"/>
      <c r="O15" s="580" t="s">
        <v>32</v>
      </c>
      <c r="P15" s="565">
        <v>4.0557167730702401</v>
      </c>
      <c r="Q15" s="556">
        <v>6.0060060060060068E-3</v>
      </c>
      <c r="R15" s="565">
        <v>12.167150319210721</v>
      </c>
      <c r="S15" s="556">
        <v>1.8018018018018021E-2</v>
      </c>
      <c r="T15" s="565">
        <v>94.295414973883084</v>
      </c>
      <c r="U15" s="556">
        <v>0.13963963963963966</v>
      </c>
      <c r="V15" s="565">
        <v>231.17585606500367</v>
      </c>
      <c r="W15" s="556">
        <v>0.34234234234234234</v>
      </c>
      <c r="X15" s="565">
        <v>117.61578641903695</v>
      </c>
      <c r="Y15" s="556">
        <v>0.17417417417417419</v>
      </c>
      <c r="Z15" s="565">
        <v>150.06152060359886</v>
      </c>
      <c r="AA15" s="556">
        <v>0.22222222222222221</v>
      </c>
      <c r="AB15" s="565">
        <v>65.9053975623914</v>
      </c>
      <c r="AC15" s="556">
        <v>9.7597597597597605E-2</v>
      </c>
      <c r="AD15" s="555">
        <v>675.27684271619489</v>
      </c>
      <c r="AE15" s="561">
        <v>0.49399399399399402</v>
      </c>
      <c r="AF15" s="580" t="s">
        <v>32</v>
      </c>
      <c r="AG15" s="565">
        <v>20.278583865351152</v>
      </c>
      <c r="AH15" s="556">
        <v>3.0120481927710843E-2</v>
      </c>
      <c r="AI15" s="565">
        <v>40.557167730702304</v>
      </c>
      <c r="AJ15" s="556">
        <v>6.0240963855421686E-2</v>
      </c>
      <c r="AK15" s="565">
        <v>8.1114335461404607</v>
      </c>
      <c r="AL15" s="556">
        <v>1.2048192771084338E-2</v>
      </c>
      <c r="AM15" s="565">
        <v>56.780034822983225</v>
      </c>
      <c r="AN15" s="556">
        <v>8.4337349397590355E-2</v>
      </c>
      <c r="AO15" s="565">
        <v>93.281485780615299</v>
      </c>
      <c r="AP15" s="556">
        <v>0.13855421686746988</v>
      </c>
      <c r="AQ15" s="565">
        <v>137.89437028438783</v>
      </c>
      <c r="AR15" s="556">
        <v>0.20481927710843373</v>
      </c>
      <c r="AS15" s="565">
        <v>255.51015670342451</v>
      </c>
      <c r="AT15" s="556">
        <v>0.37951807228915663</v>
      </c>
      <c r="AU15" s="565">
        <v>60.835751596053456</v>
      </c>
      <c r="AV15" s="556">
        <v>9.036144578313253E-2</v>
      </c>
      <c r="AW15" s="562">
        <v>673.24898432965824</v>
      </c>
      <c r="AX15" s="580" t="s">
        <v>32</v>
      </c>
      <c r="AY15" s="565">
        <v>356.90307603018027</v>
      </c>
      <c r="AZ15" s="556">
        <v>0.53012048192771077</v>
      </c>
      <c r="BA15" s="565">
        <v>255.51015670342451</v>
      </c>
      <c r="BB15" s="556">
        <v>0.37951807228915663</v>
      </c>
      <c r="BC15" s="565">
        <v>60.835751596053456</v>
      </c>
      <c r="BD15" s="556">
        <v>9.036144578313253E-2</v>
      </c>
    </row>
    <row r="16" spans="1:56" x14ac:dyDescent="0.2">
      <c r="A16" s="563">
        <v>97203</v>
      </c>
      <c r="B16" s="564" t="s">
        <v>1</v>
      </c>
      <c r="C16" s="555">
        <v>515.01233924560961</v>
      </c>
      <c r="D16" s="556">
        <v>0.33246073298429313</v>
      </c>
      <c r="E16" s="555">
        <v>85.159520662659872</v>
      </c>
      <c r="F16" s="556">
        <v>5.4973821989528798E-2</v>
      </c>
      <c r="G16" s="555">
        <v>259.53377725763011</v>
      </c>
      <c r="H16" s="556">
        <v>0.16753926701570682</v>
      </c>
      <c r="I16" s="555">
        <v>340.63808265063949</v>
      </c>
      <c r="J16" s="557">
        <v>0.21989528795811519</v>
      </c>
      <c r="K16" s="555">
        <v>348.74851318994041</v>
      </c>
      <c r="L16" s="556">
        <v>0.22513089005235601</v>
      </c>
      <c r="M16" s="558">
        <v>1549.0922330064795</v>
      </c>
      <c r="N16" s="561"/>
      <c r="O16" s="564" t="s">
        <v>1</v>
      </c>
      <c r="P16" s="565">
        <v>2.0276076348252401</v>
      </c>
      <c r="Q16" s="556">
        <v>1.3089005235602095E-3</v>
      </c>
      <c r="R16" s="565">
        <v>24.331291617902881</v>
      </c>
      <c r="S16" s="556">
        <v>1.5706806282722512E-2</v>
      </c>
      <c r="T16" s="565">
        <v>175.38806041238328</v>
      </c>
      <c r="U16" s="556">
        <v>0.11321989528795813</v>
      </c>
      <c r="V16" s="565">
        <v>491.69485144512066</v>
      </c>
      <c r="W16" s="556">
        <v>0.31740837696335072</v>
      </c>
      <c r="X16" s="565">
        <v>289.94789178000929</v>
      </c>
      <c r="Y16" s="556">
        <v>0.18717277486910991</v>
      </c>
      <c r="Z16" s="565">
        <v>398.42490024315964</v>
      </c>
      <c r="AA16" s="556">
        <v>0.25719895287958111</v>
      </c>
      <c r="AB16" s="565">
        <v>167.2776298730823</v>
      </c>
      <c r="AC16" s="556">
        <v>0.10798429319371727</v>
      </c>
      <c r="AD16" s="555">
        <v>1549.0922330064834</v>
      </c>
      <c r="AE16" s="561">
        <v>0.55235602094240832</v>
      </c>
      <c r="AF16" s="564" t="s">
        <v>1</v>
      </c>
      <c r="AG16" s="565">
        <v>36.496937426854231</v>
      </c>
      <c r="AH16" s="556">
        <v>2.356020942408377E-2</v>
      </c>
      <c r="AI16" s="565">
        <v>81.104305393009398</v>
      </c>
      <c r="AJ16" s="556">
        <v>5.2356020942408377E-2</v>
      </c>
      <c r="AK16" s="565">
        <v>28.386506887553296</v>
      </c>
      <c r="AL16" s="556">
        <v>1.8324607329842934E-2</v>
      </c>
      <c r="AM16" s="565">
        <v>77.049090123358937</v>
      </c>
      <c r="AN16" s="556">
        <v>4.9738219895287962E-2</v>
      </c>
      <c r="AO16" s="565">
        <v>206.815978752174</v>
      </c>
      <c r="AP16" s="556">
        <v>0.13350785340314139</v>
      </c>
      <c r="AQ16" s="565">
        <v>340.63808265063943</v>
      </c>
      <c r="AR16" s="556">
        <v>0.21989528795811517</v>
      </c>
      <c r="AS16" s="565">
        <v>661.00008895302665</v>
      </c>
      <c r="AT16" s="556">
        <v>0.42670157068062831</v>
      </c>
      <c r="AU16" s="565">
        <v>117.60124281986364</v>
      </c>
      <c r="AV16" s="556">
        <v>7.5916230366492157E-2</v>
      </c>
      <c r="AW16" s="562">
        <v>1549.0922330064795</v>
      </c>
      <c r="AX16" s="564" t="s">
        <v>1</v>
      </c>
      <c r="AY16" s="565">
        <v>770.49090123358928</v>
      </c>
      <c r="AZ16" s="556">
        <v>0.49738219895287961</v>
      </c>
      <c r="BA16" s="565">
        <v>661.00008895302665</v>
      </c>
      <c r="BB16" s="556">
        <v>0.42670157068062831</v>
      </c>
      <c r="BC16" s="565">
        <v>117.60124281986364</v>
      </c>
      <c r="BD16" s="556">
        <v>7.5916230366492157E-2</v>
      </c>
    </row>
    <row r="17" spans="1:56" x14ac:dyDescent="0.2">
      <c r="A17" s="563">
        <v>97211</v>
      </c>
      <c r="B17" s="564" t="s">
        <v>30</v>
      </c>
      <c r="C17" s="555">
        <v>89.970247933884238</v>
      </c>
      <c r="D17" s="556">
        <v>0.35294117647058826</v>
      </c>
      <c r="E17" s="555">
        <v>3.7487603305785102</v>
      </c>
      <c r="F17" s="556">
        <v>1.470588235294118E-2</v>
      </c>
      <c r="G17" s="555">
        <v>52.482644628099138</v>
      </c>
      <c r="H17" s="556">
        <v>0.20588235294117649</v>
      </c>
      <c r="I17" s="555">
        <v>56.231404958677651</v>
      </c>
      <c r="J17" s="557">
        <v>0.22058823529411767</v>
      </c>
      <c r="K17" s="555">
        <v>52.482644628099145</v>
      </c>
      <c r="L17" s="556">
        <v>0.20588235294117652</v>
      </c>
      <c r="M17" s="558">
        <v>254.91570247933865</v>
      </c>
      <c r="N17" s="561"/>
      <c r="O17" s="564" t="s">
        <v>30</v>
      </c>
      <c r="P17" s="565">
        <v>0.937190082644628</v>
      </c>
      <c r="Q17" s="556">
        <v>3.6764705882352941E-3</v>
      </c>
      <c r="R17" s="565">
        <v>1.874380165289256</v>
      </c>
      <c r="S17" s="556">
        <v>7.3529411764705881E-3</v>
      </c>
      <c r="T17" s="565">
        <v>24.36694214876033</v>
      </c>
      <c r="U17" s="556">
        <v>9.5588235294117654E-2</v>
      </c>
      <c r="V17" s="565">
        <v>69.35206611570247</v>
      </c>
      <c r="W17" s="556">
        <v>0.27205882352941174</v>
      </c>
      <c r="X17" s="565">
        <v>34.676033057851235</v>
      </c>
      <c r="Y17" s="556">
        <v>0.13602941176470587</v>
      </c>
      <c r="Z17" s="565">
        <v>73.100826446280976</v>
      </c>
      <c r="AA17" s="556">
        <v>0.28676470588235292</v>
      </c>
      <c r="AB17" s="565">
        <v>50.608264462809913</v>
      </c>
      <c r="AC17" s="556">
        <v>0.1985294117647059</v>
      </c>
      <c r="AD17" s="555">
        <v>254.91570247933882</v>
      </c>
      <c r="AE17" s="561">
        <v>0.62132352941176472</v>
      </c>
      <c r="AF17" s="564" t="s">
        <v>30</v>
      </c>
      <c r="AG17" s="565">
        <v>3.7487603305785102</v>
      </c>
      <c r="AH17" s="556">
        <v>1.4705882352941178E-2</v>
      </c>
      <c r="AI17" s="565">
        <v>7.4975206611570204</v>
      </c>
      <c r="AJ17" s="556">
        <v>2.9411764705882356E-2</v>
      </c>
      <c r="AK17" s="565">
        <v>0</v>
      </c>
      <c r="AL17" s="556">
        <v>0</v>
      </c>
      <c r="AM17" s="565">
        <v>11.246280991735532</v>
      </c>
      <c r="AN17" s="556">
        <v>4.4117647058823539E-2</v>
      </c>
      <c r="AO17" s="565">
        <v>29.990082644628082</v>
      </c>
      <c r="AP17" s="556">
        <v>0.11764705882352942</v>
      </c>
      <c r="AQ17" s="565">
        <v>52.482644628099145</v>
      </c>
      <c r="AR17" s="556">
        <v>0.20588235294117649</v>
      </c>
      <c r="AS17" s="565">
        <v>131.20661157024784</v>
      </c>
      <c r="AT17" s="556">
        <v>0.51470588235294112</v>
      </c>
      <c r="AU17" s="565">
        <v>18.74380165289255</v>
      </c>
      <c r="AV17" s="556">
        <v>7.3529411764705885E-2</v>
      </c>
      <c r="AW17" s="562">
        <v>254.91570247933868</v>
      </c>
      <c r="AX17" s="564" t="s">
        <v>30</v>
      </c>
      <c r="AY17" s="565">
        <v>104.96528925619829</v>
      </c>
      <c r="AZ17" s="556">
        <v>0.41176470588235303</v>
      </c>
      <c r="BA17" s="565">
        <v>131.20661157024784</v>
      </c>
      <c r="BB17" s="556">
        <v>0.51470588235294112</v>
      </c>
      <c r="BC17" s="565">
        <v>18.74380165289255</v>
      </c>
      <c r="BD17" s="556">
        <v>7.3529411764705885E-2</v>
      </c>
    </row>
    <row r="18" spans="1:56" x14ac:dyDescent="0.2">
      <c r="A18" s="563">
        <v>97214</v>
      </c>
      <c r="B18" s="564" t="s">
        <v>11</v>
      </c>
      <c r="C18" s="555">
        <v>976.93459440668005</v>
      </c>
      <c r="D18" s="556">
        <v>0.31720430107526881</v>
      </c>
      <c r="E18" s="555">
        <v>140.74481444841999</v>
      </c>
      <c r="F18" s="556">
        <v>4.569892473118279E-2</v>
      </c>
      <c r="G18" s="555">
        <v>554.70015106142</v>
      </c>
      <c r="H18" s="556">
        <v>0.18010752688172044</v>
      </c>
      <c r="I18" s="555">
        <v>620.93300491950004</v>
      </c>
      <c r="J18" s="557">
        <v>0.20161290322580647</v>
      </c>
      <c r="K18" s="555">
        <v>786.51513956470001</v>
      </c>
      <c r="L18" s="556">
        <v>0.2553763440860215</v>
      </c>
      <c r="M18" s="558">
        <v>3079.82770440072</v>
      </c>
      <c r="N18" s="561"/>
      <c r="O18" s="564" t="s">
        <v>11</v>
      </c>
      <c r="P18" s="565">
        <v>11.383771756857501</v>
      </c>
      <c r="Q18" s="556">
        <v>3.6949949613705076E-3</v>
      </c>
      <c r="R18" s="565">
        <v>54.849082101222507</v>
      </c>
      <c r="S18" s="556">
        <v>1.780315754114881E-2</v>
      </c>
      <c r="T18" s="565">
        <v>335.30382265652997</v>
      </c>
      <c r="U18" s="556">
        <v>0.10883439704400404</v>
      </c>
      <c r="V18" s="565">
        <v>934.50417240384741</v>
      </c>
      <c r="W18" s="556">
        <v>0.30332549546523346</v>
      </c>
      <c r="X18" s="565">
        <v>620.93300491949992</v>
      </c>
      <c r="Y18" s="556">
        <v>0.20154517971111857</v>
      </c>
      <c r="Z18" s="565">
        <v>743.04982922033491</v>
      </c>
      <c r="AA18" s="556">
        <v>0.24118239838763855</v>
      </c>
      <c r="AB18" s="565">
        <v>380.83890968395997</v>
      </c>
      <c r="AC18" s="556">
        <v>0.12361437688948607</v>
      </c>
      <c r="AD18" s="555">
        <v>3080.8625927422522</v>
      </c>
      <c r="AE18" s="561">
        <v>0.56634195498824313</v>
      </c>
      <c r="AF18" s="564" t="s">
        <v>11</v>
      </c>
      <c r="AG18" s="565">
        <v>111.76794088551</v>
      </c>
      <c r="AH18" s="556">
        <v>3.6290322580645157E-2</v>
      </c>
      <c r="AI18" s="565">
        <v>169.72168801133</v>
      </c>
      <c r="AJ18" s="556">
        <v>5.5107526881720423E-2</v>
      </c>
      <c r="AK18" s="565">
        <v>41.3955336613</v>
      </c>
      <c r="AL18" s="556">
        <v>1.3440860215053762E-2</v>
      </c>
      <c r="AM18" s="565">
        <v>165.5821346452</v>
      </c>
      <c r="AN18" s="556">
        <v>5.3763440860215048E-2</v>
      </c>
      <c r="AO18" s="565">
        <v>442.93221017590997</v>
      </c>
      <c r="AP18" s="556">
        <v>0.14381720430107525</v>
      </c>
      <c r="AQ18" s="565">
        <v>542.28149096303002</v>
      </c>
      <c r="AR18" s="556">
        <v>0.17607526881720428</v>
      </c>
      <c r="AS18" s="565">
        <v>1279.1219901341703</v>
      </c>
      <c r="AT18" s="556">
        <v>0.41532258064516137</v>
      </c>
      <c r="AU18" s="565">
        <v>327.02471592427003</v>
      </c>
      <c r="AV18" s="556">
        <v>0.10618279569892472</v>
      </c>
      <c r="AW18" s="562">
        <v>3079.8277044007204</v>
      </c>
      <c r="AX18" s="564" t="s">
        <v>11</v>
      </c>
      <c r="AY18" s="565">
        <v>1473.68099834228</v>
      </c>
      <c r="AZ18" s="556">
        <v>0.47849462365591389</v>
      </c>
      <c r="BA18" s="565">
        <v>1279.1219901341703</v>
      </c>
      <c r="BB18" s="556">
        <v>0.41532258064516137</v>
      </c>
      <c r="BC18" s="565">
        <v>327.02471592427003</v>
      </c>
      <c r="BD18" s="556">
        <v>0.10618279569892472</v>
      </c>
    </row>
    <row r="19" spans="1:56" x14ac:dyDescent="0.2">
      <c r="A19" s="563">
        <v>97215</v>
      </c>
      <c r="B19" s="564" t="s">
        <v>12</v>
      </c>
      <c r="C19" s="555">
        <v>128</v>
      </c>
      <c r="D19" s="556">
        <v>0.29906542056074764</v>
      </c>
      <c r="E19" s="555">
        <v>32</v>
      </c>
      <c r="F19" s="556">
        <v>7.476635514018691E-2</v>
      </c>
      <c r="G19" s="555">
        <v>64</v>
      </c>
      <c r="H19" s="556">
        <v>0.14953271028037382</v>
      </c>
      <c r="I19" s="555">
        <v>92</v>
      </c>
      <c r="J19" s="557">
        <v>0.21495327102803738</v>
      </c>
      <c r="K19" s="555">
        <v>112</v>
      </c>
      <c r="L19" s="556">
        <v>0.26168224299065418</v>
      </c>
      <c r="M19" s="558">
        <v>428</v>
      </c>
      <c r="N19" s="561"/>
      <c r="O19" s="564" t="s">
        <v>12</v>
      </c>
      <c r="P19" s="565">
        <v>1</v>
      </c>
      <c r="Q19" s="556">
        <v>2.34192037470726E-3</v>
      </c>
      <c r="R19" s="565">
        <v>6</v>
      </c>
      <c r="S19" s="556">
        <v>1.405152224824356E-2</v>
      </c>
      <c r="T19" s="565">
        <v>42</v>
      </c>
      <c r="U19" s="556">
        <v>9.8360655737704916E-2</v>
      </c>
      <c r="V19" s="565">
        <v>129</v>
      </c>
      <c r="W19" s="556">
        <v>0.30210772833723654</v>
      </c>
      <c r="X19" s="565">
        <v>90</v>
      </c>
      <c r="Y19" s="556">
        <v>0.21077283372365341</v>
      </c>
      <c r="Z19" s="565">
        <v>101</v>
      </c>
      <c r="AA19" s="556">
        <v>0.23653395784543327</v>
      </c>
      <c r="AB19" s="565">
        <v>58</v>
      </c>
      <c r="AC19" s="556">
        <v>0.13583138173302109</v>
      </c>
      <c r="AD19" s="555">
        <v>427</v>
      </c>
      <c r="AE19" s="561">
        <v>0.58313817330210782</v>
      </c>
      <c r="AF19" s="564" t="s">
        <v>12</v>
      </c>
      <c r="AG19" s="565">
        <v>4</v>
      </c>
      <c r="AH19" s="556">
        <v>9.3457943925233638E-3</v>
      </c>
      <c r="AI19" s="565">
        <v>4</v>
      </c>
      <c r="AJ19" s="556">
        <v>9.3457943925233638E-3</v>
      </c>
      <c r="AK19" s="565">
        <v>4</v>
      </c>
      <c r="AL19" s="556">
        <v>9.3457943925233638E-3</v>
      </c>
      <c r="AM19" s="565">
        <v>20</v>
      </c>
      <c r="AN19" s="556">
        <v>4.6728971962616821E-2</v>
      </c>
      <c r="AO19" s="565">
        <v>64</v>
      </c>
      <c r="AP19" s="556">
        <v>0.14953271028037382</v>
      </c>
      <c r="AQ19" s="565">
        <v>100</v>
      </c>
      <c r="AR19" s="556">
        <v>0.23364485981308411</v>
      </c>
      <c r="AS19" s="565">
        <v>204</v>
      </c>
      <c r="AT19" s="556">
        <v>0.47663551401869159</v>
      </c>
      <c r="AU19" s="565">
        <v>28</v>
      </c>
      <c r="AV19" s="556">
        <v>6.5420560747663545E-2</v>
      </c>
      <c r="AW19" s="562">
        <v>428</v>
      </c>
      <c r="AX19" s="564" t="s">
        <v>12</v>
      </c>
      <c r="AY19" s="565">
        <v>196</v>
      </c>
      <c r="AZ19" s="556">
        <v>0.4579439252336448</v>
      </c>
      <c r="BA19" s="565">
        <v>204</v>
      </c>
      <c r="BB19" s="556">
        <v>0.47663551401869159</v>
      </c>
      <c r="BC19" s="565">
        <v>28</v>
      </c>
      <c r="BD19" s="556">
        <v>6.5420560747663545E-2</v>
      </c>
    </row>
    <row r="20" spans="1:56" x14ac:dyDescent="0.2">
      <c r="A20" s="563">
        <v>97216</v>
      </c>
      <c r="B20" s="566" t="s">
        <v>13</v>
      </c>
      <c r="C20" s="555">
        <v>398.11268387454902</v>
      </c>
      <c r="D20" s="556">
        <v>0.28328611898016998</v>
      </c>
      <c r="E20" s="555">
        <v>39.811268387454902</v>
      </c>
      <c r="F20" s="556">
        <v>2.8328611898016998E-2</v>
      </c>
      <c r="G20" s="555">
        <v>254.79211767971137</v>
      </c>
      <c r="H20" s="556">
        <v>0.18130311614730879</v>
      </c>
      <c r="I20" s="555">
        <v>318.49014709963922</v>
      </c>
      <c r="J20" s="557">
        <v>0.22662889518413598</v>
      </c>
      <c r="K20" s="555">
        <v>394.1315570358035</v>
      </c>
      <c r="L20" s="556">
        <v>0.28045325779036828</v>
      </c>
      <c r="M20" s="558">
        <v>1405.337774077158</v>
      </c>
      <c r="N20" s="561"/>
      <c r="O20" s="566" t="s">
        <v>13</v>
      </c>
      <c r="P20" s="565">
        <v>5.9716902581182314</v>
      </c>
      <c r="Q20" s="556">
        <v>4.2523033309709432E-3</v>
      </c>
      <c r="R20" s="565">
        <v>20.900915903413811</v>
      </c>
      <c r="S20" s="556">
        <v>1.4883061658398301E-2</v>
      </c>
      <c r="T20" s="565">
        <v>194.07993338884248</v>
      </c>
      <c r="U20" s="556">
        <v>0.13819985825655562</v>
      </c>
      <c r="V20" s="565">
        <v>469.77296697196755</v>
      </c>
      <c r="W20" s="556">
        <v>0.33451452870304754</v>
      </c>
      <c r="X20" s="565">
        <v>260.76380793782943</v>
      </c>
      <c r="Y20" s="556">
        <v>0.18568391211906449</v>
      </c>
      <c r="Z20" s="565">
        <v>306.54676658340253</v>
      </c>
      <c r="AA20" s="556">
        <v>0.21828490432317507</v>
      </c>
      <c r="AB20" s="565">
        <v>146.30641132389667</v>
      </c>
      <c r="AC20" s="556">
        <v>0.10418143160878809</v>
      </c>
      <c r="AD20" s="555">
        <v>1404.3424923674706</v>
      </c>
      <c r="AE20" s="561">
        <v>0.50815024805102771</v>
      </c>
      <c r="AF20" s="566" t="s">
        <v>13</v>
      </c>
      <c r="AG20" s="565">
        <v>3.9811268387454901</v>
      </c>
      <c r="AH20" s="556">
        <v>2.8328611898016999E-3</v>
      </c>
      <c r="AI20" s="565">
        <v>59.716902581182353</v>
      </c>
      <c r="AJ20" s="556">
        <v>4.2492917847025496E-2</v>
      </c>
      <c r="AK20" s="565">
        <v>23.88676103247294</v>
      </c>
      <c r="AL20" s="556">
        <v>1.6997167138810197E-2</v>
      </c>
      <c r="AM20" s="565">
        <v>79.622536774909804</v>
      </c>
      <c r="AN20" s="556">
        <v>5.6657223796033995E-2</v>
      </c>
      <c r="AO20" s="565">
        <v>203.03746877601998</v>
      </c>
      <c r="AP20" s="556">
        <v>0.14447592067988668</v>
      </c>
      <c r="AQ20" s="565">
        <v>350.33916180960313</v>
      </c>
      <c r="AR20" s="556">
        <v>0.24929178470254959</v>
      </c>
      <c r="AS20" s="565">
        <v>517.54648903691361</v>
      </c>
      <c r="AT20" s="556">
        <v>0.36827195467422091</v>
      </c>
      <c r="AU20" s="565">
        <v>167.2073272273106</v>
      </c>
      <c r="AV20" s="556">
        <v>0.11898016997167141</v>
      </c>
      <c r="AW20" s="562">
        <v>1405.337774077158</v>
      </c>
      <c r="AX20" s="566" t="s">
        <v>13</v>
      </c>
      <c r="AY20" s="565">
        <v>720.5839578129337</v>
      </c>
      <c r="AZ20" s="556">
        <v>0.51274787535410771</v>
      </c>
      <c r="BA20" s="565">
        <v>517.54648903691361</v>
      </c>
      <c r="BB20" s="556">
        <v>0.36827195467422091</v>
      </c>
      <c r="BC20" s="565">
        <v>167.2073272273106</v>
      </c>
      <c r="BD20" s="556">
        <v>0.11898016997167141</v>
      </c>
    </row>
    <row r="21" spans="1:56" x14ac:dyDescent="0.2">
      <c r="A21" s="568"/>
      <c r="B21" s="575" t="s">
        <v>36</v>
      </c>
      <c r="C21" s="576">
        <v>2298.6485537950239</v>
      </c>
      <c r="D21" s="577">
        <v>0.3110307408580385</v>
      </c>
      <c r="E21" s="576">
        <v>346.0772483328858</v>
      </c>
      <c r="F21" s="577">
        <v>4.6827803565436837E-2</v>
      </c>
      <c r="G21" s="576">
        <v>1315.2916273651078</v>
      </c>
      <c r="H21" s="577">
        <v>0.17797245630626521</v>
      </c>
      <c r="I21" s="576">
        <v>1631.0784782819678</v>
      </c>
      <c r="J21" s="578">
        <v>0.2207016582243834</v>
      </c>
      <c r="K21" s="576">
        <v>1799.3264905183692</v>
      </c>
      <c r="L21" s="577">
        <v>0.24346734104587603</v>
      </c>
      <c r="M21" s="576">
        <v>7390.4223982933545</v>
      </c>
      <c r="N21" s="561"/>
      <c r="O21" s="575" t="s">
        <v>36</v>
      </c>
      <c r="P21" s="579">
        <v>25.375976505515837</v>
      </c>
      <c r="Q21" s="577">
        <v>3.4331341819829257E-3</v>
      </c>
      <c r="R21" s="579">
        <v>120.12282010703919</v>
      </c>
      <c r="S21" s="577">
        <v>1.6251503056681247E-2</v>
      </c>
      <c r="T21" s="579">
        <v>865.43417358039915</v>
      </c>
      <c r="U21" s="577">
        <v>0.1170852141563573</v>
      </c>
      <c r="V21" s="579">
        <v>2325.4999130016417</v>
      </c>
      <c r="W21" s="577">
        <v>0.31461856215814477</v>
      </c>
      <c r="X21" s="579">
        <v>1413.9365241142268</v>
      </c>
      <c r="Y21" s="577">
        <v>0.19129249315925001</v>
      </c>
      <c r="Z21" s="579">
        <v>1772.1838430967769</v>
      </c>
      <c r="AA21" s="577">
        <v>0.2397600315862104</v>
      </c>
      <c r="AB21" s="579">
        <v>868.93661290614034</v>
      </c>
      <c r="AC21" s="577">
        <v>0.11755906170137333</v>
      </c>
      <c r="AD21" s="576">
        <v>7391.48986331174</v>
      </c>
      <c r="AE21" s="561">
        <v>0.54861158644683372</v>
      </c>
      <c r="AF21" s="575" t="s">
        <v>36</v>
      </c>
      <c r="AG21" s="579">
        <v>180.27334934703939</v>
      </c>
      <c r="AH21" s="577">
        <v>2.4392834351209657E-2</v>
      </c>
      <c r="AI21" s="579">
        <v>362.59758437738105</v>
      </c>
      <c r="AJ21" s="577">
        <v>4.9063174584055506E-2</v>
      </c>
      <c r="AK21" s="579">
        <v>105.78023512746671</v>
      </c>
      <c r="AL21" s="577">
        <v>1.4313151458283924E-2</v>
      </c>
      <c r="AM21" s="579">
        <v>410.28007735818755</v>
      </c>
      <c r="AN21" s="577">
        <v>5.5515105260144824E-2</v>
      </c>
      <c r="AO21" s="579">
        <v>1040.0572261293473</v>
      </c>
      <c r="AP21" s="577">
        <v>0.14073041702860234</v>
      </c>
      <c r="AQ21" s="579">
        <v>1523.6357503357597</v>
      </c>
      <c r="AR21" s="577">
        <v>0.20616355442519874</v>
      </c>
      <c r="AS21" s="579">
        <v>3048.3853363977828</v>
      </c>
      <c r="AT21" s="577">
        <v>0.41247782225569896</v>
      </c>
      <c r="AU21" s="579">
        <v>719.4128392203902</v>
      </c>
      <c r="AV21" s="577">
        <v>9.734394063680607E-2</v>
      </c>
      <c r="AW21" s="562">
        <v>7390.4223982933545</v>
      </c>
      <c r="AX21" s="575" t="s">
        <v>36</v>
      </c>
      <c r="AY21" s="579">
        <v>3622.624222675182</v>
      </c>
      <c r="AZ21" s="577">
        <v>0.49017823710749497</v>
      </c>
      <c r="BA21" s="579">
        <v>3048.3853363977828</v>
      </c>
      <c r="BB21" s="577">
        <v>0.41247782225569896</v>
      </c>
      <c r="BC21" s="579">
        <v>719.4128392203902</v>
      </c>
      <c r="BD21" s="577">
        <v>9.734394063680607E-2</v>
      </c>
    </row>
    <row r="22" spans="1:56" x14ac:dyDescent="0.2">
      <c r="A22" s="563">
        <v>97234</v>
      </c>
      <c r="B22" s="580" t="s">
        <v>2</v>
      </c>
      <c r="C22" s="555">
        <v>188.29455499081951</v>
      </c>
      <c r="D22" s="556">
        <v>0.32258064516129037</v>
      </c>
      <c r="E22" s="555">
        <v>37.658910998163897</v>
      </c>
      <c r="F22" s="556">
        <v>6.4516129032258063E-2</v>
      </c>
      <c r="G22" s="555">
        <v>86.615495295776967</v>
      </c>
      <c r="H22" s="556">
        <v>0.14838709677419357</v>
      </c>
      <c r="I22" s="555">
        <v>150.63564399265559</v>
      </c>
      <c r="J22" s="557">
        <v>0.25806451612903225</v>
      </c>
      <c r="K22" s="555">
        <v>120.50851519412448</v>
      </c>
      <c r="L22" s="556">
        <v>0.20645161290322583</v>
      </c>
      <c r="M22" s="558">
        <v>583.71312047154038</v>
      </c>
      <c r="N22" s="561"/>
      <c r="O22" s="580" t="s">
        <v>2</v>
      </c>
      <c r="P22" s="565">
        <v>5.6488366497245881</v>
      </c>
      <c r="Q22" s="556">
        <v>9.7244732576985422E-3</v>
      </c>
      <c r="R22" s="565">
        <v>12.239146074403273</v>
      </c>
      <c r="S22" s="556">
        <v>2.1069692058346839E-2</v>
      </c>
      <c r="T22" s="565">
        <v>75.317821996327822</v>
      </c>
      <c r="U22" s="556">
        <v>0.12965964343598055</v>
      </c>
      <c r="V22" s="565">
        <v>213.71431991458027</v>
      </c>
      <c r="W22" s="556">
        <v>0.36790923824959493</v>
      </c>
      <c r="X22" s="565">
        <v>114.85967854439997</v>
      </c>
      <c r="Y22" s="556">
        <v>0.19773095623987039</v>
      </c>
      <c r="Z22" s="565">
        <v>99.796114145134396</v>
      </c>
      <c r="AA22" s="556">
        <v>0.17179902755267426</v>
      </c>
      <c r="AB22" s="565">
        <v>59.312784822108178</v>
      </c>
      <c r="AC22" s="556">
        <v>0.1021069692058347</v>
      </c>
      <c r="AD22" s="555">
        <v>580.88870214667838</v>
      </c>
      <c r="AE22" s="561">
        <v>0.47163695299837938</v>
      </c>
      <c r="AF22" s="580" t="s">
        <v>2</v>
      </c>
      <c r="AG22" s="565">
        <v>15.063564399265561</v>
      </c>
      <c r="AH22" s="556">
        <v>2.5806451612903226E-2</v>
      </c>
      <c r="AI22" s="565">
        <v>30.127128798531121</v>
      </c>
      <c r="AJ22" s="556">
        <v>5.1612903225806452E-2</v>
      </c>
      <c r="AK22" s="565">
        <v>22.595346598898342</v>
      </c>
      <c r="AL22" s="556">
        <v>3.870967741935484E-2</v>
      </c>
      <c r="AM22" s="565">
        <v>79.083713096144194</v>
      </c>
      <c r="AN22" s="556">
        <v>0.13548387096774192</v>
      </c>
      <c r="AO22" s="565">
        <v>86.615495295776981</v>
      </c>
      <c r="AP22" s="556">
        <v>0.14838709677419357</v>
      </c>
      <c r="AQ22" s="565">
        <v>128.04029739375727</v>
      </c>
      <c r="AR22" s="556">
        <v>0.21935483870967742</v>
      </c>
      <c r="AS22" s="565">
        <v>158.16742619228836</v>
      </c>
      <c r="AT22" s="556">
        <v>0.27096774193548384</v>
      </c>
      <c r="AU22" s="565">
        <v>64.020148696878636</v>
      </c>
      <c r="AV22" s="556">
        <v>0.10967741935483871</v>
      </c>
      <c r="AW22" s="562">
        <v>583.71312047154049</v>
      </c>
      <c r="AX22" s="580" t="s">
        <v>2</v>
      </c>
      <c r="AY22" s="565">
        <v>361.52554558237347</v>
      </c>
      <c r="AZ22" s="556">
        <v>0.61935483870967745</v>
      </c>
      <c r="BA22" s="565">
        <v>158.16742619228836</v>
      </c>
      <c r="BB22" s="556">
        <v>0.27096774193548384</v>
      </c>
      <c r="BC22" s="565">
        <v>64.020148696878636</v>
      </c>
      <c r="BD22" s="556">
        <v>0.10967741935483871</v>
      </c>
    </row>
    <row r="23" spans="1:56" x14ac:dyDescent="0.2">
      <c r="A23" s="563">
        <v>97204</v>
      </c>
      <c r="B23" s="564" t="s">
        <v>3</v>
      </c>
      <c r="C23" s="555">
        <v>538.43389392751385</v>
      </c>
      <c r="D23" s="556">
        <v>0.34358974358974359</v>
      </c>
      <c r="E23" s="555">
        <v>88.399594525412724</v>
      </c>
      <c r="F23" s="556">
        <v>5.6410256410256411E-2</v>
      </c>
      <c r="G23" s="555">
        <v>297.34409067638825</v>
      </c>
      <c r="H23" s="556">
        <v>0.18974358974358974</v>
      </c>
      <c r="I23" s="555">
        <v>357.61654148916966</v>
      </c>
      <c r="J23" s="557">
        <v>0.22820512820512823</v>
      </c>
      <c r="K23" s="555">
        <v>285.28960051383194</v>
      </c>
      <c r="L23" s="556">
        <v>0.18205128205128204</v>
      </c>
      <c r="M23" s="558">
        <v>1567.0837211323164</v>
      </c>
      <c r="N23" s="561"/>
      <c r="O23" s="564" t="s">
        <v>3</v>
      </c>
      <c r="P23" s="565">
        <v>5.02270423439845</v>
      </c>
      <c r="Q23" s="556">
        <v>3.2092516738045566E-3</v>
      </c>
      <c r="R23" s="565">
        <v>10.0454084687969</v>
      </c>
      <c r="S23" s="556">
        <v>6.4185033476091133E-3</v>
      </c>
      <c r="T23" s="565">
        <v>233.05347647608809</v>
      </c>
      <c r="U23" s="556">
        <v>0.14890927766453144</v>
      </c>
      <c r="V23" s="565">
        <v>488.20685158352933</v>
      </c>
      <c r="W23" s="556">
        <v>0.3119392626938029</v>
      </c>
      <c r="X23" s="565">
        <v>336.52118370469617</v>
      </c>
      <c r="Y23" s="556">
        <v>0.21501986214490532</v>
      </c>
      <c r="Z23" s="565">
        <v>361.63028894106174</v>
      </c>
      <c r="AA23" s="556">
        <v>0.23106329895642841</v>
      </c>
      <c r="AB23" s="565">
        <v>130.59031009435969</v>
      </c>
      <c r="AC23" s="556">
        <v>8.344054351891847E-2</v>
      </c>
      <c r="AD23" s="555">
        <v>1565.07022350293</v>
      </c>
      <c r="AE23" s="561">
        <v>0.52952370462025222</v>
      </c>
      <c r="AF23" s="564" t="s">
        <v>3</v>
      </c>
      <c r="AG23" s="565">
        <v>56.254287425262646</v>
      </c>
      <c r="AH23" s="556">
        <v>3.5897435897435902E-2</v>
      </c>
      <c r="AI23" s="565">
        <v>132.59939178811908</v>
      </c>
      <c r="AJ23" s="556">
        <v>8.4615384615384606E-2</v>
      </c>
      <c r="AK23" s="565">
        <v>56.254287425262639</v>
      </c>
      <c r="AL23" s="556">
        <v>3.5897435897435895E-2</v>
      </c>
      <c r="AM23" s="565">
        <v>156.70837211323166</v>
      </c>
      <c r="AN23" s="556">
        <v>0.1</v>
      </c>
      <c r="AO23" s="565">
        <v>241.0898032511256</v>
      </c>
      <c r="AP23" s="556">
        <v>0.15384615384615385</v>
      </c>
      <c r="AQ23" s="565">
        <v>180.81735243834422</v>
      </c>
      <c r="AR23" s="556">
        <v>0.11538461538461539</v>
      </c>
      <c r="AS23" s="565">
        <v>650.94246877803903</v>
      </c>
      <c r="AT23" s="556">
        <v>0.4153846153846153</v>
      </c>
      <c r="AU23" s="565">
        <v>92.417757912931464</v>
      </c>
      <c r="AV23" s="556">
        <v>5.8974358974358959E-2</v>
      </c>
      <c r="AW23" s="562">
        <v>1567.0837211323164</v>
      </c>
      <c r="AX23" s="564" t="s">
        <v>3</v>
      </c>
      <c r="AY23" s="565">
        <v>823.72349444134579</v>
      </c>
      <c r="AZ23" s="556">
        <v>0.52564102564102566</v>
      </c>
      <c r="BA23" s="565">
        <v>650.94246877803903</v>
      </c>
      <c r="BB23" s="556">
        <v>0.4153846153846153</v>
      </c>
      <c r="BC23" s="565">
        <v>92.417757912931464</v>
      </c>
      <c r="BD23" s="556">
        <v>5.8974358974358959E-2</v>
      </c>
    </row>
    <row r="24" spans="1:56" x14ac:dyDescent="0.2">
      <c r="A24" s="563">
        <v>97205</v>
      </c>
      <c r="B24" s="564" t="s">
        <v>4</v>
      </c>
      <c r="C24" s="555">
        <v>484</v>
      </c>
      <c r="D24" s="556">
        <v>0.27252252252252251</v>
      </c>
      <c r="E24" s="555">
        <v>24</v>
      </c>
      <c r="F24" s="556">
        <v>1.3513513513513514E-2</v>
      </c>
      <c r="G24" s="555">
        <v>324</v>
      </c>
      <c r="H24" s="556">
        <v>0.18243243243243243</v>
      </c>
      <c r="I24" s="555">
        <v>520</v>
      </c>
      <c r="J24" s="557">
        <v>0.2927927927927928</v>
      </c>
      <c r="K24" s="555">
        <v>424</v>
      </c>
      <c r="L24" s="556">
        <v>0.23873873873873874</v>
      </c>
      <c r="M24" s="558">
        <v>1776</v>
      </c>
      <c r="N24" s="561"/>
      <c r="O24" s="564" t="s">
        <v>4</v>
      </c>
      <c r="P24" s="565">
        <v>9</v>
      </c>
      <c r="Q24" s="556">
        <v>5.084745762711864E-3</v>
      </c>
      <c r="R24" s="565">
        <v>25</v>
      </c>
      <c r="S24" s="556">
        <v>1.4124293785310734E-2</v>
      </c>
      <c r="T24" s="565">
        <v>309</v>
      </c>
      <c r="U24" s="556">
        <v>0.17457627118644067</v>
      </c>
      <c r="V24" s="565">
        <v>632</v>
      </c>
      <c r="W24" s="556">
        <v>0.35706214689265536</v>
      </c>
      <c r="X24" s="565">
        <v>400</v>
      </c>
      <c r="Y24" s="556">
        <v>0.22598870056497175</v>
      </c>
      <c r="Z24" s="565">
        <v>306</v>
      </c>
      <c r="AA24" s="556">
        <v>0.17288135593220338</v>
      </c>
      <c r="AB24" s="565">
        <v>89</v>
      </c>
      <c r="AC24" s="556">
        <v>5.0282485875706218E-2</v>
      </c>
      <c r="AD24" s="555">
        <v>1770</v>
      </c>
      <c r="AE24" s="561">
        <v>0.44915254237288132</v>
      </c>
      <c r="AF24" s="564" t="s">
        <v>4</v>
      </c>
      <c r="AG24" s="565">
        <v>28</v>
      </c>
      <c r="AH24" s="556">
        <v>1.5765765765765764E-2</v>
      </c>
      <c r="AI24" s="565">
        <v>124</v>
      </c>
      <c r="AJ24" s="556">
        <v>6.9819819819819814E-2</v>
      </c>
      <c r="AK24" s="565">
        <v>232</v>
      </c>
      <c r="AL24" s="556">
        <v>0.13063063063063063</v>
      </c>
      <c r="AM24" s="565">
        <v>256</v>
      </c>
      <c r="AN24" s="556">
        <v>0.14414414414414414</v>
      </c>
      <c r="AO24" s="565">
        <v>332</v>
      </c>
      <c r="AP24" s="556">
        <v>0.18693693693693694</v>
      </c>
      <c r="AQ24" s="565">
        <v>208</v>
      </c>
      <c r="AR24" s="556">
        <v>0.11711711711711711</v>
      </c>
      <c r="AS24" s="565">
        <v>508</v>
      </c>
      <c r="AT24" s="556">
        <v>0.28603603603603606</v>
      </c>
      <c r="AU24" s="565">
        <v>88</v>
      </c>
      <c r="AV24" s="556">
        <v>4.954954954954955E-2</v>
      </c>
      <c r="AW24" s="562">
        <v>1776</v>
      </c>
      <c r="AX24" s="564" t="s">
        <v>4</v>
      </c>
      <c r="AY24" s="565">
        <v>1180</v>
      </c>
      <c r="AZ24" s="556">
        <v>0.6644144144144144</v>
      </c>
      <c r="BA24" s="565">
        <v>508</v>
      </c>
      <c r="BB24" s="556">
        <v>0.28603603603603606</v>
      </c>
      <c r="BC24" s="565">
        <v>88</v>
      </c>
      <c r="BD24" s="556">
        <v>4.954954954954955E-2</v>
      </c>
    </row>
    <row r="25" spans="1:56" x14ac:dyDescent="0.2">
      <c r="A25" s="563">
        <v>97208</v>
      </c>
      <c r="B25" s="564" t="s">
        <v>7</v>
      </c>
      <c r="C25" s="555">
        <v>145.16605166051659</v>
      </c>
      <c r="D25" s="556">
        <v>0.39325842696629215</v>
      </c>
      <c r="E25" s="555">
        <v>20.7380073800738</v>
      </c>
      <c r="F25" s="556">
        <v>5.6179775280898882E-2</v>
      </c>
      <c r="G25" s="555">
        <v>53.918819188191883</v>
      </c>
      <c r="H25" s="556">
        <v>0.1460674157303371</v>
      </c>
      <c r="I25" s="555">
        <v>66.361623616236159</v>
      </c>
      <c r="J25" s="557">
        <v>0.17977528089887643</v>
      </c>
      <c r="K25" s="555">
        <v>82.952029520295198</v>
      </c>
      <c r="L25" s="556">
        <v>0.22471910112359553</v>
      </c>
      <c r="M25" s="558">
        <v>369.1365313653136</v>
      </c>
      <c r="N25" s="561"/>
      <c r="O25" s="564" t="s">
        <v>7</v>
      </c>
      <c r="P25" s="565">
        <v>1.03690036900369</v>
      </c>
      <c r="Q25" s="556">
        <v>2.7777777777777775E-3</v>
      </c>
      <c r="R25" s="565">
        <v>2.07380073800738</v>
      </c>
      <c r="S25" s="556">
        <v>5.5555555555555549E-3</v>
      </c>
      <c r="T25" s="565">
        <v>36.291512915129147</v>
      </c>
      <c r="U25" s="556">
        <v>9.722222222222221E-2</v>
      </c>
      <c r="V25" s="565">
        <v>115.0959409594096</v>
      </c>
      <c r="W25" s="556">
        <v>0.30833333333333335</v>
      </c>
      <c r="X25" s="565">
        <v>78.804428044280442</v>
      </c>
      <c r="Y25" s="556">
        <v>0.21111111111111111</v>
      </c>
      <c r="Z25" s="565">
        <v>89.173431734317333</v>
      </c>
      <c r="AA25" s="556">
        <v>0.23888888888888887</v>
      </c>
      <c r="AB25" s="565">
        <v>50.808118081180808</v>
      </c>
      <c r="AC25" s="556">
        <v>0.1361111111111111</v>
      </c>
      <c r="AD25" s="555">
        <v>373.28413284132841</v>
      </c>
      <c r="AE25" s="561">
        <v>0.58611111111111103</v>
      </c>
      <c r="AF25" s="564" t="s">
        <v>7</v>
      </c>
      <c r="AG25" s="565">
        <v>29.033210332103319</v>
      </c>
      <c r="AH25" s="556">
        <v>7.8651685393258439E-2</v>
      </c>
      <c r="AI25" s="565">
        <v>12.44280442804428</v>
      </c>
      <c r="AJ25" s="556">
        <v>3.3707865168539332E-2</v>
      </c>
      <c r="AK25" s="565">
        <v>8.2952029520295198</v>
      </c>
      <c r="AL25" s="556">
        <v>2.2471910112359553E-2</v>
      </c>
      <c r="AM25" s="565">
        <v>49.771217712177119</v>
      </c>
      <c r="AN25" s="556">
        <v>0.13483146067415733</v>
      </c>
      <c r="AO25" s="565">
        <v>53.918819188191875</v>
      </c>
      <c r="AP25" s="556">
        <v>0.14606741573033707</v>
      </c>
      <c r="AQ25" s="565">
        <v>58.066420664206632</v>
      </c>
      <c r="AR25" s="556">
        <v>0.15730337078651685</v>
      </c>
      <c r="AS25" s="565">
        <v>149.31365313653134</v>
      </c>
      <c r="AT25" s="556">
        <v>0.4044943820224719</v>
      </c>
      <c r="AU25" s="565">
        <v>8.2952029520295198</v>
      </c>
      <c r="AV25" s="556">
        <v>2.2471910112359553E-2</v>
      </c>
      <c r="AW25" s="562">
        <v>369.1365313653136</v>
      </c>
      <c r="AX25" s="564" t="s">
        <v>7</v>
      </c>
      <c r="AY25" s="565">
        <v>211.52767527675275</v>
      </c>
      <c r="AZ25" s="556">
        <v>0.57303370786516861</v>
      </c>
      <c r="BA25" s="565">
        <v>149.31365313653134</v>
      </c>
      <c r="BB25" s="556">
        <v>0.4044943820224719</v>
      </c>
      <c r="BC25" s="565">
        <v>8.2952029520295198</v>
      </c>
      <c r="BD25" s="556">
        <v>2.2471910112359553E-2</v>
      </c>
    </row>
    <row r="26" spans="1:56" x14ac:dyDescent="0.2">
      <c r="A26" s="563">
        <v>97218</v>
      </c>
      <c r="B26" s="564" t="s">
        <v>15</v>
      </c>
      <c r="C26" s="555">
        <v>543.60541484831117</v>
      </c>
      <c r="D26" s="556">
        <v>0.28189300411522633</v>
      </c>
      <c r="E26" s="555">
        <v>59.518841041785898</v>
      </c>
      <c r="F26" s="556">
        <v>3.0864197530864203E-2</v>
      </c>
      <c r="G26" s="555">
        <v>365.0488917229535</v>
      </c>
      <c r="H26" s="556">
        <v>0.18930041152263377</v>
      </c>
      <c r="I26" s="555">
        <v>519.79787843159681</v>
      </c>
      <c r="J26" s="557">
        <v>0.26954732510288065</v>
      </c>
      <c r="K26" s="555">
        <v>440.43942370921565</v>
      </c>
      <c r="L26" s="556">
        <v>0.2283950617283951</v>
      </c>
      <c r="M26" s="558">
        <v>1928.4104497538628</v>
      </c>
      <c r="N26" s="561"/>
      <c r="O26" s="564" t="s">
        <v>15</v>
      </c>
      <c r="P26" s="565">
        <v>9.9198068402976496</v>
      </c>
      <c r="Q26" s="556">
        <v>5.1466803911477087E-3</v>
      </c>
      <c r="R26" s="565">
        <v>36.703285309101297</v>
      </c>
      <c r="S26" s="556">
        <v>1.9042717447246518E-2</v>
      </c>
      <c r="T26" s="565">
        <v>317.43381888952479</v>
      </c>
      <c r="U26" s="556">
        <v>0.16469377251672668</v>
      </c>
      <c r="V26" s="565">
        <v>590.22850699771016</v>
      </c>
      <c r="W26" s="556">
        <v>0.30622748327328869</v>
      </c>
      <c r="X26" s="565">
        <v>369.01681445907258</v>
      </c>
      <c r="Y26" s="556">
        <v>0.19145651055069476</v>
      </c>
      <c r="Z26" s="565">
        <v>431.51159755294782</v>
      </c>
      <c r="AA26" s="556">
        <v>0.22388059701492535</v>
      </c>
      <c r="AB26" s="565">
        <v>172.60463902117908</v>
      </c>
      <c r="AC26" s="556">
        <v>8.9552238805970116E-2</v>
      </c>
      <c r="AD26" s="555">
        <v>1927.4184690698337</v>
      </c>
      <c r="AE26" s="561">
        <v>0.50488934637159022</v>
      </c>
      <c r="AF26" s="564" t="s">
        <v>15</v>
      </c>
      <c r="AG26" s="565">
        <v>63.486763777904962</v>
      </c>
      <c r="AH26" s="556">
        <v>3.2921810699588473E-2</v>
      </c>
      <c r="AI26" s="565">
        <v>95.230145666857453</v>
      </c>
      <c r="AJ26" s="556">
        <v>4.938271604938272E-2</v>
      </c>
      <c r="AK26" s="565">
        <v>31.743381888952481</v>
      </c>
      <c r="AL26" s="556">
        <v>1.6460905349794237E-2</v>
      </c>
      <c r="AM26" s="565">
        <v>142.84521850028617</v>
      </c>
      <c r="AN26" s="556">
        <v>7.407407407407407E-2</v>
      </c>
      <c r="AO26" s="565">
        <v>242.04328690326267</v>
      </c>
      <c r="AP26" s="556">
        <v>0.12551440329218105</v>
      </c>
      <c r="AQ26" s="565">
        <v>412.66396455638227</v>
      </c>
      <c r="AR26" s="556">
        <v>0.2139917695473251</v>
      </c>
      <c r="AS26" s="565">
        <v>742.00155165426429</v>
      </c>
      <c r="AT26" s="556">
        <v>0.38477366255144035</v>
      </c>
      <c r="AU26" s="565">
        <v>198.39613680595298</v>
      </c>
      <c r="AV26" s="556">
        <v>0.10288065843621397</v>
      </c>
      <c r="AW26" s="562">
        <v>1928.4104497538633</v>
      </c>
      <c r="AX26" s="564" t="s">
        <v>15</v>
      </c>
      <c r="AY26" s="565">
        <v>988.01276129364601</v>
      </c>
      <c r="AZ26" s="556">
        <v>0.51234567901234562</v>
      </c>
      <c r="BA26" s="565">
        <v>742.00155165426429</v>
      </c>
      <c r="BB26" s="556">
        <v>0.38477366255144035</v>
      </c>
      <c r="BC26" s="565">
        <v>198.39613680595298</v>
      </c>
      <c r="BD26" s="556">
        <v>0.10288065843621397</v>
      </c>
    </row>
    <row r="27" spans="1:56" x14ac:dyDescent="0.2">
      <c r="A27" s="563">
        <v>97233</v>
      </c>
      <c r="B27" s="564" t="s">
        <v>16</v>
      </c>
      <c r="C27" s="555">
        <v>268.14590687966125</v>
      </c>
      <c r="D27" s="556">
        <v>0.33333333333333337</v>
      </c>
      <c r="E27" s="555">
        <v>40.021777146218099</v>
      </c>
      <c r="F27" s="556">
        <v>4.975124378109453E-2</v>
      </c>
      <c r="G27" s="555">
        <v>176.09581944335963</v>
      </c>
      <c r="H27" s="556">
        <v>0.21890547263681592</v>
      </c>
      <c r="I27" s="555">
        <v>180.09799715798144</v>
      </c>
      <c r="J27" s="557">
        <v>0.22388059701492538</v>
      </c>
      <c r="K27" s="555">
        <v>140.07622001176335</v>
      </c>
      <c r="L27" s="556">
        <v>0.17412935323383089</v>
      </c>
      <c r="M27" s="558">
        <v>804.43772063898371</v>
      </c>
      <c r="N27" s="561"/>
      <c r="O27" s="564" t="s">
        <v>16</v>
      </c>
      <c r="P27" s="565">
        <v>3.0016332859663497</v>
      </c>
      <c r="Q27" s="556">
        <v>3.7313487194453715E-3</v>
      </c>
      <c r="R27" s="565">
        <v>9.0048998578990496</v>
      </c>
      <c r="S27" s="556">
        <v>1.1194046158336116E-2</v>
      </c>
      <c r="T27" s="565">
        <v>88.047909721679602</v>
      </c>
      <c r="U27" s="556">
        <v>0.10945289577039759</v>
      </c>
      <c r="V27" s="565">
        <v>239.1301184486525</v>
      </c>
      <c r="W27" s="556">
        <v>0.29726411464914793</v>
      </c>
      <c r="X27" s="565">
        <v>164.08928629949381</v>
      </c>
      <c r="Y27" s="556">
        <v>0.20398039666301368</v>
      </c>
      <c r="Z27" s="565">
        <v>226.12186896382934</v>
      </c>
      <c r="AA27" s="556">
        <v>0.28109348005352497</v>
      </c>
      <c r="AB27" s="565">
        <v>75.040832149158746</v>
      </c>
      <c r="AC27" s="556">
        <v>9.3283717986134301E-2</v>
      </c>
      <c r="AD27" s="555">
        <v>804.43654872667946</v>
      </c>
      <c r="AE27" s="561">
        <v>0.57835759470267301</v>
      </c>
      <c r="AF27" s="564" t="s">
        <v>16</v>
      </c>
      <c r="AG27" s="565">
        <v>56.03048800470534</v>
      </c>
      <c r="AH27" s="556">
        <v>6.965174129353234E-2</v>
      </c>
      <c r="AI27" s="565">
        <v>52.028310290083525</v>
      </c>
      <c r="AJ27" s="556">
        <v>6.4676616915422883E-2</v>
      </c>
      <c r="AK27" s="565">
        <v>40.021777146218099</v>
      </c>
      <c r="AL27" s="556">
        <v>4.9751243781094523E-2</v>
      </c>
      <c r="AM27" s="565">
        <v>68.037021148570773</v>
      </c>
      <c r="AN27" s="556">
        <v>8.45771144278607E-2</v>
      </c>
      <c r="AO27" s="565">
        <v>108.05879829478886</v>
      </c>
      <c r="AP27" s="556">
        <v>0.1343283582089552</v>
      </c>
      <c r="AQ27" s="565">
        <v>124.06750915327609</v>
      </c>
      <c r="AR27" s="556">
        <v>0.154228855721393</v>
      </c>
      <c r="AS27" s="565">
        <v>300.16332859663578</v>
      </c>
      <c r="AT27" s="556">
        <v>0.37313432835820898</v>
      </c>
      <c r="AU27" s="565">
        <v>56.03048800470534</v>
      </c>
      <c r="AV27" s="556">
        <v>6.965174129353234E-2</v>
      </c>
      <c r="AW27" s="562">
        <v>804.43772063898382</v>
      </c>
      <c r="AX27" s="564" t="s">
        <v>16</v>
      </c>
      <c r="AY27" s="565">
        <v>448.24390403764266</v>
      </c>
      <c r="AZ27" s="556">
        <v>0.55721393034825861</v>
      </c>
      <c r="BA27" s="565">
        <v>300.16332859663578</v>
      </c>
      <c r="BB27" s="556">
        <v>0.37313432835820898</v>
      </c>
      <c r="BC27" s="565">
        <v>56.03048800470534</v>
      </c>
      <c r="BD27" s="556">
        <v>6.965174129353234E-2</v>
      </c>
    </row>
    <row r="28" spans="1:56" x14ac:dyDescent="0.2">
      <c r="A28" s="563">
        <v>97219</v>
      </c>
      <c r="B28" s="564" t="s">
        <v>31</v>
      </c>
      <c r="C28" s="555">
        <v>232</v>
      </c>
      <c r="D28" s="556">
        <v>0.3411764705882353</v>
      </c>
      <c r="E28" s="555">
        <v>36</v>
      </c>
      <c r="F28" s="556">
        <v>5.2941176470588235E-2</v>
      </c>
      <c r="G28" s="555">
        <v>88</v>
      </c>
      <c r="H28" s="556">
        <v>0.12941176470588237</v>
      </c>
      <c r="I28" s="555">
        <v>144</v>
      </c>
      <c r="J28" s="557">
        <v>0.21176470588235294</v>
      </c>
      <c r="K28" s="555">
        <v>180</v>
      </c>
      <c r="L28" s="556">
        <v>0.26470588235294118</v>
      </c>
      <c r="M28" s="558">
        <v>680</v>
      </c>
      <c r="N28" s="561"/>
      <c r="O28" s="564" t="s">
        <v>31</v>
      </c>
      <c r="P28" s="565">
        <v>7</v>
      </c>
      <c r="Q28" s="556">
        <v>1.0324483775811209E-2</v>
      </c>
      <c r="R28" s="565">
        <v>25</v>
      </c>
      <c r="S28" s="556">
        <v>3.687315634218289E-2</v>
      </c>
      <c r="T28" s="565">
        <v>107</v>
      </c>
      <c r="U28" s="556">
        <v>0.15781710914454278</v>
      </c>
      <c r="V28" s="565">
        <v>214</v>
      </c>
      <c r="W28" s="556">
        <v>0.31563421828908556</v>
      </c>
      <c r="X28" s="565">
        <v>104</v>
      </c>
      <c r="Y28" s="556">
        <v>0.15339233038348082</v>
      </c>
      <c r="Z28" s="565">
        <v>144</v>
      </c>
      <c r="AA28" s="556">
        <v>0.21238938053097345</v>
      </c>
      <c r="AB28" s="565">
        <v>77</v>
      </c>
      <c r="AC28" s="556">
        <v>0.11356932153392331</v>
      </c>
      <c r="AD28" s="555">
        <v>678</v>
      </c>
      <c r="AE28" s="561">
        <v>0.47935103244837757</v>
      </c>
      <c r="AF28" s="564" t="s">
        <v>31</v>
      </c>
      <c r="AG28" s="565">
        <v>32</v>
      </c>
      <c r="AH28" s="556">
        <v>4.7058823529411764E-2</v>
      </c>
      <c r="AI28" s="565">
        <v>24</v>
      </c>
      <c r="AJ28" s="556">
        <v>3.5294117647058823E-2</v>
      </c>
      <c r="AK28" s="565">
        <v>4</v>
      </c>
      <c r="AL28" s="556">
        <v>5.8823529411764705E-3</v>
      </c>
      <c r="AM28" s="565">
        <v>36</v>
      </c>
      <c r="AN28" s="556">
        <v>5.2941176470588235E-2</v>
      </c>
      <c r="AO28" s="565">
        <v>104</v>
      </c>
      <c r="AP28" s="556">
        <v>0.15294117647058825</v>
      </c>
      <c r="AQ28" s="565">
        <v>128</v>
      </c>
      <c r="AR28" s="556">
        <v>0.18823529411764706</v>
      </c>
      <c r="AS28" s="565">
        <v>216</v>
      </c>
      <c r="AT28" s="556">
        <v>0.31764705882352939</v>
      </c>
      <c r="AU28" s="565">
        <v>136</v>
      </c>
      <c r="AV28" s="556">
        <v>0.2</v>
      </c>
      <c r="AW28" s="562">
        <v>680</v>
      </c>
      <c r="AX28" s="564" t="s">
        <v>31</v>
      </c>
      <c r="AY28" s="565">
        <v>328</v>
      </c>
      <c r="AZ28" s="556">
        <v>0.4823529411764706</v>
      </c>
      <c r="BA28" s="565">
        <v>216</v>
      </c>
      <c r="BB28" s="556">
        <v>0.31764705882352939</v>
      </c>
      <c r="BC28" s="565">
        <v>136</v>
      </c>
      <c r="BD28" s="556">
        <v>0.2</v>
      </c>
    </row>
    <row r="29" spans="1:56" x14ac:dyDescent="0.2">
      <c r="A29" s="563">
        <v>97225</v>
      </c>
      <c r="B29" s="566" t="s">
        <v>20</v>
      </c>
      <c r="C29" s="555">
        <v>632.6323813858944</v>
      </c>
      <c r="D29" s="556">
        <v>0.35277930654925699</v>
      </c>
      <c r="E29" s="555">
        <v>102.64238325137758</v>
      </c>
      <c r="F29" s="556">
        <v>5.7237204182718771E-2</v>
      </c>
      <c r="G29" s="555">
        <v>221.07590238758249</v>
      </c>
      <c r="H29" s="556">
        <v>0.12328013208585581</v>
      </c>
      <c r="I29" s="555">
        <v>363.19612535102834</v>
      </c>
      <c r="J29" s="557">
        <v>0.20253164556962025</v>
      </c>
      <c r="K29" s="555">
        <v>473.73407654481957</v>
      </c>
      <c r="L29" s="556">
        <v>0.26417171161254815</v>
      </c>
      <c r="M29" s="558">
        <v>1793.2808689207025</v>
      </c>
      <c r="N29" s="561"/>
      <c r="O29" s="566" t="s">
        <v>20</v>
      </c>
      <c r="P29" s="565">
        <v>15.791135884827327</v>
      </c>
      <c r="Q29" s="556">
        <v>8.7912087912087912E-3</v>
      </c>
      <c r="R29" s="565">
        <v>37.503947726464901</v>
      </c>
      <c r="S29" s="556">
        <v>2.0879120879120878E-2</v>
      </c>
      <c r="T29" s="565">
        <v>272.39709401327138</v>
      </c>
      <c r="U29" s="556">
        <v>0.15164835164835164</v>
      </c>
      <c r="V29" s="565">
        <v>577.36340578899922</v>
      </c>
      <c r="W29" s="556">
        <v>0.32142857142857145</v>
      </c>
      <c r="X29" s="565">
        <v>306.94020376133125</v>
      </c>
      <c r="Y29" s="556">
        <v>0.17087912087912091</v>
      </c>
      <c r="Z29" s="565">
        <v>368.13085531503708</v>
      </c>
      <c r="AA29" s="556">
        <v>0.20494505494505494</v>
      </c>
      <c r="AB29" s="565">
        <v>218.11506440917745</v>
      </c>
      <c r="AC29" s="556">
        <v>0.12142857142857143</v>
      </c>
      <c r="AD29" s="555">
        <v>1796.2417068991085</v>
      </c>
      <c r="AE29" s="561">
        <v>0.49725274725274726</v>
      </c>
      <c r="AF29" s="566" t="s">
        <v>20</v>
      </c>
      <c r="AG29" s="565">
        <v>47.373407654481959</v>
      </c>
      <c r="AH29" s="556">
        <v>2.6417171161254811E-2</v>
      </c>
      <c r="AI29" s="565">
        <v>110.53795119379124</v>
      </c>
      <c r="AJ29" s="556">
        <v>6.1640066042927898E-2</v>
      </c>
      <c r="AK29" s="565">
        <v>63.164543539309285</v>
      </c>
      <c r="AL29" s="556">
        <v>3.5222894881673086E-2</v>
      </c>
      <c r="AM29" s="565">
        <v>138.17243899223908</v>
      </c>
      <c r="AN29" s="556">
        <v>7.7050082553659888E-2</v>
      </c>
      <c r="AO29" s="565">
        <v>300.03158181171909</v>
      </c>
      <c r="AP29" s="556">
        <v>0.16730875068794715</v>
      </c>
      <c r="AQ29" s="565">
        <v>307.92714975413276</v>
      </c>
      <c r="AR29" s="556">
        <v>0.17171161254815628</v>
      </c>
      <c r="AS29" s="565">
        <v>648.42351727072196</v>
      </c>
      <c r="AT29" s="556">
        <v>0.36158503026967531</v>
      </c>
      <c r="AU29" s="565">
        <v>177.65027870430737</v>
      </c>
      <c r="AV29" s="556">
        <v>9.9064391854705558E-2</v>
      </c>
      <c r="AW29" s="562">
        <v>1793.2808689207027</v>
      </c>
      <c r="AX29" s="566" t="s">
        <v>20</v>
      </c>
      <c r="AY29" s="565">
        <v>967.20707294567342</v>
      </c>
      <c r="AZ29" s="556">
        <v>0.53935057787561913</v>
      </c>
      <c r="BA29" s="565">
        <v>648.42351727072196</v>
      </c>
      <c r="BB29" s="556">
        <v>0.36158503026967531</v>
      </c>
      <c r="BC29" s="565">
        <v>177.65027870430737</v>
      </c>
      <c r="BD29" s="556">
        <v>9.9064391854705558E-2</v>
      </c>
    </row>
    <row r="30" spans="1:56" x14ac:dyDescent="0.2">
      <c r="A30" s="568"/>
      <c r="B30" s="575" t="s">
        <v>37</v>
      </c>
      <c r="C30" s="576">
        <v>3032.2782036927169</v>
      </c>
      <c r="D30" s="577">
        <v>0.31911790010693691</v>
      </c>
      <c r="E30" s="576">
        <v>408.97951434303201</v>
      </c>
      <c r="F30" s="577">
        <v>4.3041131135317517E-2</v>
      </c>
      <c r="G30" s="576">
        <v>1612.0990187142529</v>
      </c>
      <c r="H30" s="577">
        <v>0.1696578015137423</v>
      </c>
      <c r="I30" s="576">
        <v>2301.705810038668</v>
      </c>
      <c r="J30" s="578">
        <v>0.24223223445295386</v>
      </c>
      <c r="K30" s="576">
        <v>2146.99986549405</v>
      </c>
      <c r="L30" s="577">
        <v>0.22595093279104947</v>
      </c>
      <c r="M30" s="576">
        <v>9502.0624122827194</v>
      </c>
      <c r="N30" s="561"/>
      <c r="O30" s="575" t="s">
        <v>37</v>
      </c>
      <c r="P30" s="576">
        <v>56.421017264218058</v>
      </c>
      <c r="Q30" s="577">
        <v>5.9419692767733292E-3</v>
      </c>
      <c r="R30" s="576">
        <v>157.57048817467279</v>
      </c>
      <c r="S30" s="577">
        <v>1.6594507597683189E-2</v>
      </c>
      <c r="T30" s="576">
        <v>1438.5416340120209</v>
      </c>
      <c r="U30" s="577">
        <v>0.15149975323255446</v>
      </c>
      <c r="V30" s="576">
        <v>3069.739143692881</v>
      </c>
      <c r="W30" s="577">
        <v>0.32328902533098208</v>
      </c>
      <c r="X30" s="576">
        <v>1874.2315948132743</v>
      </c>
      <c r="Y30" s="577">
        <v>0.19738436302532161</v>
      </c>
      <c r="Z30" s="576">
        <v>2026.3641566523279</v>
      </c>
      <c r="AA30" s="577">
        <v>0.21340617638985601</v>
      </c>
      <c r="AB30" s="576">
        <v>872.47174857716391</v>
      </c>
      <c r="AC30" s="577">
        <v>9.1884205146829351E-2</v>
      </c>
      <c r="AD30" s="576">
        <v>9495.3397831865586</v>
      </c>
      <c r="AE30" s="561">
        <v>0.502674744562007</v>
      </c>
      <c r="AF30" s="575" t="s">
        <v>37</v>
      </c>
      <c r="AG30" s="579">
        <v>327.24172159372381</v>
      </c>
      <c r="AH30" s="577">
        <v>3.4439020435260342E-2</v>
      </c>
      <c r="AI30" s="579">
        <v>580.96573216542663</v>
      </c>
      <c r="AJ30" s="577">
        <v>6.1141014124938664E-2</v>
      </c>
      <c r="AK30" s="579">
        <v>458.07453955067035</v>
      </c>
      <c r="AL30" s="577">
        <v>4.8207906839103275E-2</v>
      </c>
      <c r="AM30" s="579">
        <v>926.61798156264888</v>
      </c>
      <c r="AN30" s="577">
        <v>9.7517564225306275E-2</v>
      </c>
      <c r="AO30" s="579">
        <v>1467.7577847448651</v>
      </c>
      <c r="AP30" s="577">
        <v>0.15446728521248046</v>
      </c>
      <c r="AQ30" s="579">
        <v>1547.5826939600993</v>
      </c>
      <c r="AR30" s="577">
        <v>0.16286808345519138</v>
      </c>
      <c r="AS30" s="579">
        <v>3373.011945628481</v>
      </c>
      <c r="AT30" s="577">
        <v>0.35497682495416993</v>
      </c>
      <c r="AU30" s="579">
        <v>820.81001307680526</v>
      </c>
      <c r="AV30" s="577">
        <v>8.6382300753549621E-2</v>
      </c>
      <c r="AW30" s="562">
        <v>9502.0624122827212</v>
      </c>
      <c r="AX30" s="575" t="s">
        <v>37</v>
      </c>
      <c r="AY30" s="579">
        <v>5308.240453577434</v>
      </c>
      <c r="AZ30" s="577">
        <v>0.55864087429228038</v>
      </c>
      <c r="BA30" s="579">
        <v>3373.011945628481</v>
      </c>
      <c r="BB30" s="577">
        <v>0.35497682495416993</v>
      </c>
      <c r="BC30" s="579">
        <v>820.81001307680526</v>
      </c>
      <c r="BD30" s="577">
        <v>8.6382300753549621E-2</v>
      </c>
    </row>
    <row r="31" spans="1:56" ht="12.75" thickBot="1" x14ac:dyDescent="0.25">
      <c r="A31" s="568"/>
      <c r="B31" s="569" t="s">
        <v>317</v>
      </c>
      <c r="C31" s="570">
        <v>13112.163930273979</v>
      </c>
      <c r="D31" s="571">
        <v>0.30358712970020668</v>
      </c>
      <c r="E31" s="570">
        <v>1536.4426199090426</v>
      </c>
      <c r="F31" s="571">
        <v>3.5573396382751407E-2</v>
      </c>
      <c r="G31" s="570">
        <v>7399.5145439271173</v>
      </c>
      <c r="H31" s="571">
        <v>0.17132163642182507</v>
      </c>
      <c r="I31" s="570">
        <v>10622.784074561909</v>
      </c>
      <c r="J31" s="572">
        <v>0.24595029041510244</v>
      </c>
      <c r="K31" s="570">
        <v>10519.871539228207</v>
      </c>
      <c r="L31" s="571">
        <v>0.24356754708011449</v>
      </c>
      <c r="M31" s="570">
        <v>43190.776707900251</v>
      </c>
      <c r="N31" s="561"/>
      <c r="O31" s="569" t="s">
        <v>317</v>
      </c>
      <c r="P31" s="570">
        <v>199.26262530413811</v>
      </c>
      <c r="Q31" s="571">
        <v>4.6145773434641936E-3</v>
      </c>
      <c r="R31" s="570">
        <v>868.73299923895138</v>
      </c>
      <c r="S31" s="571">
        <v>2.0118351897095627E-2</v>
      </c>
      <c r="T31" s="570">
        <v>6661.6566570670084</v>
      </c>
      <c r="U31" s="571">
        <v>0.15427243233756813</v>
      </c>
      <c r="V31" s="570">
        <v>14607.880951566831</v>
      </c>
      <c r="W31" s="571">
        <v>0.33829322670136763</v>
      </c>
      <c r="X31" s="570">
        <v>8167.1120259208501</v>
      </c>
      <c r="Y31" s="571">
        <v>0.18913617171722388</v>
      </c>
      <c r="Z31" s="570">
        <v>8774.229106610077</v>
      </c>
      <c r="AA31" s="571">
        <v>0.20319595197507462</v>
      </c>
      <c r="AB31" s="570">
        <v>3902.2472133597312</v>
      </c>
      <c r="AC31" s="571">
        <v>9.0369288028205777E-2</v>
      </c>
      <c r="AD31" s="570">
        <v>43181.121579067592</v>
      </c>
      <c r="AE31" s="561">
        <v>0.48270141172050429</v>
      </c>
      <c r="AF31" s="569" t="s">
        <v>317</v>
      </c>
      <c r="AG31" s="573">
        <v>877.58111224292998</v>
      </c>
      <c r="AH31" s="571">
        <v>2.0318715687333472E-2</v>
      </c>
      <c r="AI31" s="573">
        <v>2485.491554527453</v>
      </c>
      <c r="AJ31" s="571">
        <v>5.7546813092454033E-2</v>
      </c>
      <c r="AK31" s="573">
        <v>1705.9334681675575</v>
      </c>
      <c r="AL31" s="571">
        <v>3.9497633480981516E-2</v>
      </c>
      <c r="AM31" s="573">
        <v>4179.5660419490187</v>
      </c>
      <c r="AN31" s="571">
        <v>9.6769874508520065E-2</v>
      </c>
      <c r="AO31" s="573">
        <v>7049.7328240895567</v>
      </c>
      <c r="AP31" s="571">
        <v>0.16322310829849127</v>
      </c>
      <c r="AQ31" s="573">
        <v>7802.3968907199087</v>
      </c>
      <c r="AR31" s="571">
        <v>0.18064960821352238</v>
      </c>
      <c r="AS31" s="573">
        <v>14943.095173445367</v>
      </c>
      <c r="AT31" s="571">
        <v>0.34597884808846346</v>
      </c>
      <c r="AU31" s="573">
        <v>4146.9796427584643</v>
      </c>
      <c r="AV31" s="571">
        <v>9.6015398630233909E-2</v>
      </c>
      <c r="AW31" s="562">
        <v>43190.776707900251</v>
      </c>
      <c r="AX31" s="569" t="s">
        <v>317</v>
      </c>
      <c r="AY31" s="573">
        <v>24100.701891696423</v>
      </c>
      <c r="AZ31" s="571">
        <v>0.55800575328130275</v>
      </c>
      <c r="BA31" s="573">
        <v>14943.095173445367</v>
      </c>
      <c r="BB31" s="571">
        <v>0.34597884808846346</v>
      </c>
      <c r="BC31" s="573">
        <v>4146.9796427584643</v>
      </c>
      <c r="BD31" s="571">
        <v>9.6015398630233909E-2</v>
      </c>
    </row>
    <row r="32" spans="1:56" x14ac:dyDescent="0.2">
      <c r="A32" s="563">
        <v>97210</v>
      </c>
      <c r="B32" s="554" t="s">
        <v>33</v>
      </c>
      <c r="C32" s="574">
        <v>2131.1372197673877</v>
      </c>
      <c r="D32" s="556">
        <v>0.28898071159726074</v>
      </c>
      <c r="E32" s="574">
        <v>254.7168306014872</v>
      </c>
      <c r="F32" s="556">
        <v>3.4539423496648881E-2</v>
      </c>
      <c r="G32" s="574">
        <v>1223.1963618386249</v>
      </c>
      <c r="H32" s="556">
        <v>0.16586456835749336</v>
      </c>
      <c r="I32" s="574">
        <v>1971.8222551685055</v>
      </c>
      <c r="J32" s="557">
        <v>0.26737771418778256</v>
      </c>
      <c r="K32" s="574">
        <v>1793.7967629403563</v>
      </c>
      <c r="L32" s="556">
        <v>0.24323758236081439</v>
      </c>
      <c r="M32" s="558">
        <v>7374.6694303163622</v>
      </c>
      <c r="N32" s="561"/>
      <c r="O32" s="554" t="s">
        <v>33</v>
      </c>
      <c r="P32" s="565">
        <v>17.530279644549712</v>
      </c>
      <c r="Q32" s="556">
        <v>2.3790292098876398E-3</v>
      </c>
      <c r="R32" s="565">
        <v>82.791155784512156</v>
      </c>
      <c r="S32" s="556">
        <v>1.1235563945664126E-2</v>
      </c>
      <c r="T32" s="565">
        <v>1197.6023661439631</v>
      </c>
      <c r="U32" s="556">
        <v>0.16252627274961101</v>
      </c>
      <c r="V32" s="565">
        <v>2600.5689986559096</v>
      </c>
      <c r="W32" s="556">
        <v>0.35292247103737384</v>
      </c>
      <c r="X32" s="565">
        <v>1339.6548526254903</v>
      </c>
      <c r="Y32" s="556">
        <v>0.18180417484410458</v>
      </c>
      <c r="Z32" s="565">
        <v>1535.6685623639312</v>
      </c>
      <c r="AA32" s="556">
        <v>0.20840513903072957</v>
      </c>
      <c r="AB32" s="565">
        <v>594.85314440571437</v>
      </c>
      <c r="AC32" s="556">
        <v>8.0727349182629388E-2</v>
      </c>
      <c r="AD32" s="555">
        <v>7368.6693596240693</v>
      </c>
      <c r="AE32" s="561">
        <v>0.47093666305746351</v>
      </c>
      <c r="AF32" s="564" t="s">
        <v>33</v>
      </c>
      <c r="AG32" s="565">
        <v>87.715589769262081</v>
      </c>
      <c r="AH32" s="556">
        <v>1.1894172423332501E-2</v>
      </c>
      <c r="AI32" s="565">
        <v>565.9506048208375</v>
      </c>
      <c r="AJ32" s="556">
        <v>7.6742504890359414E-2</v>
      </c>
      <c r="AK32" s="565">
        <v>411.64189886980353</v>
      </c>
      <c r="AL32" s="556">
        <v>5.5818352640674869E-2</v>
      </c>
      <c r="AM32" s="565">
        <v>581.0721419384862</v>
      </c>
      <c r="AN32" s="556">
        <v>7.8792974712842023E-2</v>
      </c>
      <c r="AO32" s="565">
        <v>1347.2761413609994</v>
      </c>
      <c r="AP32" s="556">
        <v>0.1826896993948654</v>
      </c>
      <c r="AQ32" s="565">
        <v>1319.905486325606</v>
      </c>
      <c r="AR32" s="556">
        <v>0.1789782577778519</v>
      </c>
      <c r="AS32" s="565">
        <v>2319.5442680371484</v>
      </c>
      <c r="AT32" s="556">
        <v>0.31452857513881044</v>
      </c>
      <c r="AU32" s="565">
        <v>741.56329919421853</v>
      </c>
      <c r="AV32" s="556">
        <v>0.10055546302126339</v>
      </c>
      <c r="AW32" s="562">
        <v>7374.6694303163622</v>
      </c>
      <c r="AX32" s="554" t="s">
        <v>33</v>
      </c>
      <c r="AY32" s="565">
        <v>4313.5618630849949</v>
      </c>
      <c r="AZ32" s="556">
        <v>0.58491596183992611</v>
      </c>
      <c r="BA32" s="565">
        <v>2319.5442680371484</v>
      </c>
      <c r="BB32" s="556">
        <v>0.31452857513881044</v>
      </c>
      <c r="BC32" s="565">
        <v>741.56329919421853</v>
      </c>
      <c r="BD32" s="556">
        <v>0.10055546302126339</v>
      </c>
    </row>
    <row r="33" spans="1:56" x14ac:dyDescent="0.2">
      <c r="A33" s="563">
        <v>97217</v>
      </c>
      <c r="B33" s="564" t="s">
        <v>14</v>
      </c>
      <c r="C33" s="555">
        <v>1076</v>
      </c>
      <c r="D33" s="556">
        <v>0.31134259259259262</v>
      </c>
      <c r="E33" s="555">
        <v>128</v>
      </c>
      <c r="F33" s="556">
        <v>3.7037037037037035E-2</v>
      </c>
      <c r="G33" s="555">
        <v>560</v>
      </c>
      <c r="H33" s="556">
        <v>0.16203703703703703</v>
      </c>
      <c r="I33" s="555">
        <v>828</v>
      </c>
      <c r="J33" s="557">
        <v>0.23958333333333334</v>
      </c>
      <c r="K33" s="555">
        <v>864</v>
      </c>
      <c r="L33" s="556">
        <v>0.25</v>
      </c>
      <c r="M33" s="558">
        <v>3456</v>
      </c>
      <c r="N33" s="561"/>
      <c r="O33" s="564" t="s">
        <v>14</v>
      </c>
      <c r="P33" s="565">
        <v>17</v>
      </c>
      <c r="Q33" s="556">
        <v>4.9147152356172306E-3</v>
      </c>
      <c r="R33" s="565">
        <v>74</v>
      </c>
      <c r="S33" s="556">
        <v>2.1393466319745591E-2</v>
      </c>
      <c r="T33" s="565">
        <v>615</v>
      </c>
      <c r="U33" s="556">
        <v>0.17779705117085862</v>
      </c>
      <c r="V33" s="565">
        <v>1264</v>
      </c>
      <c r="W33" s="556">
        <v>0.3654235328129517</v>
      </c>
      <c r="X33" s="565">
        <v>592</v>
      </c>
      <c r="Y33" s="556">
        <v>0.17114773055796473</v>
      </c>
      <c r="Z33" s="565">
        <v>632</v>
      </c>
      <c r="AA33" s="556">
        <v>0.18271176640647585</v>
      </c>
      <c r="AB33" s="565">
        <v>265</v>
      </c>
      <c r="AC33" s="556">
        <v>7.6611737496386237E-2</v>
      </c>
      <c r="AD33" s="555">
        <v>3459</v>
      </c>
      <c r="AE33" s="561">
        <v>0.4304712344608268</v>
      </c>
      <c r="AF33" s="564" t="s">
        <v>14</v>
      </c>
      <c r="AG33" s="565">
        <v>48</v>
      </c>
      <c r="AH33" s="556">
        <v>1.3888888888888888E-2</v>
      </c>
      <c r="AI33" s="565">
        <v>188</v>
      </c>
      <c r="AJ33" s="556">
        <v>5.4398148148148147E-2</v>
      </c>
      <c r="AK33" s="565">
        <v>148</v>
      </c>
      <c r="AL33" s="556">
        <v>4.2824074074074077E-2</v>
      </c>
      <c r="AM33" s="565">
        <v>396</v>
      </c>
      <c r="AN33" s="556">
        <v>0.11458333333333333</v>
      </c>
      <c r="AO33" s="565">
        <v>564</v>
      </c>
      <c r="AP33" s="556">
        <v>0.16319444444444445</v>
      </c>
      <c r="AQ33" s="565">
        <v>604</v>
      </c>
      <c r="AR33" s="556">
        <v>0.17476851851851852</v>
      </c>
      <c r="AS33" s="565">
        <v>1072</v>
      </c>
      <c r="AT33" s="556">
        <v>0.31018518518518517</v>
      </c>
      <c r="AU33" s="565">
        <v>436</v>
      </c>
      <c r="AV33" s="556">
        <v>0.12615740740740741</v>
      </c>
      <c r="AW33" s="562">
        <v>3456</v>
      </c>
      <c r="AX33" s="564" t="s">
        <v>14</v>
      </c>
      <c r="AY33" s="565">
        <v>1948</v>
      </c>
      <c r="AZ33" s="556">
        <v>0.56365740740740733</v>
      </c>
      <c r="BA33" s="565">
        <v>1072</v>
      </c>
      <c r="BB33" s="556">
        <v>0.31018518518518517</v>
      </c>
      <c r="BC33" s="565">
        <v>436</v>
      </c>
      <c r="BD33" s="556">
        <v>0.12615740740740741</v>
      </c>
    </row>
    <row r="34" spans="1:56" x14ac:dyDescent="0.2">
      <c r="A34" s="563">
        <v>97220</v>
      </c>
      <c r="B34" s="564" t="s">
        <v>28</v>
      </c>
      <c r="C34" s="555">
        <v>1644.6448188576519</v>
      </c>
      <c r="D34" s="556">
        <v>0.31210699544584614</v>
      </c>
      <c r="E34" s="555">
        <v>149.85820651602322</v>
      </c>
      <c r="F34" s="556">
        <v>2.8438842260851305E-2</v>
      </c>
      <c r="G34" s="555">
        <v>821.37090438008966</v>
      </c>
      <c r="H34" s="556">
        <v>0.15587292901987695</v>
      </c>
      <c r="I34" s="555">
        <v>1364.1238027582374</v>
      </c>
      <c r="J34" s="557">
        <v>0.2588720534752042</v>
      </c>
      <c r="K34" s="555">
        <v>1289.4926757637552</v>
      </c>
      <c r="L34" s="556">
        <v>0.24470917979822135</v>
      </c>
      <c r="M34" s="558">
        <v>5269.4904082757575</v>
      </c>
      <c r="N34" s="561"/>
      <c r="O34" s="564" t="s">
        <v>28</v>
      </c>
      <c r="P34" s="565">
        <v>32.434085461292881</v>
      </c>
      <c r="Q34" s="556">
        <v>6.1521559966558424E-3</v>
      </c>
      <c r="R34" s="565">
        <v>132.43355740587424</v>
      </c>
      <c r="S34" s="556">
        <v>2.5120236712866374E-2</v>
      </c>
      <c r="T34" s="565">
        <v>705.2877622165521</v>
      </c>
      <c r="U34" s="556">
        <v>0.13378025845269445</v>
      </c>
      <c r="V34" s="565">
        <v>1912.2394432947776</v>
      </c>
      <c r="W34" s="556">
        <v>0.36271703643833358</v>
      </c>
      <c r="X34" s="565">
        <v>1042.3425522623236</v>
      </c>
      <c r="Y34" s="556">
        <v>0.19771342068895781</v>
      </c>
      <c r="Z34" s="565">
        <v>1034.7886341900148</v>
      </c>
      <c r="AA34" s="556">
        <v>0.19628057984557215</v>
      </c>
      <c r="AB34" s="565">
        <v>412.46080668021125</v>
      </c>
      <c r="AC34" s="556">
        <v>7.8236311864919694E-2</v>
      </c>
      <c r="AD34" s="555">
        <v>5271.9868415110468</v>
      </c>
      <c r="AE34" s="561">
        <v>0.47223031239944963</v>
      </c>
      <c r="AF34" s="564" t="s">
        <v>28</v>
      </c>
      <c r="AG34" s="565">
        <v>84.899586091315882</v>
      </c>
      <c r="AH34" s="556">
        <v>1.6111536318195153E-2</v>
      </c>
      <c r="AI34" s="565">
        <v>354.77064570004933</v>
      </c>
      <c r="AJ34" s="556">
        <v>6.7325418249719257E-2</v>
      </c>
      <c r="AK34" s="565">
        <v>79.980822682238269</v>
      </c>
      <c r="AL34" s="556">
        <v>1.5178094366891347E-2</v>
      </c>
      <c r="AM34" s="565">
        <v>366.39117797681757</v>
      </c>
      <c r="AN34" s="556">
        <v>6.9530666077577172E-2</v>
      </c>
      <c r="AO34" s="565">
        <v>932.22683190921759</v>
      </c>
      <c r="AP34" s="556">
        <v>0.17691024362529462</v>
      </c>
      <c r="AQ34" s="565">
        <v>1044.5312762684032</v>
      </c>
      <c r="AR34" s="556">
        <v>0.19822244568999728</v>
      </c>
      <c r="AS34" s="565">
        <v>1624.7262939811844</v>
      </c>
      <c r="AT34" s="556">
        <v>0.30832702369655035</v>
      </c>
      <c r="AU34" s="565">
        <v>781.96377366653167</v>
      </c>
      <c r="AV34" s="556">
        <v>0.14839457197577474</v>
      </c>
      <c r="AW34" s="562">
        <v>5269.4904082757585</v>
      </c>
      <c r="AX34" s="564" t="s">
        <v>28</v>
      </c>
      <c r="AY34" s="565">
        <v>2862.8003406280422</v>
      </c>
      <c r="AZ34" s="556">
        <v>0.54327840432767482</v>
      </c>
      <c r="BA34" s="565">
        <v>1624.7262939811844</v>
      </c>
      <c r="BB34" s="556">
        <v>0.30832702369655035</v>
      </c>
      <c r="BC34" s="565">
        <v>781.96377366653167</v>
      </c>
      <c r="BD34" s="556">
        <v>0.14839457197577474</v>
      </c>
    </row>
    <row r="35" spans="1:56" x14ac:dyDescent="0.2">
      <c r="A35" s="563">
        <v>97226</v>
      </c>
      <c r="B35" s="564" t="s">
        <v>21</v>
      </c>
      <c r="C35" s="555">
        <v>519.87752498405212</v>
      </c>
      <c r="D35" s="556">
        <v>0.27872340425531916</v>
      </c>
      <c r="E35" s="555">
        <v>91.276206676589297</v>
      </c>
      <c r="F35" s="556">
        <v>4.8936170212765952E-2</v>
      </c>
      <c r="G35" s="555">
        <v>357.16776525621901</v>
      </c>
      <c r="H35" s="556">
        <v>0.19148936170212766</v>
      </c>
      <c r="I35" s="555">
        <v>511.94046353391388</v>
      </c>
      <c r="J35" s="557">
        <v>0.27446808510638299</v>
      </c>
      <c r="K35" s="555">
        <v>384.94748033170271</v>
      </c>
      <c r="L35" s="556">
        <v>0.20638297872340425</v>
      </c>
      <c r="M35" s="558">
        <v>1865.209440782477</v>
      </c>
      <c r="N35" s="561"/>
      <c r="O35" s="564" t="s">
        <v>21</v>
      </c>
      <c r="P35" s="565">
        <v>5.9527960876036561</v>
      </c>
      <c r="Q35" s="556">
        <v>3.1948881789137379E-3</v>
      </c>
      <c r="R35" s="565">
        <v>43.653837975760148</v>
      </c>
      <c r="S35" s="556">
        <v>2.3429179978700747E-2</v>
      </c>
      <c r="T35" s="565">
        <v>342.28577503721021</v>
      </c>
      <c r="U35" s="556">
        <v>0.18370607028753994</v>
      </c>
      <c r="V35" s="565">
        <v>647.86264086753124</v>
      </c>
      <c r="W35" s="556">
        <v>0.34771033013844516</v>
      </c>
      <c r="X35" s="565">
        <v>376.01828620029761</v>
      </c>
      <c r="Y35" s="556">
        <v>0.20181043663471779</v>
      </c>
      <c r="Z35" s="565">
        <v>329.38805018073566</v>
      </c>
      <c r="AA35" s="556">
        <v>0.17678381256656017</v>
      </c>
      <c r="AB35" s="565">
        <v>118.06378907080584</v>
      </c>
      <c r="AC35" s="556">
        <v>6.336528221512247E-2</v>
      </c>
      <c r="AD35" s="555">
        <v>1863.2251754199444</v>
      </c>
      <c r="AE35" s="561">
        <v>0.44195953141640043</v>
      </c>
      <c r="AF35" s="564" t="s">
        <v>21</v>
      </c>
      <c r="AG35" s="565">
        <v>39.685307250691004</v>
      </c>
      <c r="AH35" s="556">
        <v>2.1276595744680854E-2</v>
      </c>
      <c r="AI35" s="565">
        <v>154.77269827769487</v>
      </c>
      <c r="AJ35" s="556">
        <v>8.2978723404255314E-2</v>
      </c>
      <c r="AK35" s="565">
        <v>55.559430150967401</v>
      </c>
      <c r="AL35" s="556">
        <v>2.9787234042553196E-2</v>
      </c>
      <c r="AM35" s="565">
        <v>166.67829045290216</v>
      </c>
      <c r="AN35" s="556">
        <v>8.9361702127659565E-2</v>
      </c>
      <c r="AO35" s="565">
        <v>373.04188815649536</v>
      </c>
      <c r="AP35" s="556">
        <v>0.2</v>
      </c>
      <c r="AQ35" s="565">
        <v>297.63980438018251</v>
      </c>
      <c r="AR35" s="556">
        <v>0.15957446808510642</v>
      </c>
      <c r="AS35" s="565">
        <v>611.15373166064137</v>
      </c>
      <c r="AT35" s="556">
        <v>0.32765957446808514</v>
      </c>
      <c r="AU35" s="565">
        <v>166.67829045290216</v>
      </c>
      <c r="AV35" s="556">
        <v>8.9361702127659565E-2</v>
      </c>
      <c r="AW35" s="562">
        <v>1865.2094407824768</v>
      </c>
      <c r="AX35" s="564" t="s">
        <v>21</v>
      </c>
      <c r="AY35" s="565">
        <v>1087.3774186689334</v>
      </c>
      <c r="AZ35" s="556">
        <v>0.58297872340425538</v>
      </c>
      <c r="BA35" s="565">
        <v>611.15373166064137</v>
      </c>
      <c r="BB35" s="556">
        <v>0.32765957446808514</v>
      </c>
      <c r="BC35" s="565">
        <v>166.67829045290216</v>
      </c>
      <c r="BD35" s="556">
        <v>8.9361702127659565E-2</v>
      </c>
    </row>
    <row r="36" spans="1:56" x14ac:dyDescent="0.2">
      <c r="A36" s="563">
        <v>97232</v>
      </c>
      <c r="B36" s="566" t="s">
        <v>26</v>
      </c>
      <c r="C36" s="555">
        <v>1356.5738596596543</v>
      </c>
      <c r="D36" s="556">
        <v>0.34145719339014841</v>
      </c>
      <c r="E36" s="555">
        <v>149.38875446533524</v>
      </c>
      <c r="F36" s="556">
        <v>3.7601981241611897E-2</v>
      </c>
      <c r="G36" s="555">
        <v>771.1689757534873</v>
      </c>
      <c r="H36" s="556">
        <v>0.19410752478778032</v>
      </c>
      <c r="I36" s="555">
        <v>783.28157746689283</v>
      </c>
      <c r="J36" s="557">
        <v>0.19715633407764074</v>
      </c>
      <c r="K36" s="555">
        <v>912.48266240988562</v>
      </c>
      <c r="L36" s="556">
        <v>0.22967696650281863</v>
      </c>
      <c r="M36" s="558">
        <v>3972.8958297552554</v>
      </c>
      <c r="N36" s="561"/>
      <c r="O36" s="566" t="s">
        <v>26</v>
      </c>
      <c r="P36" s="565">
        <v>22.206436474576861</v>
      </c>
      <c r="Q36" s="556">
        <v>5.5965667894944992E-3</v>
      </c>
      <c r="R36" s="565">
        <v>66.619309423730584</v>
      </c>
      <c r="S36" s="556">
        <v>1.6789700368483498E-2</v>
      </c>
      <c r="T36" s="565">
        <v>548.09522753160161</v>
      </c>
      <c r="U36" s="556">
        <v>0.13813344394070515</v>
      </c>
      <c r="V36" s="565">
        <v>1273.8419468598183</v>
      </c>
      <c r="W36" s="556">
        <v>0.32103942219736631</v>
      </c>
      <c r="X36" s="565">
        <v>817.59123259443322</v>
      </c>
      <c r="Y36" s="556">
        <v>0.20605304885177742</v>
      </c>
      <c r="Z36" s="565">
        <v>871.08855682864123</v>
      </c>
      <c r="AA36" s="556">
        <v>0.21953568702646872</v>
      </c>
      <c r="AB36" s="565">
        <v>368.4249687827525</v>
      </c>
      <c r="AC36" s="556">
        <v>9.2852130825704204E-2</v>
      </c>
      <c r="AD36" s="555">
        <v>3967.8676784955551</v>
      </c>
      <c r="AE36" s="561">
        <v>0.5184408667039504</v>
      </c>
      <c r="AF36" s="566" t="s">
        <v>26</v>
      </c>
      <c r="AG36" s="565">
        <v>129.20108494299265</v>
      </c>
      <c r="AH36" s="556">
        <v>3.2520632425177859E-2</v>
      </c>
      <c r="AI36" s="565">
        <v>250.28956983527991</v>
      </c>
      <c r="AJ36" s="556">
        <v>6.2999278249563029E-2</v>
      </c>
      <c r="AK36" s="565">
        <v>104.97588151618152</v>
      </c>
      <c r="AL36" s="556">
        <v>2.6423013845457009E-2</v>
      </c>
      <c r="AM36" s="565">
        <v>391.64078873344653</v>
      </c>
      <c r="AN36" s="556">
        <v>9.85781670388204E-2</v>
      </c>
      <c r="AO36" s="565">
        <v>585.44241614793543</v>
      </c>
      <c r="AP36" s="556">
        <v>0.14735911567658716</v>
      </c>
      <c r="AQ36" s="565">
        <v>411.82845825578903</v>
      </c>
      <c r="AR36" s="556">
        <v>0.10365951585525442</v>
      </c>
      <c r="AS36" s="565">
        <v>1461.5872734176041</v>
      </c>
      <c r="AT36" s="556">
        <v>0.36788965430982445</v>
      </c>
      <c r="AU36" s="565">
        <v>637.93035690602619</v>
      </c>
      <c r="AV36" s="556">
        <v>0.16057062259931568</v>
      </c>
      <c r="AW36" s="562">
        <v>3972.8958297552554</v>
      </c>
      <c r="AX36" s="566" t="s">
        <v>26</v>
      </c>
      <c r="AY36" s="565">
        <v>1873.378199431625</v>
      </c>
      <c r="AZ36" s="556">
        <v>0.47153972309085984</v>
      </c>
      <c r="BA36" s="565">
        <v>1461.5872734176041</v>
      </c>
      <c r="BB36" s="556">
        <v>0.36788965430982445</v>
      </c>
      <c r="BC36" s="565">
        <v>637.93035690602619</v>
      </c>
      <c r="BD36" s="556">
        <v>0.16057062259931568</v>
      </c>
    </row>
    <row r="37" spans="1:56" x14ac:dyDescent="0.2">
      <c r="A37" s="568"/>
      <c r="B37" s="575" t="s">
        <v>38</v>
      </c>
      <c r="C37" s="576">
        <v>6728.2334232687463</v>
      </c>
      <c r="D37" s="577">
        <v>0.30668940273078915</v>
      </c>
      <c r="E37" s="576">
        <v>773.23999825943497</v>
      </c>
      <c r="F37" s="577">
        <v>3.5246178055239316E-2</v>
      </c>
      <c r="G37" s="576">
        <v>3732.9040072284206</v>
      </c>
      <c r="H37" s="577">
        <v>0.17015493197203324</v>
      </c>
      <c r="I37" s="576">
        <v>5459.1680989275501</v>
      </c>
      <c r="J37" s="578">
        <v>0.2488422886573495</v>
      </c>
      <c r="K37" s="576">
        <v>5244.7195814457</v>
      </c>
      <c r="L37" s="577">
        <v>0.23906719858458869</v>
      </c>
      <c r="M37" s="576">
        <v>21938.265109129854</v>
      </c>
      <c r="N37" s="561"/>
      <c r="O37" s="575" t="s">
        <v>38</v>
      </c>
      <c r="P37" s="579">
        <v>95.123597668023109</v>
      </c>
      <c r="Q37" s="577">
        <v>4.3374532000363354E-3</v>
      </c>
      <c r="R37" s="579">
        <v>399.49786058987718</v>
      </c>
      <c r="S37" s="577">
        <v>1.8216334498518807E-2</v>
      </c>
      <c r="T37" s="579">
        <v>3408.2711309293268</v>
      </c>
      <c r="U37" s="577">
        <v>0.15541061193914887</v>
      </c>
      <c r="V37" s="579">
        <v>7698.5130296780362</v>
      </c>
      <c r="W37" s="577">
        <v>0.35103739550132157</v>
      </c>
      <c r="X37" s="579">
        <v>4167.6069236825442</v>
      </c>
      <c r="Y37" s="577">
        <v>0.19003486443718856</v>
      </c>
      <c r="Z37" s="579">
        <v>4402.9338035633227</v>
      </c>
      <c r="AA37" s="577">
        <v>0.20076531779699222</v>
      </c>
      <c r="AB37" s="579">
        <v>1758.8027089394839</v>
      </c>
      <c r="AC37" s="577">
        <v>8.0198022626793722E-2</v>
      </c>
      <c r="AD37" s="576">
        <v>21930.749055050612</v>
      </c>
      <c r="AE37" s="561">
        <v>0.47099820486097449</v>
      </c>
      <c r="AF37" s="575" t="s">
        <v>38</v>
      </c>
      <c r="AG37" s="579">
        <v>389.50156805426161</v>
      </c>
      <c r="AH37" s="577">
        <v>1.7754438015801267E-2</v>
      </c>
      <c r="AI37" s="579">
        <v>1513.7835186338616</v>
      </c>
      <c r="AJ37" s="577">
        <v>6.900197035197117E-2</v>
      </c>
      <c r="AK37" s="579">
        <v>800.15803321919066</v>
      </c>
      <c r="AL37" s="577">
        <v>3.6473168194425545E-2</v>
      </c>
      <c r="AM37" s="579">
        <v>1901.7823991016523</v>
      </c>
      <c r="AN37" s="577">
        <v>8.6687912177258006E-2</v>
      </c>
      <c r="AO37" s="579">
        <v>3801.987277574648</v>
      </c>
      <c r="AP37" s="577">
        <v>0.17330391709016263</v>
      </c>
      <c r="AQ37" s="579">
        <v>3677.9050252299808</v>
      </c>
      <c r="AR37" s="577">
        <v>0.16764794330520599</v>
      </c>
      <c r="AS37" s="579">
        <v>7089.0115670965788</v>
      </c>
      <c r="AT37" s="577">
        <v>0.32313455653092676</v>
      </c>
      <c r="AU37" s="579">
        <v>2764.1357202196787</v>
      </c>
      <c r="AV37" s="577">
        <v>0.12599609433424855</v>
      </c>
      <c r="AW37" s="562">
        <v>21938.265109129854</v>
      </c>
      <c r="AX37" s="575" t="s">
        <v>38</v>
      </c>
      <c r="AY37" s="579">
        <v>12085.117821813596</v>
      </c>
      <c r="AZ37" s="577">
        <v>0.55086934913482466</v>
      </c>
      <c r="BA37" s="579">
        <v>7089.0115670965788</v>
      </c>
      <c r="BB37" s="577">
        <v>0.32313455653092676</v>
      </c>
      <c r="BC37" s="579">
        <v>2764.1357202196787</v>
      </c>
      <c r="BD37" s="577">
        <v>0.12599609433424855</v>
      </c>
    </row>
    <row r="38" spans="1:56" x14ac:dyDescent="0.2">
      <c r="A38" s="563">
        <v>97202</v>
      </c>
      <c r="B38" s="580" t="s">
        <v>0</v>
      </c>
      <c r="C38" s="555">
        <v>428</v>
      </c>
      <c r="D38" s="556">
        <v>0.2884097035040431</v>
      </c>
      <c r="E38" s="555">
        <v>56</v>
      </c>
      <c r="F38" s="556">
        <v>3.7735849056603772E-2</v>
      </c>
      <c r="G38" s="555">
        <v>284</v>
      </c>
      <c r="H38" s="556">
        <v>0.19137466307277629</v>
      </c>
      <c r="I38" s="555">
        <v>424</v>
      </c>
      <c r="J38" s="557">
        <v>0.2857142857142857</v>
      </c>
      <c r="K38" s="555">
        <v>292</v>
      </c>
      <c r="L38" s="556">
        <v>0.19676549865229109</v>
      </c>
      <c r="M38" s="558">
        <v>1484</v>
      </c>
      <c r="N38" s="561"/>
      <c r="O38" s="580" t="s">
        <v>0</v>
      </c>
      <c r="P38" s="565">
        <v>1</v>
      </c>
      <c r="Q38" s="556">
        <v>6.7294751009421266E-4</v>
      </c>
      <c r="R38" s="565">
        <v>21</v>
      </c>
      <c r="S38" s="556">
        <v>1.4131897711978465E-2</v>
      </c>
      <c r="T38" s="565">
        <v>218</v>
      </c>
      <c r="U38" s="556">
        <v>0.14670255720053835</v>
      </c>
      <c r="V38" s="565">
        <v>511</v>
      </c>
      <c r="W38" s="556">
        <v>0.34387617765814266</v>
      </c>
      <c r="X38" s="565">
        <v>315</v>
      </c>
      <c r="Y38" s="556">
        <v>0.21197846567967699</v>
      </c>
      <c r="Z38" s="565">
        <v>306</v>
      </c>
      <c r="AA38" s="556">
        <v>0.20592193808882908</v>
      </c>
      <c r="AB38" s="565">
        <v>114</v>
      </c>
      <c r="AC38" s="556">
        <v>7.6716016150740238E-2</v>
      </c>
      <c r="AD38" s="555">
        <v>1486</v>
      </c>
      <c r="AE38" s="561">
        <v>0.49461641991924632</v>
      </c>
      <c r="AF38" s="580" t="s">
        <v>0</v>
      </c>
      <c r="AG38" s="565">
        <v>76</v>
      </c>
      <c r="AH38" s="556">
        <v>5.1212938005390833E-2</v>
      </c>
      <c r="AI38" s="565">
        <v>124</v>
      </c>
      <c r="AJ38" s="556">
        <v>8.3557951482479784E-2</v>
      </c>
      <c r="AK38" s="565">
        <v>68</v>
      </c>
      <c r="AL38" s="556">
        <v>4.5822102425876012E-2</v>
      </c>
      <c r="AM38" s="565">
        <v>116</v>
      </c>
      <c r="AN38" s="556">
        <v>7.8167115902964962E-2</v>
      </c>
      <c r="AO38" s="565">
        <v>224</v>
      </c>
      <c r="AP38" s="556">
        <v>0.15094339622641509</v>
      </c>
      <c r="AQ38" s="565">
        <v>208</v>
      </c>
      <c r="AR38" s="556">
        <v>0.14016172506738545</v>
      </c>
      <c r="AS38" s="565">
        <v>480</v>
      </c>
      <c r="AT38" s="556">
        <v>0.32345013477088946</v>
      </c>
      <c r="AU38" s="565">
        <v>188</v>
      </c>
      <c r="AV38" s="556">
        <v>0.12668463611859837</v>
      </c>
      <c r="AW38" s="562">
        <v>1484</v>
      </c>
      <c r="AX38" s="580" t="s">
        <v>0</v>
      </c>
      <c r="AY38" s="565">
        <v>816</v>
      </c>
      <c r="AZ38" s="556">
        <v>0.54986522911051205</v>
      </c>
      <c r="BA38" s="565">
        <v>480</v>
      </c>
      <c r="BB38" s="556">
        <v>0.32345013477088946</v>
      </c>
      <c r="BC38" s="565">
        <v>188</v>
      </c>
      <c r="BD38" s="556">
        <v>0.12668463611859837</v>
      </c>
    </row>
    <row r="39" spans="1:56" x14ac:dyDescent="0.2">
      <c r="A39" s="563">
        <v>97206</v>
      </c>
      <c r="B39" s="564" t="s">
        <v>5</v>
      </c>
      <c r="C39" s="555">
        <v>720.96121375713824</v>
      </c>
      <c r="D39" s="556">
        <v>0.29104900803250427</v>
      </c>
      <c r="E39" s="555">
        <v>72.501669648744837</v>
      </c>
      <c r="F39" s="556">
        <v>2.9268618934437898E-2</v>
      </c>
      <c r="G39" s="555">
        <v>487.372334861007</v>
      </c>
      <c r="H39" s="556">
        <v>0.19675016061483255</v>
      </c>
      <c r="I39" s="555">
        <v>700.84947327120017</v>
      </c>
      <c r="J39" s="557">
        <v>0.28292998303289973</v>
      </c>
      <c r="K39" s="555">
        <v>495.42807593308976</v>
      </c>
      <c r="L39" s="556">
        <v>0.20000222938532566</v>
      </c>
      <c r="M39" s="558">
        <v>2477.1127674711797</v>
      </c>
      <c r="N39" s="561"/>
      <c r="O39" s="564" t="s">
        <v>5</v>
      </c>
      <c r="P39" s="565">
        <v>6.0418058040620393</v>
      </c>
      <c r="Q39" s="556">
        <v>2.4420092554601792E-3</v>
      </c>
      <c r="R39" s="565">
        <v>55.383219870568702</v>
      </c>
      <c r="S39" s="556">
        <v>2.2385084841718313E-2</v>
      </c>
      <c r="T39" s="565">
        <v>452.12846767064275</v>
      </c>
      <c r="U39" s="556">
        <v>0.18274369261693679</v>
      </c>
      <c r="V39" s="565">
        <v>940.50777016565769</v>
      </c>
      <c r="W39" s="556">
        <v>0.38013944076663464</v>
      </c>
      <c r="X39" s="565">
        <v>496.42814051853037</v>
      </c>
      <c r="Y39" s="556">
        <v>0.20064897037936796</v>
      </c>
      <c r="Z39" s="565">
        <v>388.68950672799122</v>
      </c>
      <c r="AA39" s="556">
        <v>0.15710259543460486</v>
      </c>
      <c r="AB39" s="565">
        <v>134.93366295738556</v>
      </c>
      <c r="AC39" s="556">
        <v>5.4538206705277342E-2</v>
      </c>
      <c r="AD39" s="555">
        <v>2474.1125737148382</v>
      </c>
      <c r="AE39" s="561">
        <v>0.41228977251925014</v>
      </c>
      <c r="AF39" s="564" t="s">
        <v>5</v>
      </c>
      <c r="AG39" s="565">
        <v>20.139352680206901</v>
      </c>
      <c r="AH39" s="556">
        <v>8.130171926232747E-3</v>
      </c>
      <c r="AI39" s="565">
        <v>185.2820446579035</v>
      </c>
      <c r="AJ39" s="556">
        <v>7.479758172134128E-2</v>
      </c>
      <c r="AK39" s="565">
        <v>285.95119586466933</v>
      </c>
      <c r="AL39" s="556">
        <v>0.11543729442587686</v>
      </c>
      <c r="AM39" s="565">
        <v>430.98214735642767</v>
      </c>
      <c r="AN39" s="556">
        <v>0.17398567922138081</v>
      </c>
      <c r="AO39" s="565">
        <v>362.50834824372436</v>
      </c>
      <c r="AP39" s="556">
        <v>0.14634309467218951</v>
      </c>
      <c r="AQ39" s="565">
        <v>342.36899556351727</v>
      </c>
      <c r="AR39" s="556">
        <v>0.1382129227459567</v>
      </c>
      <c r="AS39" s="565">
        <v>660.57076791078634</v>
      </c>
      <c r="AT39" s="556">
        <v>0.26666963918043413</v>
      </c>
      <c r="AU39" s="565">
        <v>189.30991519394485</v>
      </c>
      <c r="AV39" s="556">
        <v>7.6423616106587822E-2</v>
      </c>
      <c r="AW39" s="562">
        <v>2477.1127674711806</v>
      </c>
      <c r="AX39" s="564" t="s">
        <v>5</v>
      </c>
      <c r="AY39" s="565">
        <v>1627.232084366449</v>
      </c>
      <c r="AZ39" s="556">
        <v>0.65690674471297794</v>
      </c>
      <c r="BA39" s="565">
        <v>660.57076791078634</v>
      </c>
      <c r="BB39" s="556">
        <v>0.26666963918043413</v>
      </c>
      <c r="BC39" s="565">
        <v>189.30991519394485</v>
      </c>
      <c r="BD39" s="556">
        <v>7.6423616106587822E-2</v>
      </c>
    </row>
    <row r="40" spans="1:56" x14ac:dyDescent="0.2">
      <c r="A40" s="563">
        <v>97207</v>
      </c>
      <c r="B40" s="564" t="s">
        <v>6</v>
      </c>
      <c r="C40" s="555">
        <v>1943.5315190805052</v>
      </c>
      <c r="D40" s="556">
        <v>0.2940438059929541</v>
      </c>
      <c r="E40" s="555">
        <v>136.45537504574156</v>
      </c>
      <c r="F40" s="556">
        <v>2.0644819717474214E-2</v>
      </c>
      <c r="G40" s="555">
        <v>1092.0119425197199</v>
      </c>
      <c r="H40" s="556">
        <v>0.16521437631233851</v>
      </c>
      <c r="I40" s="555">
        <v>1818.0257962652702</v>
      </c>
      <c r="J40" s="557">
        <v>0.2750555981619085</v>
      </c>
      <c r="K40" s="555">
        <v>1619.6419523698555</v>
      </c>
      <c r="L40" s="556">
        <v>0.24504139981532458</v>
      </c>
      <c r="M40" s="558">
        <v>6609.6665852810929</v>
      </c>
      <c r="N40" s="561"/>
      <c r="O40" s="564" t="s">
        <v>6</v>
      </c>
      <c r="P40" s="565">
        <v>30.134943963342316</v>
      </c>
      <c r="Q40" s="556">
        <v>4.5612932477888703E-3</v>
      </c>
      <c r="R40" s="565">
        <v>130.80062729053856</v>
      </c>
      <c r="S40" s="556">
        <v>1.9798278662560023E-2</v>
      </c>
      <c r="T40" s="565">
        <v>1252.1428375921801</v>
      </c>
      <c r="U40" s="556">
        <v>0.1895271707597676</v>
      </c>
      <c r="V40" s="565">
        <v>2331.6923844134367</v>
      </c>
      <c r="W40" s="556">
        <v>0.35293023082715352</v>
      </c>
      <c r="X40" s="565">
        <v>1370.8624392418851</v>
      </c>
      <c r="Y40" s="556">
        <v>0.20749683806838151</v>
      </c>
      <c r="Z40" s="565">
        <v>1109.0310735987273</v>
      </c>
      <c r="AA40" s="556">
        <v>0.16786545061266667</v>
      </c>
      <c r="AB40" s="565">
        <v>382.00234002059426</v>
      </c>
      <c r="AC40" s="556">
        <v>5.7820737821681671E-2</v>
      </c>
      <c r="AD40" s="555">
        <v>6606.6666461207051</v>
      </c>
      <c r="AE40" s="561">
        <v>0.43318302650272983</v>
      </c>
      <c r="AF40" s="564" t="s">
        <v>6</v>
      </c>
      <c r="AG40" s="565">
        <v>78.485992266437222</v>
      </c>
      <c r="AH40" s="556">
        <v>1.1874425321424803E-2</v>
      </c>
      <c r="AI40" s="565">
        <v>464.81152212157247</v>
      </c>
      <c r="AJ40" s="556">
        <v>7.0322990747619565E-2</v>
      </c>
      <c r="AK40" s="565">
        <v>379.32994252062423</v>
      </c>
      <c r="AL40" s="556">
        <v>5.7390178101471095E-2</v>
      </c>
      <c r="AM40" s="565">
        <v>1086.0952262988476</v>
      </c>
      <c r="AN40" s="556">
        <v>0.16431921524112075</v>
      </c>
      <c r="AO40" s="565">
        <v>1328.8679650434331</v>
      </c>
      <c r="AP40" s="556">
        <v>0.20104916759381739</v>
      </c>
      <c r="AQ40" s="565">
        <v>959.23258388752811</v>
      </c>
      <c r="AR40" s="556">
        <v>0.14512571421130682</v>
      </c>
      <c r="AS40" s="565">
        <v>1840.3988307446803</v>
      </c>
      <c r="AT40" s="556">
        <v>0.27844049423658068</v>
      </c>
      <c r="AU40" s="565">
        <v>472.44452239796965</v>
      </c>
      <c r="AV40" s="556">
        <v>7.1477814546658816E-2</v>
      </c>
      <c r="AW40" s="562">
        <v>6609.6665852810929</v>
      </c>
      <c r="AX40" s="564" t="s">
        <v>6</v>
      </c>
      <c r="AY40" s="565">
        <v>4296.8232321384421</v>
      </c>
      <c r="AZ40" s="556">
        <v>0.6500816912167604</v>
      </c>
      <c r="BA40" s="565">
        <v>1840.3988307446803</v>
      </c>
      <c r="BB40" s="556">
        <v>0.27844049423658068</v>
      </c>
      <c r="BC40" s="565">
        <v>472.44452239796965</v>
      </c>
      <c r="BD40" s="556">
        <v>7.1477814546658816E-2</v>
      </c>
    </row>
    <row r="41" spans="1:56" x14ac:dyDescent="0.2">
      <c r="A41" s="563">
        <v>97221</v>
      </c>
      <c r="B41" s="564" t="s">
        <v>27</v>
      </c>
      <c r="C41" s="555">
        <v>1505.2716450574403</v>
      </c>
      <c r="D41" s="556">
        <v>0.28907162701035122</v>
      </c>
      <c r="E41" s="555">
        <v>126.96360702564677</v>
      </c>
      <c r="F41" s="556">
        <v>2.4382028701939746E-2</v>
      </c>
      <c r="G41" s="555">
        <v>807.14891405750325</v>
      </c>
      <c r="H41" s="556">
        <v>0.15500448081405074</v>
      </c>
      <c r="I41" s="555">
        <v>1324.8097094987722</v>
      </c>
      <c r="J41" s="557">
        <v>0.25441580558657712</v>
      </c>
      <c r="K41" s="555">
        <v>1443.0679391064295</v>
      </c>
      <c r="L41" s="556">
        <v>0.27712605788708111</v>
      </c>
      <c r="M41" s="558">
        <v>5207.2618147457924</v>
      </c>
      <c r="N41" s="561"/>
      <c r="O41" s="564" t="s">
        <v>27</v>
      </c>
      <c r="P41" s="565">
        <v>39.819168257943993</v>
      </c>
      <c r="Q41" s="556">
        <v>7.6453852731895597E-3</v>
      </c>
      <c r="R41" s="565">
        <v>113.03544142537251</v>
      </c>
      <c r="S41" s="556">
        <v>2.1703102727406033E-2</v>
      </c>
      <c r="T41" s="565">
        <v>953.79885033656547</v>
      </c>
      <c r="U41" s="556">
        <v>0.18313189358227019</v>
      </c>
      <c r="V41" s="565">
        <v>2003.2880105434187</v>
      </c>
      <c r="W41" s="556">
        <v>0.38463657890971431</v>
      </c>
      <c r="X41" s="565">
        <v>1053.9893542211373</v>
      </c>
      <c r="Y41" s="556">
        <v>0.20236873444118816</v>
      </c>
      <c r="Z41" s="565">
        <v>807.60783100504807</v>
      </c>
      <c r="AA41" s="556">
        <v>0.15506283249516994</v>
      </c>
      <c r="AB41" s="565">
        <v>236.72316949481794</v>
      </c>
      <c r="AC41" s="556">
        <v>4.5451472571061823E-2</v>
      </c>
      <c r="AD41" s="555">
        <v>5208.261825284304</v>
      </c>
      <c r="AE41" s="561">
        <v>0.40288303950741994</v>
      </c>
      <c r="AF41" s="564" t="s">
        <v>27</v>
      </c>
      <c r="AG41" s="565">
        <v>52.174304211803069</v>
      </c>
      <c r="AH41" s="556">
        <v>1.0019527741827228E-2</v>
      </c>
      <c r="AI41" s="565">
        <v>328.98863816343203</v>
      </c>
      <c r="AJ41" s="556">
        <v>6.3178816404393254E-2</v>
      </c>
      <c r="AK41" s="565">
        <v>288.72977661889348</v>
      </c>
      <c r="AL41" s="556">
        <v>5.5447524417012374E-2</v>
      </c>
      <c r="AM41" s="565">
        <v>689.26534502075674</v>
      </c>
      <c r="AN41" s="556">
        <v>0.13236617814547227</v>
      </c>
      <c r="AO41" s="565">
        <v>1171.9314983588565</v>
      </c>
      <c r="AP41" s="556">
        <v>0.22505714904524496</v>
      </c>
      <c r="AQ41" s="565">
        <v>792.29399539973917</v>
      </c>
      <c r="AR41" s="556">
        <v>0.15215174953487859</v>
      </c>
      <c r="AS41" s="565">
        <v>1410.0662784435394</v>
      </c>
      <c r="AT41" s="556">
        <v>0.27078843519074641</v>
      </c>
      <c r="AU41" s="565">
        <v>473.81197852877148</v>
      </c>
      <c r="AV41" s="556">
        <v>9.0990619520424865E-2</v>
      </c>
      <c r="AW41" s="562">
        <v>5207.2618147457924</v>
      </c>
      <c r="AX41" s="564" t="s">
        <v>27</v>
      </c>
      <c r="AY41" s="565">
        <v>3323.3835577734812</v>
      </c>
      <c r="AZ41" s="556">
        <v>0.63822094528882878</v>
      </c>
      <c r="BA41" s="565">
        <v>1410.0662784435394</v>
      </c>
      <c r="BB41" s="556">
        <v>0.27078843519074641</v>
      </c>
      <c r="BC41" s="565">
        <v>473.81197852877148</v>
      </c>
      <c r="BD41" s="556">
        <v>9.0990619520424865E-2</v>
      </c>
    </row>
    <row r="42" spans="1:56" x14ac:dyDescent="0.2">
      <c r="A42" s="563">
        <v>97227</v>
      </c>
      <c r="B42" s="564" t="s">
        <v>22</v>
      </c>
      <c r="C42" s="555">
        <v>1273.7315615706898</v>
      </c>
      <c r="D42" s="556">
        <v>0.30262172284644195</v>
      </c>
      <c r="E42" s="555">
        <v>113.50083221917038</v>
      </c>
      <c r="F42" s="556">
        <v>2.6966292134831458E-2</v>
      </c>
      <c r="G42" s="555">
        <v>828.13570174728022</v>
      </c>
      <c r="H42" s="556">
        <v>0.19675405742821472</v>
      </c>
      <c r="I42" s="555">
        <v>1265.324092517418</v>
      </c>
      <c r="J42" s="557">
        <v>0.30062421972534331</v>
      </c>
      <c r="K42" s="555">
        <v>728.29700673967659</v>
      </c>
      <c r="L42" s="556">
        <v>0.17303370786516853</v>
      </c>
      <c r="M42" s="558">
        <v>4208.9891947942351</v>
      </c>
      <c r="N42" s="561"/>
      <c r="O42" s="564" t="s">
        <v>22</v>
      </c>
      <c r="P42" s="565">
        <v>15.764004474884699</v>
      </c>
      <c r="Q42" s="556">
        <v>3.746299096355799E-3</v>
      </c>
      <c r="R42" s="565">
        <v>106.14429679755696</v>
      </c>
      <c r="S42" s="556">
        <v>2.5225080582129043E-2</v>
      </c>
      <c r="T42" s="565">
        <v>897.44638305073249</v>
      </c>
      <c r="U42" s="556">
        <v>0.21327718976528207</v>
      </c>
      <c r="V42" s="565">
        <v>1622.641527281465</v>
      </c>
      <c r="W42" s="556">
        <v>0.38561905365155691</v>
      </c>
      <c r="X42" s="565">
        <v>751.41754663617064</v>
      </c>
      <c r="Y42" s="556">
        <v>0.17857359025962644</v>
      </c>
      <c r="Z42" s="565">
        <v>629.50924536372906</v>
      </c>
      <c r="AA42" s="556">
        <v>0.14960221058114159</v>
      </c>
      <c r="AB42" s="565">
        <v>184.96431917198049</v>
      </c>
      <c r="AC42" s="556">
        <v>4.395657606390805E-2</v>
      </c>
      <c r="AD42" s="555">
        <v>4207.8873227765198</v>
      </c>
      <c r="AE42" s="561">
        <v>0.3721323769046761</v>
      </c>
      <c r="AF42" s="564" t="s">
        <v>22</v>
      </c>
      <c r="AG42" s="565">
        <v>37.833610739723461</v>
      </c>
      <c r="AH42" s="556">
        <v>8.9887640449438228E-3</v>
      </c>
      <c r="AI42" s="565">
        <v>407.76224908368619</v>
      </c>
      <c r="AJ42" s="556">
        <v>9.6878901373283408E-2</v>
      </c>
      <c r="AK42" s="565">
        <v>353.11370023741893</v>
      </c>
      <c r="AL42" s="556">
        <v>8.3895131086142327E-2</v>
      </c>
      <c r="AM42" s="565">
        <v>681.00499331502238</v>
      </c>
      <c r="AN42" s="556">
        <v>0.16179775280898881</v>
      </c>
      <c r="AO42" s="565">
        <v>711.48206863313294</v>
      </c>
      <c r="AP42" s="556">
        <v>0.16903870162297133</v>
      </c>
      <c r="AQ42" s="565">
        <v>609.54150636221118</v>
      </c>
      <c r="AR42" s="556">
        <v>0.14481897627965043</v>
      </c>
      <c r="AS42" s="565">
        <v>1059.3411007122568</v>
      </c>
      <c r="AT42" s="556">
        <v>0.25168539325842698</v>
      </c>
      <c r="AU42" s="565">
        <v>348.90996571078296</v>
      </c>
      <c r="AV42" s="556">
        <v>8.2896379525593006E-2</v>
      </c>
      <c r="AW42" s="562">
        <v>4208.9891947942342</v>
      </c>
      <c r="AX42" s="564" t="s">
        <v>22</v>
      </c>
      <c r="AY42" s="565">
        <v>2800.7381283711952</v>
      </c>
      <c r="AZ42" s="556">
        <v>0.6654182272159801</v>
      </c>
      <c r="BA42" s="565">
        <v>1059.3411007122568</v>
      </c>
      <c r="BB42" s="556">
        <v>0.25168539325842698</v>
      </c>
      <c r="BC42" s="565">
        <v>348.90996571078296</v>
      </c>
      <c r="BD42" s="556">
        <v>8.2896379525593006E-2</v>
      </c>
    </row>
    <row r="43" spans="1:56" x14ac:dyDescent="0.2">
      <c r="A43" s="563">
        <v>97223</v>
      </c>
      <c r="B43" s="564" t="s">
        <v>18</v>
      </c>
      <c r="C43" s="555">
        <v>900.31351647770441</v>
      </c>
      <c r="D43" s="556">
        <v>0.25198637911464244</v>
      </c>
      <c r="E43" s="555">
        <v>166.2741179080445</v>
      </c>
      <c r="F43" s="556">
        <v>4.6538024971623147E-2</v>
      </c>
      <c r="G43" s="555">
        <v>527.21061775721432</v>
      </c>
      <c r="H43" s="556">
        <v>0.14755959137343927</v>
      </c>
      <c r="I43" s="555">
        <v>1094.9758984188297</v>
      </c>
      <c r="J43" s="557">
        <v>0.30646992054483541</v>
      </c>
      <c r="K43" s="555">
        <v>884.09165131594398</v>
      </c>
      <c r="L43" s="556">
        <v>0.24744608399545967</v>
      </c>
      <c r="M43" s="558">
        <v>3572.8658018777373</v>
      </c>
      <c r="N43" s="561"/>
      <c r="O43" s="564" t="s">
        <v>18</v>
      </c>
      <c r="P43" s="565">
        <v>15.207998589150447</v>
      </c>
      <c r="Q43" s="556">
        <v>4.2577348850411575E-3</v>
      </c>
      <c r="R43" s="565">
        <v>49.679462057891463</v>
      </c>
      <c r="S43" s="556">
        <v>1.3908600624467781E-2</v>
      </c>
      <c r="T43" s="565">
        <v>598.18127783991781</v>
      </c>
      <c r="U43" s="556">
        <v>0.16747090547828558</v>
      </c>
      <c r="V43" s="565">
        <v>1301.8046792312784</v>
      </c>
      <c r="W43" s="556">
        <v>0.36446210615952312</v>
      </c>
      <c r="X43" s="565">
        <v>654.95780590607944</v>
      </c>
      <c r="Y43" s="556">
        <v>0.1833664490491059</v>
      </c>
      <c r="Z43" s="565">
        <v>662.05487191434952</v>
      </c>
      <c r="AA43" s="556">
        <v>0.18535339199545839</v>
      </c>
      <c r="AB43" s="565">
        <v>289.96583976646855</v>
      </c>
      <c r="AC43" s="556">
        <v>8.1180811808118078E-2</v>
      </c>
      <c r="AD43" s="555">
        <v>3571.8519353051356</v>
      </c>
      <c r="AE43" s="561">
        <v>0.44990065285268238</v>
      </c>
      <c r="AF43" s="564" t="s">
        <v>18</v>
      </c>
      <c r="AG43" s="565">
        <v>68.942926937481857</v>
      </c>
      <c r="AH43" s="556">
        <v>1.929625425652667E-2</v>
      </c>
      <c r="AI43" s="565">
        <v>223.05064597420605</v>
      </c>
      <c r="AJ43" s="556">
        <v>6.2429057888762768E-2</v>
      </c>
      <c r="AK43" s="565">
        <v>133.83038758452363</v>
      </c>
      <c r="AL43" s="556">
        <v>3.7457434733257661E-2</v>
      </c>
      <c r="AM43" s="565">
        <v>401.49116275357085</v>
      </c>
      <c r="AN43" s="556">
        <v>0.11237230419977297</v>
      </c>
      <c r="AO43" s="565">
        <v>555.59888179029508</v>
      </c>
      <c r="AP43" s="556">
        <v>0.15550510783200908</v>
      </c>
      <c r="AQ43" s="565">
        <v>677.26287050349833</v>
      </c>
      <c r="AR43" s="556">
        <v>0.18955732122587968</v>
      </c>
      <c r="AS43" s="565">
        <v>1159.8633590658715</v>
      </c>
      <c r="AT43" s="556">
        <v>0.32463110102156639</v>
      </c>
      <c r="AU43" s="565">
        <v>352.82556726828955</v>
      </c>
      <c r="AV43" s="556">
        <v>9.8751418842224742E-2</v>
      </c>
      <c r="AW43" s="562">
        <v>3572.8658018777369</v>
      </c>
      <c r="AX43" s="564" t="s">
        <v>18</v>
      </c>
      <c r="AY43" s="565">
        <v>2060.176875543576</v>
      </c>
      <c r="AZ43" s="556">
        <v>0.57661748013620884</v>
      </c>
      <c r="BA43" s="565">
        <v>1159.8633590658715</v>
      </c>
      <c r="BB43" s="556">
        <v>0.32463110102156639</v>
      </c>
      <c r="BC43" s="565">
        <v>352.82556726828955</v>
      </c>
      <c r="BD43" s="556">
        <v>9.8751418842224742E-2</v>
      </c>
    </row>
    <row r="44" spans="1:56" x14ac:dyDescent="0.2">
      <c r="A44" s="563">
        <v>97231</v>
      </c>
      <c r="B44" s="566" t="s">
        <v>29</v>
      </c>
      <c r="C44" s="555">
        <v>1238.5743401511609</v>
      </c>
      <c r="D44" s="556">
        <v>0.36224933329957409</v>
      </c>
      <c r="E44" s="555">
        <v>108.22566655474498</v>
      </c>
      <c r="F44" s="556">
        <v>3.1653066178146137E-2</v>
      </c>
      <c r="G44" s="555">
        <v>709.47936963666143</v>
      </c>
      <c r="H44" s="556">
        <v>0.20750343383451356</v>
      </c>
      <c r="I44" s="555">
        <v>717.49608567775374</v>
      </c>
      <c r="J44" s="557">
        <v>0.20984810540326515</v>
      </c>
      <c r="K44" s="555">
        <v>645.34564130792376</v>
      </c>
      <c r="L44" s="556">
        <v>0.18874606128450105</v>
      </c>
      <c r="M44" s="558">
        <v>3419.1211033282448</v>
      </c>
      <c r="N44" s="561"/>
      <c r="O44" s="566" t="s">
        <v>29</v>
      </c>
      <c r="P44" s="565">
        <v>11.022984556501831</v>
      </c>
      <c r="Q44" s="556">
        <v>3.2182640778204035E-3</v>
      </c>
      <c r="R44" s="565">
        <v>84.175518431468532</v>
      </c>
      <c r="S44" s="556">
        <v>2.4575834776083084E-2</v>
      </c>
      <c r="T44" s="565">
        <v>743.55041281130525</v>
      </c>
      <c r="U44" s="556">
        <v>0.21708654052206719</v>
      </c>
      <c r="V44" s="565">
        <v>1257.6202568969484</v>
      </c>
      <c r="W44" s="556">
        <v>0.36717406937882469</v>
      </c>
      <c r="X44" s="565">
        <v>646.34358671426833</v>
      </c>
      <c r="Y44" s="556">
        <v>0.18870609283628104</v>
      </c>
      <c r="Z44" s="565">
        <v>539.12415376345314</v>
      </c>
      <c r="AA44" s="556">
        <v>0.15740237035157972</v>
      </c>
      <c r="AB44" s="565">
        <v>143.296727185127</v>
      </c>
      <c r="AC44" s="556">
        <v>4.1836828057343935E-2</v>
      </c>
      <c r="AD44" s="555">
        <v>3425.1336403590722</v>
      </c>
      <c r="AE44" s="561">
        <v>0.38794529124520472</v>
      </c>
      <c r="AF44" s="566" t="s">
        <v>29</v>
      </c>
      <c r="AG44" s="565">
        <v>16.03343208218444</v>
      </c>
      <c r="AH44" s="556">
        <v>4.6893431375031325E-3</v>
      </c>
      <c r="AI44" s="565">
        <v>276.57670341768153</v>
      </c>
      <c r="AJ44" s="556">
        <v>8.0891169121929007E-2</v>
      </c>
      <c r="AK44" s="565">
        <v>444.9277402806182</v>
      </c>
      <c r="AL44" s="556">
        <v>0.1301292720657119</v>
      </c>
      <c r="AM44" s="565">
        <v>485.01132048607928</v>
      </c>
      <c r="AN44" s="556">
        <v>0.14185262990946973</v>
      </c>
      <c r="AO44" s="565">
        <v>561.1618346788681</v>
      </c>
      <c r="AP44" s="556">
        <v>0.16412458574006678</v>
      </c>
      <c r="AQ44" s="565">
        <v>396.82744403406491</v>
      </c>
      <c r="AR44" s="556">
        <v>0.11606124265320253</v>
      </c>
      <c r="AS44" s="565">
        <v>937.95577680778968</v>
      </c>
      <c r="AT44" s="556">
        <v>0.27432657354393319</v>
      </c>
      <c r="AU44" s="565">
        <v>300.62685154095823</v>
      </c>
      <c r="AV44" s="556">
        <v>8.792518382818372E-2</v>
      </c>
      <c r="AW44" s="562">
        <v>3419.1211033282443</v>
      </c>
      <c r="AX44" s="566" t="s">
        <v>29</v>
      </c>
      <c r="AY44" s="565">
        <v>2180.5384749794966</v>
      </c>
      <c r="AZ44" s="556">
        <v>0.63774824262788299</v>
      </c>
      <c r="BA44" s="565">
        <v>937.95577680778968</v>
      </c>
      <c r="BB44" s="556">
        <v>0.27432657354393319</v>
      </c>
      <c r="BC44" s="565">
        <v>300.62685154095823</v>
      </c>
      <c r="BD44" s="556">
        <v>8.792518382818372E-2</v>
      </c>
    </row>
    <row r="45" spans="1:56" x14ac:dyDescent="0.2">
      <c r="A45" s="568"/>
      <c r="B45" s="575" t="s">
        <v>40</v>
      </c>
      <c r="C45" s="576">
        <v>8010.3837960946394</v>
      </c>
      <c r="D45" s="577">
        <v>0.29691162271298799</v>
      </c>
      <c r="E45" s="576">
        <v>779.92126840209301</v>
      </c>
      <c r="F45" s="577">
        <v>2.8908438757021249E-2</v>
      </c>
      <c r="G45" s="576">
        <v>4735.3588805793861</v>
      </c>
      <c r="H45" s="577">
        <v>0.17552006559868616</v>
      </c>
      <c r="I45" s="576">
        <v>7345.4810556492439</v>
      </c>
      <c r="J45" s="578">
        <v>0.27226644257714938</v>
      </c>
      <c r="K45" s="576">
        <v>6107.8722667729189</v>
      </c>
      <c r="L45" s="577">
        <v>0.22639343035415502</v>
      </c>
      <c r="M45" s="576">
        <v>26979.017267498286</v>
      </c>
      <c r="N45" s="561"/>
      <c r="O45" s="575" t="s">
        <v>40</v>
      </c>
      <c r="P45" s="579">
        <v>118.99090564588532</v>
      </c>
      <c r="Q45" s="577">
        <v>4.4103515635669941E-3</v>
      </c>
      <c r="R45" s="579">
        <v>560.21856587339664</v>
      </c>
      <c r="S45" s="577">
        <v>2.0764282904879566E-2</v>
      </c>
      <c r="T45" s="579">
        <v>5115.2482293013436</v>
      </c>
      <c r="U45" s="577">
        <v>0.18959468291863196</v>
      </c>
      <c r="V45" s="579">
        <v>9968.5546285322052</v>
      </c>
      <c r="W45" s="577">
        <v>0.36948059394798216</v>
      </c>
      <c r="X45" s="579">
        <v>5288.9988732380707</v>
      </c>
      <c r="Y45" s="577">
        <v>0.19603468284969908</v>
      </c>
      <c r="Z45" s="579">
        <v>4442.016682373298</v>
      </c>
      <c r="AA45" s="577">
        <v>0.1646416178963942</v>
      </c>
      <c r="AB45" s="579">
        <v>1485.8860585963739</v>
      </c>
      <c r="AC45" s="577">
        <v>5.5073787918846109E-2</v>
      </c>
      <c r="AD45" s="576">
        <v>26979.913943560572</v>
      </c>
      <c r="AE45" s="561">
        <v>0.41575008866493934</v>
      </c>
      <c r="AF45" s="575" t="s">
        <v>40</v>
      </c>
      <c r="AG45" s="579">
        <v>349.60961891783694</v>
      </c>
      <c r="AH45" s="577">
        <v>1.2958575008549808E-2</v>
      </c>
      <c r="AI45" s="579">
        <v>2010.4718034184816</v>
      </c>
      <c r="AJ45" s="577">
        <v>7.4519830855384953E-2</v>
      </c>
      <c r="AK45" s="579">
        <v>1953.882743106748</v>
      </c>
      <c r="AL45" s="577">
        <v>7.2422309668803156E-2</v>
      </c>
      <c r="AM45" s="579">
        <v>3889.8501952307042</v>
      </c>
      <c r="AN45" s="577">
        <v>0.14418057398691173</v>
      </c>
      <c r="AO45" s="579">
        <v>4915.5505967483105</v>
      </c>
      <c r="AP45" s="577">
        <v>0.18219902333766963</v>
      </c>
      <c r="AQ45" s="579">
        <v>3985.5273957505588</v>
      </c>
      <c r="AR45" s="577">
        <v>0.14772693001505055</v>
      </c>
      <c r="AS45" s="579">
        <v>7548.1961136849231</v>
      </c>
      <c r="AT45" s="577">
        <v>0.27978024695429743</v>
      </c>
      <c r="AU45" s="579">
        <v>2325.9288006407169</v>
      </c>
      <c r="AV45" s="577">
        <v>8.6212510173332813E-2</v>
      </c>
      <c r="AW45" s="562">
        <v>26979.017267498279</v>
      </c>
      <c r="AX45" s="575" t="s">
        <v>40</v>
      </c>
      <c r="AY45" s="579">
        <v>17104.892353172643</v>
      </c>
      <c r="AZ45" s="577">
        <v>0.63400724287236976</v>
      </c>
      <c r="BA45" s="579">
        <v>7548.1961136849231</v>
      </c>
      <c r="BB45" s="577">
        <v>0.27978024695429743</v>
      </c>
      <c r="BC45" s="579">
        <v>2325.9288006407169</v>
      </c>
      <c r="BD45" s="577">
        <v>8.6212510173332813E-2</v>
      </c>
    </row>
    <row r="46" spans="1:56" ht="12.75" thickBot="1" x14ac:dyDescent="0.25">
      <c r="A46" s="568"/>
      <c r="B46" s="569" t="s">
        <v>41</v>
      </c>
      <c r="C46" s="581">
        <v>14738.617219363387</v>
      </c>
      <c r="D46" s="571">
        <v>0.30129672997544221</v>
      </c>
      <c r="E46" s="581">
        <v>1553.1612666615279</v>
      </c>
      <c r="F46" s="571">
        <v>3.1750767646969741E-2</v>
      </c>
      <c r="G46" s="581">
        <v>8468.2628878078067</v>
      </c>
      <c r="H46" s="571">
        <v>0.17311392776500195</v>
      </c>
      <c r="I46" s="581">
        <v>12804.649154576793</v>
      </c>
      <c r="J46" s="572">
        <v>0.2617612535379652</v>
      </c>
      <c r="K46" s="581">
        <v>11352.591848218619</v>
      </c>
      <c r="L46" s="571">
        <v>0.23207732107462081</v>
      </c>
      <c r="M46" s="570">
        <v>48917.282376628136</v>
      </c>
      <c r="N46" s="561"/>
      <c r="O46" s="569" t="s">
        <v>41</v>
      </c>
      <c r="P46" s="573">
        <v>214.11450331390841</v>
      </c>
      <c r="Q46" s="571">
        <v>4.3776651181356551E-3</v>
      </c>
      <c r="R46" s="581">
        <v>959.71642646327382</v>
      </c>
      <c r="S46" s="571">
        <v>1.9621824110021266E-2</v>
      </c>
      <c r="T46" s="581">
        <v>8523.5193602306699</v>
      </c>
      <c r="U46" s="571">
        <v>0.174267099190062</v>
      </c>
      <c r="V46" s="581">
        <v>17667.067658210242</v>
      </c>
      <c r="W46" s="571">
        <v>0.3612109624993613</v>
      </c>
      <c r="X46" s="581">
        <v>9456.6057969206158</v>
      </c>
      <c r="Y46" s="571">
        <v>0.19334446145596385</v>
      </c>
      <c r="Z46" s="581">
        <v>8844.9504859366207</v>
      </c>
      <c r="AA46" s="571">
        <v>0.18083889981593121</v>
      </c>
      <c r="AB46" s="581">
        <v>3244.6887675358576</v>
      </c>
      <c r="AC46" s="571">
        <v>6.6339087810524888E-2</v>
      </c>
      <c r="AD46" s="570">
        <v>48910.66299861118</v>
      </c>
      <c r="AE46" s="561">
        <v>0.44052244908241994</v>
      </c>
      <c r="AF46" s="569" t="s">
        <v>41</v>
      </c>
      <c r="AG46" s="581">
        <v>739.11118697209849</v>
      </c>
      <c r="AH46" s="571">
        <v>1.5109408189961785E-2</v>
      </c>
      <c r="AI46" s="581">
        <v>3524.2553220523432</v>
      </c>
      <c r="AJ46" s="571">
        <v>7.2045198564345714E-2</v>
      </c>
      <c r="AK46" s="581">
        <v>2754.0407763259386</v>
      </c>
      <c r="AL46" s="571">
        <v>5.629995458704741E-2</v>
      </c>
      <c r="AM46" s="581">
        <v>5791.6325943323563</v>
      </c>
      <c r="AN46" s="571">
        <v>0.11839645035349515</v>
      </c>
      <c r="AO46" s="581">
        <v>8717.5378743229594</v>
      </c>
      <c r="AP46" s="571">
        <v>0.17820977476230473</v>
      </c>
      <c r="AQ46" s="581">
        <v>7663.43242098054</v>
      </c>
      <c r="AR46" s="571">
        <v>0.15666104183747542</v>
      </c>
      <c r="AS46" s="581">
        <v>14637.207680781503</v>
      </c>
      <c r="AT46" s="571">
        <v>0.29922364795504086</v>
      </c>
      <c r="AU46" s="581">
        <v>5090.0645208603955</v>
      </c>
      <c r="AV46" s="571">
        <v>0.10405452375032885</v>
      </c>
      <c r="AW46" s="562">
        <v>48917.282376628136</v>
      </c>
      <c r="AX46" s="569" t="s">
        <v>41</v>
      </c>
      <c r="AY46" s="573">
        <v>29190.010174986237</v>
      </c>
      <c r="AZ46" s="571">
        <v>0.59672182829463027</v>
      </c>
      <c r="BA46" s="573">
        <v>14637.207680781503</v>
      </c>
      <c r="BB46" s="571">
        <v>0.29922364795504086</v>
      </c>
      <c r="BC46" s="573">
        <v>5090.0645208603955</v>
      </c>
      <c r="BD46" s="571">
        <v>0.10405452375032885</v>
      </c>
    </row>
    <row r="47" spans="1:56" ht="12.75" thickBot="1" x14ac:dyDescent="0.25">
      <c r="A47" s="568"/>
      <c r="B47" s="582" t="s">
        <v>42</v>
      </c>
      <c r="C47" s="583">
        <v>52916.189718912996</v>
      </c>
      <c r="D47" s="584">
        <v>0.32495030052074086</v>
      </c>
      <c r="E47" s="583">
        <v>5482.5667399236427</v>
      </c>
      <c r="F47" s="584">
        <v>3.3667611353476776E-2</v>
      </c>
      <c r="G47" s="583">
        <v>26677.401951875756</v>
      </c>
      <c r="H47" s="584">
        <v>0.16382188187439095</v>
      </c>
      <c r="I47" s="583">
        <v>37572.98476489578</v>
      </c>
      <c r="J47" s="585">
        <v>0.2307300044782005</v>
      </c>
      <c r="K47" s="583">
        <v>40194.804449962554</v>
      </c>
      <c r="L47" s="584">
        <v>0.2468302017731909</v>
      </c>
      <c r="M47" s="586">
        <v>162843.94762557073</v>
      </c>
      <c r="N47" s="561"/>
      <c r="O47" s="582" t="s">
        <v>42</v>
      </c>
      <c r="P47" s="587">
        <v>921.49537140919313</v>
      </c>
      <c r="Q47" s="588">
        <v>5.6584787478334711E-3</v>
      </c>
      <c r="R47" s="583">
        <v>3882.7336736130696</v>
      </c>
      <c r="S47" s="588">
        <v>2.384207957771816E-2</v>
      </c>
      <c r="T47" s="583">
        <v>29562.981790168422</v>
      </c>
      <c r="U47" s="584">
        <v>0.18153265808209251</v>
      </c>
      <c r="V47" s="583">
        <v>55288.562928941261</v>
      </c>
      <c r="W47" s="584">
        <v>0.33950160580106253</v>
      </c>
      <c r="X47" s="583">
        <v>30443.781545576639</v>
      </c>
      <c r="Y47" s="584">
        <v>0.18694124379148419</v>
      </c>
      <c r="Z47" s="583">
        <v>30333.107618461225</v>
      </c>
      <c r="AA47" s="588">
        <v>0.18626164616793436</v>
      </c>
      <c r="AB47" s="583">
        <v>12419.476750187545</v>
      </c>
      <c r="AC47" s="588">
        <v>7.6262287831874651E-2</v>
      </c>
      <c r="AD47" s="586">
        <v>162852.13967835737</v>
      </c>
      <c r="AE47" s="561">
        <v>0.44946517779129319</v>
      </c>
      <c r="AF47" s="589" t="s">
        <v>42</v>
      </c>
      <c r="AG47" s="583">
        <v>1871.8744162516459</v>
      </c>
      <c r="AH47" s="584">
        <v>1.1494897068914539E-2</v>
      </c>
      <c r="AI47" s="583">
        <v>9907.0952169503835</v>
      </c>
      <c r="AJ47" s="584">
        <v>6.0837970102087545E-2</v>
      </c>
      <c r="AK47" s="583">
        <v>10214.439623931459</v>
      </c>
      <c r="AL47" s="584">
        <v>6.2725325520956152E-2</v>
      </c>
      <c r="AM47" s="583">
        <v>20033.29318172664</v>
      </c>
      <c r="AN47" s="584">
        <v>0.12302141696902028</v>
      </c>
      <c r="AO47" s="583">
        <v>30133.302670353653</v>
      </c>
      <c r="AP47" s="584">
        <v>0.18504404437332578</v>
      </c>
      <c r="AQ47" s="583">
        <v>24854.894498829857</v>
      </c>
      <c r="AR47" s="584">
        <v>0.15263013984393847</v>
      </c>
      <c r="AS47" s="583">
        <v>49788.399939789429</v>
      </c>
      <c r="AT47" s="584">
        <v>0.30574301756838124</v>
      </c>
      <c r="AU47" s="583">
        <v>16040.648077737664</v>
      </c>
      <c r="AV47" s="584">
        <v>9.8503188553375892E-2</v>
      </c>
      <c r="AW47" s="562">
        <v>162843.94762557076</v>
      </c>
      <c r="AX47" s="582" t="s">
        <v>42</v>
      </c>
      <c r="AY47" s="587">
        <v>97014.899608043648</v>
      </c>
      <c r="AZ47" s="584">
        <v>0.59575379387824279</v>
      </c>
      <c r="BA47" s="587">
        <v>49788.399939789429</v>
      </c>
      <c r="BB47" s="584">
        <v>0.30574301756838124</v>
      </c>
      <c r="BC47" s="587">
        <v>16040.648077737664</v>
      </c>
      <c r="BD47" s="584">
        <v>9.8503188553375892E-2</v>
      </c>
    </row>
    <row r="48" spans="1:56" x14ac:dyDescent="0.2">
      <c r="B48" s="590" t="s">
        <v>75</v>
      </c>
      <c r="C48" s="553"/>
      <c r="D48" s="553"/>
      <c r="F48" s="553"/>
      <c r="H48" s="553"/>
      <c r="J48" s="553"/>
      <c r="L48" s="553"/>
      <c r="N48" s="561"/>
      <c r="O48" s="590" t="s">
        <v>75</v>
      </c>
      <c r="P48" s="553"/>
      <c r="Q48" s="553"/>
      <c r="R48" s="553"/>
      <c r="S48" s="553"/>
      <c r="AD48" s="591"/>
      <c r="AE48" s="561"/>
      <c r="AF48" s="590" t="s">
        <v>75</v>
      </c>
      <c r="AW48" s="562">
        <v>0</v>
      </c>
      <c r="AX48" s="590" t="s">
        <v>75</v>
      </c>
    </row>
    <row r="49" spans="2:14" x14ac:dyDescent="0.2">
      <c r="B49" s="592" t="s">
        <v>198</v>
      </c>
      <c r="N49" s="561"/>
    </row>
  </sheetData>
  <phoneticPr fontId="2" type="noConversion"/>
  <printOptions horizontalCentered="1" verticalCentered="1"/>
  <pageMargins left="0.27559055118110237" right="0.35433070866141736" top="0.62992125984251968" bottom="0.43307086614173229" header="0.23622047244094491" footer="0.19685039370078741"/>
  <pageSetup paperSize="9" fitToHeight="2" orientation="portrait" r:id="rId1"/>
  <headerFooter alignWithMargins="0">
    <oddHeader>&amp;C&amp;"-,Normal"&amp;K003366Observatoire de l'habitat de la Martinique&amp;"Arial,Normal"&amp;K000000
&amp;"-,Gras"Les ménages</oddHeader>
  </headerFooter>
  <rowBreaks count="1" manualBreakCount="1">
    <brk id="4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W52"/>
  <sheetViews>
    <sheetView topLeftCell="A4" zoomScale="90" zoomScaleNormal="90" workbookViewId="0">
      <pane ySplit="3" topLeftCell="A7" activePane="bottomLeft" state="frozen"/>
      <selection activeCell="L42" sqref="L42"/>
      <selection pane="bottomLeft" activeCell="K21" sqref="K21"/>
    </sheetView>
  </sheetViews>
  <sheetFormatPr baseColWidth="10" defaultRowHeight="12.75" x14ac:dyDescent="0.2"/>
  <cols>
    <col min="1" max="1" width="2.7109375" customWidth="1"/>
    <col min="3" max="3" width="19.85546875" style="105" customWidth="1"/>
    <col min="4" max="4" width="10.85546875" style="121" customWidth="1"/>
    <col min="5" max="5" width="10.7109375" style="121" customWidth="1"/>
    <col min="6" max="6" width="0.85546875" style="121" customWidth="1"/>
    <col min="7" max="7" width="10.7109375" style="121" customWidth="1"/>
    <col min="8" max="8" width="11.5703125" style="121" bestFit="1" customWidth="1"/>
    <col min="9" max="9" width="1.7109375" style="121" customWidth="1"/>
    <col min="10" max="10" width="8.7109375" style="121" customWidth="1"/>
    <col min="11" max="11" width="8.28515625" style="121" customWidth="1"/>
    <col min="12" max="12" width="10.85546875" style="121" customWidth="1"/>
    <col min="13" max="13" width="11.28515625" style="121" customWidth="1"/>
    <col min="14" max="14" width="2.5703125" style="121" customWidth="1"/>
    <col min="15" max="15" width="10.85546875" style="692" customWidth="1"/>
    <col min="16" max="17" width="10.85546875" style="121" customWidth="1"/>
    <col min="18" max="18" width="10.140625" style="121" customWidth="1"/>
    <col min="19" max="20" width="10.85546875" style="121" customWidth="1"/>
    <col min="21" max="21" width="2.5703125" style="121" customWidth="1"/>
    <col min="22" max="22" width="19.85546875" customWidth="1"/>
    <col min="23" max="23" width="9.140625" style="1" customWidth="1"/>
    <col min="24" max="24" width="6.7109375" style="13" customWidth="1"/>
    <col min="25" max="25" width="9.140625" style="1" customWidth="1"/>
    <col min="26" max="26" width="6.7109375" style="13" customWidth="1"/>
    <col min="27" max="27" width="9.140625" style="1" customWidth="1"/>
    <col min="28" max="28" width="6.7109375" style="13" customWidth="1"/>
    <col min="29" max="29" width="9.140625" style="1" customWidth="1"/>
    <col min="30" max="30" width="6.7109375" style="13" customWidth="1"/>
    <col min="31" max="31" width="9.140625" style="1" customWidth="1"/>
    <col min="32" max="32" width="6.7109375" style="13" customWidth="1"/>
    <col min="33" max="33" width="9.140625" style="1" customWidth="1"/>
    <col min="34" max="34" width="6.7109375" style="13" customWidth="1"/>
    <col min="35" max="35" width="9.140625" style="1" customWidth="1"/>
    <col min="36" max="36" width="6.7109375" style="13" customWidth="1"/>
    <col min="37" max="37" width="9.140625" style="1" customWidth="1"/>
    <col min="38" max="38" width="6.7109375" style="13" customWidth="1"/>
    <col min="39" max="39" width="9.140625" style="1" customWidth="1"/>
    <col min="40" max="40" width="6.7109375" style="13" customWidth="1"/>
    <col min="41" max="41" width="9.140625" customWidth="1"/>
    <col min="42" max="42" width="6.7109375" customWidth="1"/>
    <col min="43" max="43" width="12.5703125" customWidth="1"/>
    <col min="44" max="44" width="9.85546875" customWidth="1"/>
    <col min="47" max="47" width="6.7109375" customWidth="1"/>
    <col min="48" max="48" width="11.42578125" style="303"/>
    <col min="49" max="49" width="13" style="303" customWidth="1"/>
    <col min="50" max="50" width="13.140625" style="303" customWidth="1"/>
    <col min="51" max="51" width="16.42578125" style="303" customWidth="1"/>
    <col min="52" max="52" width="14.42578125" customWidth="1"/>
    <col min="53" max="53" width="19.85546875" customWidth="1"/>
    <col min="54" max="54" width="10" style="1" customWidth="1"/>
    <col min="55" max="55" width="7" style="13" customWidth="1"/>
    <col min="56" max="56" width="10" style="1" customWidth="1"/>
    <col min="57" max="57" width="7" style="13" customWidth="1"/>
    <col min="58" max="58" width="10" style="1" customWidth="1"/>
    <col min="59" max="59" width="7" style="13" customWidth="1"/>
    <col min="60" max="60" width="12.28515625" style="1" customWidth="1"/>
    <col min="61" max="61" width="7" style="13" customWidth="1"/>
    <col min="62" max="62" width="10" style="1" customWidth="1"/>
    <col min="63" max="63" width="7" style="13" customWidth="1"/>
    <col min="64" max="64" width="10.28515625" customWidth="1"/>
    <col min="65" max="65" width="12.28515625" style="248" customWidth="1"/>
    <col min="66" max="66" width="14.42578125" customWidth="1"/>
    <col min="67" max="67" width="19.85546875" customWidth="1"/>
    <col min="68" max="68" width="10" style="1" customWidth="1"/>
    <col min="69" max="69" width="7" style="13" customWidth="1"/>
    <col min="70" max="70" width="10" style="1" customWidth="1"/>
    <col min="71" max="71" width="7" style="13" customWidth="1"/>
    <col min="72" max="72" width="10" style="1" customWidth="1"/>
    <col min="73" max="73" width="7" style="13" customWidth="1"/>
    <col min="74" max="74" width="10" style="1" customWidth="1"/>
    <col min="75" max="75" width="7" style="13" customWidth="1"/>
    <col min="76" max="76" width="10" style="1" customWidth="1"/>
    <col min="77" max="77" width="7" style="13" customWidth="1"/>
    <col min="78" max="78" width="10" style="1" customWidth="1"/>
    <col min="79" max="79" width="7" style="13" customWidth="1"/>
    <col min="80" max="80" width="10.28515625" customWidth="1"/>
    <col min="81" max="81" width="15.7109375" style="248" bestFit="1" customWidth="1"/>
    <col min="82" max="82" width="15.7109375" style="248" customWidth="1"/>
    <col min="83" max="83" width="19.85546875" customWidth="1"/>
    <col min="84" max="84" width="10.7109375" style="1" customWidth="1"/>
    <col min="85" max="85" width="7.85546875" style="13" customWidth="1"/>
    <col min="86" max="86" width="13.140625" style="1" customWidth="1"/>
    <col min="87" max="87" width="7.85546875" style="13" customWidth="1"/>
    <col min="88" max="88" width="12.140625" style="1" customWidth="1"/>
    <col min="90" max="90" width="12.5703125" customWidth="1"/>
    <col min="98" max="98" width="14.28515625" customWidth="1"/>
    <col min="100" max="100" width="10.7109375" customWidth="1"/>
  </cols>
  <sheetData>
    <row r="1" spans="2:101" x14ac:dyDescent="0.2">
      <c r="AO1" s="1"/>
      <c r="AP1" s="13"/>
      <c r="AU1" s="13"/>
      <c r="AW1" s="394"/>
      <c r="AX1" s="394"/>
      <c r="AY1" s="394"/>
      <c r="CK1" s="13"/>
      <c r="CL1" s="1"/>
      <c r="CM1" s="13"/>
      <c r="CN1" s="1"/>
      <c r="CO1" s="13"/>
      <c r="CP1" s="1"/>
      <c r="CQ1" s="13"/>
      <c r="CR1" s="1"/>
      <c r="CS1" s="13"/>
      <c r="CT1" s="1"/>
    </row>
    <row r="2" spans="2:101" x14ac:dyDescent="0.2">
      <c r="CD2" s="298"/>
    </row>
    <row r="3" spans="2:101" x14ac:dyDescent="0.2">
      <c r="F3" s="105"/>
      <c r="I3" s="105"/>
      <c r="K3" s="126"/>
      <c r="L3" s="105"/>
      <c r="M3" s="126"/>
      <c r="N3" s="105"/>
      <c r="Q3" s="126"/>
      <c r="R3" s="105"/>
      <c r="S3" s="126"/>
      <c r="T3" s="126"/>
      <c r="U3" s="105"/>
      <c r="W3" s="13"/>
      <c r="X3" s="1"/>
      <c r="Y3" s="13"/>
      <c r="Z3" s="1"/>
      <c r="AA3" s="13"/>
      <c r="AB3" s="1"/>
      <c r="AC3" s="13"/>
      <c r="AD3" s="1"/>
      <c r="AE3" s="13"/>
      <c r="AF3" s="1"/>
      <c r="AG3" s="13"/>
      <c r="AH3" s="1"/>
      <c r="AI3" s="13"/>
      <c r="AJ3" s="1"/>
      <c r="AK3" s="13"/>
      <c r="AL3" s="1"/>
      <c r="AM3" s="13"/>
      <c r="AN3" s="1"/>
      <c r="AO3" s="13"/>
      <c r="AP3" s="1"/>
      <c r="AQ3" s="13"/>
      <c r="AR3" s="13"/>
      <c r="AU3" s="1"/>
      <c r="AW3" s="395"/>
      <c r="AX3" s="395"/>
      <c r="AY3" s="395"/>
      <c r="BB3" s="13"/>
      <c r="BC3" s="1"/>
      <c r="BD3" s="13"/>
      <c r="BE3" s="1"/>
      <c r="BF3" s="13"/>
      <c r="BG3" s="1"/>
      <c r="BH3" s="13"/>
      <c r="BI3" s="1"/>
      <c r="BJ3" s="13"/>
      <c r="BK3" s="1"/>
      <c r="BL3" s="13"/>
      <c r="BP3" s="13"/>
      <c r="BQ3" s="1"/>
      <c r="BR3" s="13"/>
      <c r="BS3" s="1"/>
      <c r="BT3" s="13"/>
      <c r="BU3" s="1"/>
      <c r="BV3" s="13"/>
      <c r="BW3" s="1"/>
      <c r="BX3" s="13"/>
      <c r="BY3" s="1"/>
      <c r="BZ3" s="13"/>
      <c r="CA3" s="1"/>
      <c r="CB3" s="13"/>
      <c r="CD3" s="299"/>
      <c r="CF3" s="13"/>
      <c r="CG3" s="1"/>
      <c r="CH3" s="13"/>
      <c r="CI3" s="1"/>
      <c r="CJ3" s="13"/>
      <c r="CV3" s="13"/>
    </row>
    <row r="4" spans="2:101" x14ac:dyDescent="0.2">
      <c r="F4" s="105"/>
      <c r="I4" s="105"/>
      <c r="K4" s="126"/>
      <c r="L4" s="105"/>
      <c r="M4" s="126"/>
      <c r="N4" s="105"/>
      <c r="Q4" s="126"/>
      <c r="R4" s="105"/>
      <c r="S4" s="126"/>
      <c r="T4" s="126"/>
      <c r="U4" s="105"/>
      <c r="W4" s="13"/>
      <c r="X4" s="1"/>
      <c r="Y4" s="13"/>
      <c r="Z4" s="1"/>
      <c r="AA4" s="13"/>
      <c r="AB4" s="1"/>
      <c r="AC4" s="13"/>
      <c r="AD4" s="1"/>
      <c r="AE4" s="13"/>
      <c r="AF4" s="1"/>
      <c r="AG4" s="13"/>
      <c r="AH4" s="1"/>
      <c r="AI4" s="13"/>
      <c r="AJ4" s="1"/>
      <c r="AK4" s="13"/>
      <c r="AL4" s="1"/>
      <c r="AM4" s="13"/>
      <c r="AN4" s="1"/>
      <c r="AO4" s="13"/>
      <c r="AP4" s="1"/>
      <c r="AQ4" s="13"/>
      <c r="AR4" s="13"/>
      <c r="AU4" s="1"/>
      <c r="AW4" s="395"/>
      <c r="AX4" s="395"/>
      <c r="AY4" s="395"/>
      <c r="AZ4" s="1"/>
      <c r="BB4" s="13">
        <v>33</v>
      </c>
      <c r="BC4" s="1"/>
      <c r="BD4" s="13">
        <v>45</v>
      </c>
      <c r="BE4" s="1"/>
      <c r="BF4" s="13">
        <v>56</v>
      </c>
      <c r="BG4" s="1"/>
      <c r="BH4" s="13">
        <v>55</v>
      </c>
      <c r="BI4" s="1"/>
      <c r="BJ4" s="13">
        <v>57</v>
      </c>
      <c r="BK4" s="1"/>
      <c r="BL4" s="13"/>
      <c r="BN4" s="1"/>
      <c r="BP4" s="13"/>
      <c r="BQ4" s="1"/>
      <c r="BR4" s="13"/>
      <c r="BS4" s="1"/>
      <c r="BT4" s="13"/>
      <c r="BU4" s="1"/>
      <c r="BV4" s="13"/>
      <c r="BW4" s="1"/>
      <c r="BX4" s="13"/>
      <c r="BY4" s="1"/>
      <c r="BZ4" s="13"/>
      <c r="CA4" s="1"/>
      <c r="CB4" s="13"/>
      <c r="CD4" s="300"/>
      <c r="CF4" s="13"/>
      <c r="CG4" s="1"/>
      <c r="CH4" s="13"/>
      <c r="CI4" s="1"/>
      <c r="CJ4" s="13"/>
      <c r="CV4" s="13"/>
    </row>
    <row r="5" spans="2:101" x14ac:dyDescent="0.2">
      <c r="D5" s="619" t="s">
        <v>120</v>
      </c>
      <c r="E5" s="716"/>
      <c r="F5" s="693"/>
      <c r="G5" s="716"/>
      <c r="H5" s="693"/>
      <c r="I5" s="693"/>
      <c r="J5" s="693"/>
      <c r="K5" s="693"/>
      <c r="L5" s="693"/>
      <c r="M5" s="693"/>
      <c r="N5" s="693"/>
      <c r="O5" s="694"/>
      <c r="P5" s="693"/>
      <c r="Q5" s="693"/>
      <c r="R5" s="693"/>
      <c r="S5" s="693"/>
      <c r="T5" s="695" t="s">
        <v>246</v>
      </c>
      <c r="U5" s="105"/>
      <c r="W5" s="57" t="s">
        <v>54</v>
      </c>
      <c r="X5" s="4"/>
      <c r="Y5" s="17"/>
      <c r="Z5" s="4"/>
      <c r="AA5" s="17"/>
      <c r="AB5" s="4"/>
      <c r="AC5" s="17"/>
      <c r="AD5" s="4"/>
      <c r="AE5" s="17"/>
      <c r="AF5" s="4"/>
      <c r="AG5" s="17"/>
      <c r="AH5" s="4"/>
      <c r="AI5" s="17"/>
      <c r="AJ5" s="4"/>
      <c r="AK5" s="17"/>
      <c r="AL5" s="4"/>
      <c r="AM5" s="17"/>
      <c r="AN5" s="4"/>
      <c r="AO5" s="17"/>
      <c r="AP5" s="4"/>
      <c r="AQ5" s="26"/>
      <c r="AS5" s="1"/>
      <c r="AT5" s="1"/>
      <c r="AU5" s="4"/>
      <c r="AW5" s="396"/>
      <c r="AX5" s="396"/>
      <c r="AY5" s="396"/>
      <c r="AZ5" s="157"/>
      <c r="BB5" s="57" t="s">
        <v>335</v>
      </c>
      <c r="BC5" s="4"/>
      <c r="BD5" s="17"/>
      <c r="BE5" s="4"/>
      <c r="BF5" s="17"/>
      <c r="BG5" s="4"/>
      <c r="BH5" s="17"/>
      <c r="BI5" s="4"/>
      <c r="BJ5" s="17"/>
      <c r="BK5" s="5"/>
      <c r="BL5" s="26"/>
      <c r="BM5" s="293"/>
      <c r="BN5" s="157"/>
      <c r="BP5" s="57" t="s">
        <v>162</v>
      </c>
      <c r="BQ5" s="4"/>
      <c r="BR5" s="17"/>
      <c r="BS5" s="4"/>
      <c r="BT5" s="17"/>
      <c r="BU5" s="4"/>
      <c r="BV5" s="17"/>
      <c r="BW5" s="4"/>
      <c r="BX5" s="17"/>
      <c r="BY5" s="4"/>
      <c r="BZ5" s="17"/>
      <c r="CA5" s="5"/>
      <c r="CB5" s="26"/>
      <c r="CC5" s="293"/>
      <c r="CD5" s="300"/>
      <c r="CF5" s="57" t="s">
        <v>163</v>
      </c>
      <c r="CG5" s="4"/>
      <c r="CH5" s="17"/>
      <c r="CI5" s="4"/>
      <c r="CJ5" s="17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26"/>
    </row>
    <row r="6" spans="2:101" ht="64.5" thickBot="1" x14ac:dyDescent="0.25">
      <c r="D6" s="717">
        <v>1999</v>
      </c>
      <c r="E6" s="718">
        <v>2006</v>
      </c>
      <c r="F6" s="719"/>
      <c r="G6" s="717">
        <v>2011</v>
      </c>
      <c r="H6" s="720" t="s">
        <v>281</v>
      </c>
      <c r="I6" s="105"/>
      <c r="J6" s="696" t="s">
        <v>326</v>
      </c>
      <c r="K6" s="686" t="s">
        <v>327</v>
      </c>
      <c r="L6" s="685" t="s">
        <v>328</v>
      </c>
      <c r="M6" s="686" t="s">
        <v>329</v>
      </c>
      <c r="N6" s="105"/>
      <c r="O6" s="697" t="s">
        <v>319</v>
      </c>
      <c r="P6" s="696" t="s">
        <v>330</v>
      </c>
      <c r="Q6" s="686" t="s">
        <v>332</v>
      </c>
      <c r="R6" s="685" t="s">
        <v>331</v>
      </c>
      <c r="S6" s="686" t="s">
        <v>333</v>
      </c>
      <c r="T6" s="698"/>
      <c r="U6" s="105"/>
      <c r="W6" s="58" t="s">
        <v>43</v>
      </c>
      <c r="X6" s="94" t="s">
        <v>55</v>
      </c>
      <c r="Y6" s="58" t="s">
        <v>44</v>
      </c>
      <c r="Z6" s="94" t="s">
        <v>55</v>
      </c>
      <c r="AA6" s="58" t="s">
        <v>45</v>
      </c>
      <c r="AB6" s="94" t="s">
        <v>55</v>
      </c>
      <c r="AC6" s="58" t="s">
        <v>46</v>
      </c>
      <c r="AD6" s="94" t="s">
        <v>55</v>
      </c>
      <c r="AE6" s="58" t="s">
        <v>47</v>
      </c>
      <c r="AF6" s="94" t="s">
        <v>55</v>
      </c>
      <c r="AG6" s="58" t="s">
        <v>48</v>
      </c>
      <c r="AH6" s="94" t="s">
        <v>55</v>
      </c>
      <c r="AI6" s="58" t="s">
        <v>49</v>
      </c>
      <c r="AJ6" s="94" t="s">
        <v>55</v>
      </c>
      <c r="AK6" s="58" t="s">
        <v>50</v>
      </c>
      <c r="AL6" s="94" t="s">
        <v>55</v>
      </c>
      <c r="AM6" s="58" t="s">
        <v>51</v>
      </c>
      <c r="AN6" s="94" t="s">
        <v>55</v>
      </c>
      <c r="AO6" s="509" t="s">
        <v>318</v>
      </c>
      <c r="AP6" s="94" t="s">
        <v>55</v>
      </c>
      <c r="AQ6" s="95" t="s">
        <v>53</v>
      </c>
      <c r="AR6" s="203"/>
      <c r="AS6" s="691" t="s">
        <v>209</v>
      </c>
      <c r="AT6" s="691" t="s">
        <v>210</v>
      </c>
      <c r="AU6" s="691"/>
      <c r="AW6" s="397" t="s">
        <v>262</v>
      </c>
      <c r="AX6" s="397" t="s">
        <v>263</v>
      </c>
      <c r="AY6" s="398" t="s">
        <v>264</v>
      </c>
      <c r="AZ6" s="158"/>
      <c r="BB6" s="58" t="s">
        <v>86</v>
      </c>
      <c r="BC6" s="647" t="s">
        <v>55</v>
      </c>
      <c r="BD6" s="58" t="s">
        <v>87</v>
      </c>
      <c r="BE6" s="94" t="s">
        <v>55</v>
      </c>
      <c r="BF6" s="58" t="s">
        <v>159</v>
      </c>
      <c r="BG6" s="94" t="s">
        <v>55</v>
      </c>
      <c r="BH6" s="58" t="s">
        <v>160</v>
      </c>
      <c r="BI6" s="94" t="s">
        <v>55</v>
      </c>
      <c r="BJ6" s="58" t="s">
        <v>90</v>
      </c>
      <c r="BK6" s="94" t="s">
        <v>55</v>
      </c>
      <c r="BL6" s="95" t="s">
        <v>53</v>
      </c>
      <c r="BM6" s="679" t="s">
        <v>231</v>
      </c>
      <c r="BN6" s="158"/>
      <c r="BP6" s="58" t="s">
        <v>86</v>
      </c>
      <c r="BQ6" s="647" t="s">
        <v>55</v>
      </c>
      <c r="BR6" s="58" t="s">
        <v>87</v>
      </c>
      <c r="BS6" s="94" t="s">
        <v>55</v>
      </c>
      <c r="BT6" s="58" t="s">
        <v>159</v>
      </c>
      <c r="BU6" s="94" t="s">
        <v>55</v>
      </c>
      <c r="BV6" s="58" t="s">
        <v>160</v>
      </c>
      <c r="BW6" s="94" t="s">
        <v>55</v>
      </c>
      <c r="BX6" s="58" t="s">
        <v>161</v>
      </c>
      <c r="BY6" s="94" t="s">
        <v>55</v>
      </c>
      <c r="BZ6" s="58" t="s">
        <v>90</v>
      </c>
      <c r="CA6" s="94" t="s">
        <v>55</v>
      </c>
      <c r="CB6" s="95" t="s">
        <v>53</v>
      </c>
      <c r="CC6" s="294" t="s">
        <v>231</v>
      </c>
      <c r="CD6" s="300"/>
      <c r="CF6" s="58" t="s">
        <v>149</v>
      </c>
      <c r="CG6" s="41" t="s">
        <v>55</v>
      </c>
      <c r="CH6" s="58" t="s">
        <v>150</v>
      </c>
      <c r="CI6" s="41" t="s">
        <v>55</v>
      </c>
      <c r="CJ6" s="58" t="s">
        <v>151</v>
      </c>
      <c r="CK6" s="41" t="s">
        <v>55</v>
      </c>
      <c r="CL6" s="58" t="s">
        <v>152</v>
      </c>
      <c r="CM6" s="41" t="s">
        <v>55</v>
      </c>
      <c r="CN6" s="58" t="s">
        <v>153</v>
      </c>
      <c r="CO6" s="41" t="s">
        <v>55</v>
      </c>
      <c r="CP6" s="58" t="s">
        <v>154</v>
      </c>
      <c r="CQ6" s="41" t="s">
        <v>55</v>
      </c>
      <c r="CR6" s="58" t="s">
        <v>155</v>
      </c>
      <c r="CS6" s="41" t="s">
        <v>55</v>
      </c>
      <c r="CT6" s="58" t="s">
        <v>156</v>
      </c>
      <c r="CU6" s="41" t="s">
        <v>55</v>
      </c>
      <c r="CV6" s="95" t="s">
        <v>53</v>
      </c>
    </row>
    <row r="7" spans="2:101" x14ac:dyDescent="0.2">
      <c r="B7" s="2">
        <v>97209</v>
      </c>
      <c r="C7" s="120" t="s">
        <v>8</v>
      </c>
      <c r="D7" s="700">
        <v>94152</v>
      </c>
      <c r="E7" s="700">
        <v>90346.926017999998</v>
      </c>
      <c r="G7" s="616">
        <v>86753</v>
      </c>
      <c r="H7" s="721">
        <v>-8.0855334105605081E-3</v>
      </c>
      <c r="I7" s="105"/>
      <c r="J7" s="616">
        <v>2797</v>
      </c>
      <c r="K7" s="699">
        <v>6.292627292846447E-3</v>
      </c>
      <c r="L7" s="700">
        <v>-6390.9260179999983</v>
      </c>
      <c r="M7" s="699">
        <v>-1.4378160703406955E-2</v>
      </c>
      <c r="N7" s="105"/>
      <c r="O7" s="701">
        <v>-5.8760259685346483E-3</v>
      </c>
      <c r="P7" s="616">
        <v>4485</v>
      </c>
      <c r="Q7" s="699">
        <v>6.9260089537144468E-3</v>
      </c>
      <c r="R7" s="700">
        <v>-8290.0739820000017</v>
      </c>
      <c r="S7" s="699">
        <v>-1.2802034922249095E-2</v>
      </c>
      <c r="T7" s="702"/>
      <c r="U7" s="105"/>
      <c r="V7" s="7" t="s">
        <v>8</v>
      </c>
      <c r="W7" s="42">
        <v>3132.9612469357226</v>
      </c>
      <c r="X7" s="21">
        <v>3.6113578169466448E-2</v>
      </c>
      <c r="Y7" s="42">
        <v>3105.5609234901781</v>
      </c>
      <c r="Z7" s="21">
        <v>3.5797735219418099E-2</v>
      </c>
      <c r="AA7" s="42">
        <v>5516.6301563267962</v>
      </c>
      <c r="AB7" s="21">
        <v>6.3590079378543635E-2</v>
      </c>
      <c r="AC7" s="42">
        <v>7853.5785075937911</v>
      </c>
      <c r="AD7" s="21">
        <v>9.052803370020393E-2</v>
      </c>
      <c r="AE7" s="42">
        <v>7542.0187219652107</v>
      </c>
      <c r="AF7" s="21">
        <v>8.6936690627012439E-2</v>
      </c>
      <c r="AG7" s="42">
        <v>14935.728222274267</v>
      </c>
      <c r="AH7" s="21">
        <v>0.17216382398619376</v>
      </c>
      <c r="AI7" s="42">
        <v>19300.841057415138</v>
      </c>
      <c r="AJ7" s="21">
        <v>0.22248038750723478</v>
      </c>
      <c r="AK7" s="42">
        <v>10457.879145380026</v>
      </c>
      <c r="AL7" s="21">
        <v>0.12054775218586131</v>
      </c>
      <c r="AM7" s="42">
        <v>10166.141377691845</v>
      </c>
      <c r="AN7" s="21">
        <v>0.11718489709510732</v>
      </c>
      <c r="AO7" s="42">
        <v>4741.6606409270289</v>
      </c>
      <c r="AP7" s="21">
        <v>5.4657022130958341E-2</v>
      </c>
      <c r="AQ7" s="28">
        <v>86753</v>
      </c>
      <c r="AR7" s="14">
        <v>0</v>
      </c>
      <c r="AS7" s="56">
        <v>27150.749556311701</v>
      </c>
      <c r="AT7" s="56">
        <v>14907.802018618873</v>
      </c>
      <c r="AU7" s="21">
        <v>0.17184191922606568</v>
      </c>
      <c r="AV7" s="399"/>
      <c r="AW7" s="181">
        <v>22081.862567286669</v>
      </c>
      <c r="AX7" s="181">
        <v>19662.901259603917</v>
      </c>
      <c r="AY7" s="181">
        <v>112.30215864762715</v>
      </c>
      <c r="AZ7" s="155"/>
      <c r="BA7" s="7" t="s">
        <v>8</v>
      </c>
      <c r="BB7" s="42">
        <v>28812.768701317025</v>
      </c>
      <c r="BC7" s="433">
        <v>0.51751002222795806</v>
      </c>
      <c r="BD7" s="42">
        <v>10866.59856278292</v>
      </c>
      <c r="BE7" s="21">
        <v>0.19517644146121346</v>
      </c>
      <c r="BF7" s="42">
        <v>3048.7804093869772</v>
      </c>
      <c r="BG7" s="21">
        <v>5.4759555868641605E-2</v>
      </c>
      <c r="BH7" s="42">
        <v>6949.5968264482817</v>
      </c>
      <c r="BI7" s="21">
        <v>0.12482264531440891</v>
      </c>
      <c r="BJ7" s="42">
        <v>5998.0249803808347</v>
      </c>
      <c r="BK7" s="21">
        <v>0.10773133512777787</v>
      </c>
      <c r="BL7" s="28">
        <v>55675.769480316041</v>
      </c>
      <c r="BM7" s="295">
        <v>0.27386017751887176</v>
      </c>
      <c r="BN7" s="155"/>
      <c r="BO7" s="7" t="s">
        <v>8</v>
      </c>
      <c r="BP7" s="42">
        <v>29316.796672936787</v>
      </c>
      <c r="BQ7" s="433">
        <v>0.41534872846975684</v>
      </c>
      <c r="BR7" s="42">
        <v>10911.491839934359</v>
      </c>
      <c r="BS7" s="21">
        <v>0.15458968153940764</v>
      </c>
      <c r="BT7" s="42">
        <v>16316.911768006881</v>
      </c>
      <c r="BU7" s="21">
        <v>0.23117152364914118</v>
      </c>
      <c r="BV7" s="42">
        <v>6949.5968264482817</v>
      </c>
      <c r="BW7" s="21">
        <v>9.8459126945044828E-2</v>
      </c>
      <c r="BX7" s="42">
        <v>1936.2935488207531</v>
      </c>
      <c r="BY7" s="21">
        <v>2.7432637761181735E-2</v>
      </c>
      <c r="BZ7" s="42">
        <v>5152.4808427878552</v>
      </c>
      <c r="CA7" s="21">
        <v>7.2998301635467736E-2</v>
      </c>
      <c r="CB7" s="28">
        <v>70583.571498934922</v>
      </c>
      <c r="CC7" s="295">
        <v>0.27123927572616463</v>
      </c>
      <c r="CD7" s="300">
        <v>0.43006158999083549</v>
      </c>
      <c r="CE7" s="7" t="s">
        <v>8</v>
      </c>
      <c r="CF7" s="42">
        <v>113.62166182174661</v>
      </c>
      <c r="CG7" s="21">
        <v>1.6098900973375255E-3</v>
      </c>
      <c r="CH7" s="42">
        <v>2481.9220933565598</v>
      </c>
      <c r="CI7" s="21">
        <v>3.5166021482122042E-2</v>
      </c>
      <c r="CJ7" s="20">
        <v>4216.1462387472402</v>
      </c>
      <c r="CK7" s="21">
        <v>5.9738010955468504E-2</v>
      </c>
      <c r="CL7" s="20">
        <v>8619.0069724789082</v>
      </c>
      <c r="CM7" s="21">
        <v>0.12212155456452892</v>
      </c>
      <c r="CN7" s="20">
        <v>14494.585778650842</v>
      </c>
      <c r="CO7" s="21">
        <v>0.20537184314965878</v>
      </c>
      <c r="CP7" s="20">
        <v>7794.3583895527354</v>
      </c>
      <c r="CQ7" s="21">
        <v>0.11043721932290007</v>
      </c>
      <c r="CR7" s="20">
        <v>16319.578584725146</v>
      </c>
      <c r="CS7" s="21">
        <v>0.23122992161026548</v>
      </c>
      <c r="CT7" s="20">
        <v>16538.058822634885</v>
      </c>
      <c r="CU7" s="21">
        <v>0.23432553881771875</v>
      </c>
      <c r="CV7" s="28">
        <v>70577.278541968059</v>
      </c>
      <c r="CW7" s="56"/>
    </row>
    <row r="8" spans="2:101" x14ac:dyDescent="0.2">
      <c r="B8" s="1">
        <v>97213</v>
      </c>
      <c r="C8" s="127" t="s">
        <v>10</v>
      </c>
      <c r="D8" s="312">
        <v>35488</v>
      </c>
      <c r="E8" s="312">
        <v>39846.599937999999</v>
      </c>
      <c r="G8" s="625">
        <v>39458</v>
      </c>
      <c r="H8" s="722">
        <v>-1.9581333540640289E-3</v>
      </c>
      <c r="I8" s="105"/>
      <c r="J8" s="625">
        <v>2158</v>
      </c>
      <c r="K8" s="699">
        <v>1.0874041307927799E-2</v>
      </c>
      <c r="L8" s="121">
        <v>-2546.5999379999994</v>
      </c>
      <c r="M8" s="699">
        <v>-1.2832174661991828E-2</v>
      </c>
      <c r="N8" s="105"/>
      <c r="O8" s="703">
        <v>1.6686616079314653E-2</v>
      </c>
      <c r="P8" s="625">
        <v>2592</v>
      </c>
      <c r="Q8" s="699">
        <v>9.9233032379269469E-3</v>
      </c>
      <c r="R8" s="121">
        <v>1766.5999379999994</v>
      </c>
      <c r="S8" s="699">
        <v>6.7633128413877065E-3</v>
      </c>
      <c r="T8" s="702"/>
      <c r="U8" s="105"/>
      <c r="V8" s="8" t="s">
        <v>10</v>
      </c>
      <c r="W8" s="28">
        <v>1487.0736773687609</v>
      </c>
      <c r="X8" s="21">
        <v>3.7687507663053413E-2</v>
      </c>
      <c r="Y8" s="28">
        <v>1610.8044959989579</v>
      </c>
      <c r="Z8" s="21">
        <v>4.0823267676997281E-2</v>
      </c>
      <c r="AA8" s="28">
        <v>2911.5204169549297</v>
      </c>
      <c r="AB8" s="21">
        <v>7.378783559620182E-2</v>
      </c>
      <c r="AC8" s="28">
        <v>3971.5866288681864</v>
      </c>
      <c r="AD8" s="21">
        <v>0.10065352093031042</v>
      </c>
      <c r="AE8" s="28">
        <v>3307.7831344077363</v>
      </c>
      <c r="AF8" s="21">
        <v>8.3830481382932184E-2</v>
      </c>
      <c r="AG8" s="28">
        <v>7323.1407731960353</v>
      </c>
      <c r="AH8" s="21">
        <v>0.1855933086622748</v>
      </c>
      <c r="AI8" s="28">
        <v>9330.3949614843768</v>
      </c>
      <c r="AJ8" s="21">
        <v>0.23646396070465767</v>
      </c>
      <c r="AK8" s="28">
        <v>4235.9509082580835</v>
      </c>
      <c r="AL8" s="21">
        <v>0.1073534114313469</v>
      </c>
      <c r="AM8" s="28">
        <v>4043.3235674253201</v>
      </c>
      <c r="AN8" s="21">
        <v>0.10247157908219683</v>
      </c>
      <c r="AO8" s="28">
        <v>1236.4214360375884</v>
      </c>
      <c r="AP8" s="21">
        <v>3.1335126870028616E-2</v>
      </c>
      <c r="AQ8" s="28">
        <v>39457.999999999978</v>
      </c>
      <c r="AR8" s="14">
        <v>0</v>
      </c>
      <c r="AS8" s="56">
        <v>13288.768353598573</v>
      </c>
      <c r="AT8" s="56">
        <v>5279.7450034629082</v>
      </c>
      <c r="AU8" s="21">
        <v>0.13380670595222544</v>
      </c>
      <c r="AV8" s="399"/>
      <c r="AW8" s="400">
        <v>11120.460790466719</v>
      </c>
      <c r="AX8" s="400">
        <v>7235.5416293186681</v>
      </c>
      <c r="AY8" s="400">
        <v>153.69216791464819</v>
      </c>
      <c r="AZ8" s="155"/>
      <c r="BA8" s="8" t="s">
        <v>10</v>
      </c>
      <c r="BB8" s="28">
        <v>14648.805711609713</v>
      </c>
      <c r="BC8" s="433">
        <v>0.56593252529192195</v>
      </c>
      <c r="BD8" s="28">
        <v>4108.7748183976528</v>
      </c>
      <c r="BE8" s="21">
        <v>0.15873576007556472</v>
      </c>
      <c r="BF8" s="28">
        <v>1454.6613695342835</v>
      </c>
      <c r="BG8" s="21">
        <v>5.6198450475228492E-2</v>
      </c>
      <c r="BH8" s="28">
        <v>3097.4108980914193</v>
      </c>
      <c r="BI8" s="21">
        <v>0.11966337774787603</v>
      </c>
      <c r="BJ8" s="28">
        <v>2574.7151383739629</v>
      </c>
      <c r="BK8" s="21">
        <v>9.9469886409408806E-2</v>
      </c>
      <c r="BL8" s="28">
        <v>25884.367936007031</v>
      </c>
      <c r="BM8" s="296">
        <v>0.21904609775363387</v>
      </c>
      <c r="BN8" s="155"/>
      <c r="BO8" s="8" t="s">
        <v>10</v>
      </c>
      <c r="BP8" s="28">
        <v>14859.168211505361</v>
      </c>
      <c r="BQ8" s="433">
        <v>0.47680382369189606</v>
      </c>
      <c r="BR8" s="28">
        <v>4116.2671443188738</v>
      </c>
      <c r="BS8" s="21">
        <v>0.1320835652313897</v>
      </c>
      <c r="BT8" s="28">
        <v>6325.2728664319784</v>
      </c>
      <c r="BU8" s="21">
        <v>0.20296656217096751</v>
      </c>
      <c r="BV8" s="28">
        <v>3097.4108980914198</v>
      </c>
      <c r="BW8" s="21">
        <v>9.9390311673799969E-2</v>
      </c>
      <c r="BX8" s="28">
        <v>605.44758487294541</v>
      </c>
      <c r="BY8" s="21">
        <v>1.9427717581723129E-2</v>
      </c>
      <c r="BZ8" s="28">
        <v>2160.5462342493588</v>
      </c>
      <c r="CA8" s="21">
        <v>6.9328019650223574E-2</v>
      </c>
      <c r="CB8" s="28">
        <v>31164.112939469938</v>
      </c>
      <c r="CC8" s="296">
        <v>0.21692609772220298</v>
      </c>
      <c r="CD8" s="300">
        <v>0.39111261107671413</v>
      </c>
      <c r="CE8" s="8" t="s">
        <v>10</v>
      </c>
      <c r="CF8" s="28">
        <v>106.19104218851915</v>
      </c>
      <c r="CG8" s="21">
        <v>3.4089425101399844E-3</v>
      </c>
      <c r="CH8" s="28">
        <v>1394.6441255054299</v>
      </c>
      <c r="CI8" s="21">
        <v>4.4770835166230913E-2</v>
      </c>
      <c r="CJ8" s="20">
        <v>1886.8415605839793</v>
      </c>
      <c r="CK8" s="21">
        <v>6.0571346445161892E-2</v>
      </c>
      <c r="CL8" s="20">
        <v>4325.8459878863141</v>
      </c>
      <c r="CM8" s="21">
        <v>0.13886821314216724</v>
      </c>
      <c r="CN8" s="20">
        <v>6558.8007902380878</v>
      </c>
      <c r="CO8" s="21">
        <v>0.21055047929268406</v>
      </c>
      <c r="CP8" s="20">
        <v>3795.0581546134499</v>
      </c>
      <c r="CQ8" s="21">
        <v>0.12182887374575452</v>
      </c>
      <c r="CR8" s="20">
        <v>6327.7606559559354</v>
      </c>
      <c r="CS8" s="21">
        <v>0.20313363396306894</v>
      </c>
      <c r="CT8" s="20">
        <v>6755.5860607146915</v>
      </c>
      <c r="CU8" s="21">
        <v>0.21686767573479238</v>
      </c>
      <c r="CV8" s="28">
        <v>31150.72837768641</v>
      </c>
      <c r="CW8" s="56"/>
    </row>
    <row r="9" spans="2:101" x14ac:dyDescent="0.2">
      <c r="B9" s="1">
        <v>97224</v>
      </c>
      <c r="C9" s="127" t="s">
        <v>19</v>
      </c>
      <c r="D9" s="312">
        <v>15759</v>
      </c>
      <c r="E9" s="312">
        <v>17106.815669</v>
      </c>
      <c r="G9" s="625">
        <v>16849</v>
      </c>
      <c r="H9" s="722">
        <v>-3.0325232594728968E-3</v>
      </c>
      <c r="I9" s="105"/>
      <c r="J9" s="625">
        <v>443</v>
      </c>
      <c r="K9" s="699">
        <v>5.2107298565569164E-3</v>
      </c>
      <c r="L9" s="121">
        <v>-700.81566899999962</v>
      </c>
      <c r="M9" s="699">
        <v>-8.2432531160298115E-3</v>
      </c>
      <c r="N9" s="105"/>
      <c r="O9" s="703">
        <v>1.1792609617559791E-2</v>
      </c>
      <c r="P9" s="625">
        <v>837</v>
      </c>
      <c r="Q9" s="699">
        <v>7.3232671773439274E-3</v>
      </c>
      <c r="R9" s="121">
        <v>510.81566899999962</v>
      </c>
      <c r="S9" s="699">
        <v>4.4693424402158632E-3</v>
      </c>
      <c r="T9" s="702"/>
      <c r="U9" s="105"/>
      <c r="V9" s="8" t="s">
        <v>19</v>
      </c>
      <c r="W9" s="28">
        <v>571.05634398580196</v>
      </c>
      <c r="X9" s="21">
        <v>3.3892595642815701E-2</v>
      </c>
      <c r="Y9" s="28">
        <v>614.90982236302557</v>
      </c>
      <c r="Z9" s="21">
        <v>3.649533042691111E-2</v>
      </c>
      <c r="AA9" s="28">
        <v>1156.035540867274</v>
      </c>
      <c r="AB9" s="21">
        <v>6.8611522397013083E-2</v>
      </c>
      <c r="AC9" s="28">
        <v>1642.5311158283762</v>
      </c>
      <c r="AD9" s="21">
        <v>9.7485376926130657E-2</v>
      </c>
      <c r="AE9" s="28">
        <v>1447.0682188739215</v>
      </c>
      <c r="AF9" s="21">
        <v>8.5884516521687992E-2</v>
      </c>
      <c r="AG9" s="28">
        <v>2604.5087905919672</v>
      </c>
      <c r="AH9" s="21">
        <v>0.15457942848786077</v>
      </c>
      <c r="AI9" s="28">
        <v>4055.7838211608532</v>
      </c>
      <c r="AJ9" s="21">
        <v>0.2407136222423201</v>
      </c>
      <c r="AK9" s="28">
        <v>2277.9916446845791</v>
      </c>
      <c r="AL9" s="21">
        <v>0.13520040623684362</v>
      </c>
      <c r="AM9" s="28">
        <v>1858.9009521499993</v>
      </c>
      <c r="AN9" s="21">
        <v>0.11032707888598721</v>
      </c>
      <c r="AO9" s="28">
        <v>620.21374949420704</v>
      </c>
      <c r="AP9" s="21">
        <v>3.6810122232429625E-2</v>
      </c>
      <c r="AQ9" s="28">
        <v>16849.000000000007</v>
      </c>
      <c r="AR9" s="14">
        <v>0</v>
      </c>
      <c r="AS9" s="56">
        <v>5431.6010419183986</v>
      </c>
      <c r="AT9" s="56">
        <v>2479.1147016442064</v>
      </c>
      <c r="AU9" s="21">
        <v>0.14713720111841683</v>
      </c>
      <c r="AV9" s="399"/>
      <c r="AW9" s="400">
        <v>4427.7868885594107</v>
      </c>
      <c r="AX9" s="400">
        <v>3518.7282474690728</v>
      </c>
      <c r="AY9" s="400">
        <v>125.83486354037711</v>
      </c>
      <c r="AZ9" s="155"/>
      <c r="BA9" s="8" t="s">
        <v>19</v>
      </c>
      <c r="BB9" s="28">
        <v>5983.9311306848913</v>
      </c>
      <c r="BC9" s="433">
        <v>0.54008207416356457</v>
      </c>
      <c r="BD9" s="28">
        <v>1991.2158040543504</v>
      </c>
      <c r="BE9" s="21">
        <v>0.17971797102515388</v>
      </c>
      <c r="BF9" s="28">
        <v>725.52647060802246</v>
      </c>
      <c r="BG9" s="21">
        <v>6.5482678952841281E-2</v>
      </c>
      <c r="BH9" s="28">
        <v>1338.6227489909145</v>
      </c>
      <c r="BI9" s="21">
        <v>0.1208179263779058</v>
      </c>
      <c r="BJ9" s="28">
        <v>1040.3738012927668</v>
      </c>
      <c r="BK9" s="21">
        <v>9.3899349480534341E-2</v>
      </c>
      <c r="BL9" s="28">
        <v>11079.669955630947</v>
      </c>
      <c r="BM9" s="296">
        <v>0.24967763231806286</v>
      </c>
      <c r="BN9" s="155"/>
      <c r="BO9" s="8" t="s">
        <v>19</v>
      </c>
      <c r="BP9" s="28">
        <v>6073.7986005757321</v>
      </c>
      <c r="BQ9" s="433">
        <v>0.44796040014668664</v>
      </c>
      <c r="BR9" s="28">
        <v>1993.7132376840345</v>
      </c>
      <c r="BS9" s="21">
        <v>0.14704217878512293</v>
      </c>
      <c r="BT9" s="28">
        <v>3039.6742937677818</v>
      </c>
      <c r="BU9" s="21">
        <v>0.22418486395362899</v>
      </c>
      <c r="BV9" s="28">
        <v>1338.6227489909145</v>
      </c>
      <c r="BW9" s="21">
        <v>9.8727340453235835E-2</v>
      </c>
      <c r="BX9" s="28">
        <v>309.66486195773314</v>
      </c>
      <c r="BY9" s="21">
        <v>2.2838688701466929E-2</v>
      </c>
      <c r="BZ9" s="28">
        <v>803.31091429895605</v>
      </c>
      <c r="CA9" s="21">
        <v>5.9246527959858748E-2</v>
      </c>
      <c r="CB9" s="28">
        <v>13558.784657275151</v>
      </c>
      <c r="CC9" s="296">
        <v>0.24712864110455351</v>
      </c>
      <c r="CD9" s="300">
        <v>0.40499742106819048</v>
      </c>
      <c r="CE9" s="8" t="s">
        <v>19</v>
      </c>
      <c r="CF9" s="28">
        <v>74.924249458462782</v>
      </c>
      <c r="CG9" s="21">
        <v>5.5263192044729525E-3</v>
      </c>
      <c r="CH9" s="28">
        <v>533.47659667565074</v>
      </c>
      <c r="CI9" s="21">
        <v>3.9348568489564258E-2</v>
      </c>
      <c r="CJ9" s="20">
        <v>657.6200842158421</v>
      </c>
      <c r="CK9" s="21">
        <v>4.8505237315241992E-2</v>
      </c>
      <c r="CL9" s="20">
        <v>1792.9271705197718</v>
      </c>
      <c r="CM9" s="21">
        <v>0.13224407219664999</v>
      </c>
      <c r="CN9" s="20">
        <v>2722.7550453512949</v>
      </c>
      <c r="CO9" s="21">
        <v>0.20082701668626365</v>
      </c>
      <c r="CP9" s="20">
        <v>1842.4497100218837</v>
      </c>
      <c r="CQ9" s="21">
        <v>0.13589679295238496</v>
      </c>
      <c r="CR9" s="20">
        <v>3038.2025865882174</v>
      </c>
      <c r="CS9" s="21">
        <v>0.22409403394357799</v>
      </c>
      <c r="CT9" s="20">
        <v>2895.357509728653</v>
      </c>
      <c r="CU9" s="21">
        <v>0.21355795921184426</v>
      </c>
      <c r="CV9" s="28">
        <v>13557.712952559776</v>
      </c>
      <c r="CW9" s="56"/>
    </row>
    <row r="10" spans="2:101" x14ac:dyDescent="0.2">
      <c r="B10" s="1">
        <v>97229</v>
      </c>
      <c r="C10" s="130" t="s">
        <v>24</v>
      </c>
      <c r="D10" s="723">
        <v>20839</v>
      </c>
      <c r="E10" s="723">
        <v>21419.220044999998</v>
      </c>
      <c r="G10" s="704">
        <v>20594</v>
      </c>
      <c r="H10" s="724">
        <v>-7.8269845125555904E-3</v>
      </c>
      <c r="I10" s="105"/>
      <c r="J10" s="704">
        <v>638</v>
      </c>
      <c r="K10" s="705">
        <v>6.0512540252345391E-3</v>
      </c>
      <c r="L10" s="121">
        <v>-1463.2200449999982</v>
      </c>
      <c r="M10" s="705">
        <v>-1.3878238537790129E-2</v>
      </c>
      <c r="N10" s="105"/>
      <c r="O10" s="706">
        <v>3.930908806484501E-3</v>
      </c>
      <c r="P10" s="704">
        <v>993</v>
      </c>
      <c r="Q10" s="705">
        <v>6.7274346663413215E-3</v>
      </c>
      <c r="R10" s="121">
        <v>-412.77995500000179</v>
      </c>
      <c r="S10" s="705">
        <v>-2.7965258598568205E-3</v>
      </c>
      <c r="T10" s="702"/>
      <c r="U10" s="105"/>
      <c r="V10" s="9" t="s">
        <v>24</v>
      </c>
      <c r="W10" s="29">
        <v>626.85291287058453</v>
      </c>
      <c r="X10" s="23">
        <v>3.0438618669058209E-2</v>
      </c>
      <c r="Y10" s="29">
        <v>662.08815703139896</v>
      </c>
      <c r="Z10" s="23">
        <v>3.2149565748829718E-2</v>
      </c>
      <c r="AA10" s="29">
        <v>1255.966391621532</v>
      </c>
      <c r="AB10" s="23">
        <v>6.098700551721533E-2</v>
      </c>
      <c r="AC10" s="29">
        <v>1726.2630194012181</v>
      </c>
      <c r="AD10" s="23">
        <v>8.382359033705053E-2</v>
      </c>
      <c r="AE10" s="29">
        <v>2050.0042817694125</v>
      </c>
      <c r="AF10" s="23">
        <v>9.9543764289084846E-2</v>
      </c>
      <c r="AG10" s="29">
        <v>3846.951264270233</v>
      </c>
      <c r="AH10" s="23">
        <v>0.18679961465816425</v>
      </c>
      <c r="AI10" s="29">
        <v>4494.8369562616326</v>
      </c>
      <c r="AJ10" s="23">
        <v>0.21825953949022212</v>
      </c>
      <c r="AK10" s="29">
        <v>2698.6340856086772</v>
      </c>
      <c r="AL10" s="23">
        <v>0.1310398215795221</v>
      </c>
      <c r="AM10" s="29">
        <v>2384.7725664227855</v>
      </c>
      <c r="AN10" s="23">
        <v>0.11579938654087532</v>
      </c>
      <c r="AO10" s="29">
        <v>847.63036474251953</v>
      </c>
      <c r="AP10" s="23">
        <v>4.1159093169977658E-2</v>
      </c>
      <c r="AQ10" s="29">
        <v>20593.999999999993</v>
      </c>
      <c r="AR10" s="14">
        <v>0</v>
      </c>
      <c r="AS10" s="56">
        <v>6321.1747626941451</v>
      </c>
      <c r="AT10" s="56">
        <v>3232.4029311653048</v>
      </c>
      <c r="AU10" s="23">
        <v>0.15695847971085297</v>
      </c>
      <c r="AV10" s="399"/>
      <c r="AW10" s="401">
        <v>4931.1213756305224</v>
      </c>
      <c r="AX10" s="401">
        <v>4451.3333523917681</v>
      </c>
      <c r="AY10" s="401">
        <v>110.77852376481661</v>
      </c>
      <c r="AZ10" s="155"/>
      <c r="BA10" s="9" t="s">
        <v>24</v>
      </c>
      <c r="BB10" s="29">
        <v>8027.6254121915754</v>
      </c>
      <c r="BC10" s="434">
        <v>0.58039449372763852</v>
      </c>
      <c r="BD10" s="29">
        <v>1704.9625561813566</v>
      </c>
      <c r="BE10" s="23">
        <v>0.12326819312179482</v>
      </c>
      <c r="BF10" s="29">
        <v>838.5987558106774</v>
      </c>
      <c r="BG10" s="23">
        <v>6.0630395082982527E-2</v>
      </c>
      <c r="BH10" s="29">
        <v>2129.6721364058253</v>
      </c>
      <c r="BI10" s="23">
        <v>0.15397454638801719</v>
      </c>
      <c r="BJ10" s="29">
        <v>1130.4670719386163</v>
      </c>
      <c r="BK10" s="23">
        <v>8.1732371679566998E-2</v>
      </c>
      <c r="BL10" s="29">
        <v>13831.325932528051</v>
      </c>
      <c r="BM10" s="297">
        <v>0.17518080100809894</v>
      </c>
      <c r="BN10" s="155"/>
      <c r="BO10" s="9" t="s">
        <v>24</v>
      </c>
      <c r="BP10" s="29">
        <v>8161.8167554335596</v>
      </c>
      <c r="BQ10" s="434">
        <v>0.47831378596266427</v>
      </c>
      <c r="BR10" s="29">
        <v>1712.2674260382528</v>
      </c>
      <c r="BS10" s="23">
        <v>0.1003454426471496</v>
      </c>
      <c r="BT10" s="29">
        <v>3782.0107609988563</v>
      </c>
      <c r="BU10" s="23">
        <v>0.22164034550770867</v>
      </c>
      <c r="BV10" s="29">
        <v>2129.6721364058258</v>
      </c>
      <c r="BW10" s="23">
        <v>0.12480696062495154</v>
      </c>
      <c r="BX10" s="29">
        <v>295.96736853167965</v>
      </c>
      <c r="BY10" s="23">
        <v>1.734482368396113E-2</v>
      </c>
      <c r="BZ10" s="29">
        <v>981.99441628518207</v>
      </c>
      <c r="CA10" s="23">
        <v>5.754864157356486E-2</v>
      </c>
      <c r="CB10" s="29">
        <v>17063.728863693355</v>
      </c>
      <c r="CC10" s="297">
        <v>0.17341025198582272</v>
      </c>
      <c r="CD10" s="300">
        <v>0.42134077139018622</v>
      </c>
      <c r="CE10" s="9" t="s">
        <v>24</v>
      </c>
      <c r="CF10" s="29">
        <v>34.221369375441782</v>
      </c>
      <c r="CG10" s="23">
        <v>2.0060224829190885E-3</v>
      </c>
      <c r="CH10" s="29">
        <v>756.90298403180816</v>
      </c>
      <c r="CI10" s="23">
        <v>4.4368896717674196E-2</v>
      </c>
      <c r="CJ10" s="22">
        <v>1782.1463467866249</v>
      </c>
      <c r="CK10" s="23">
        <v>0.10446763834271422</v>
      </c>
      <c r="CL10" s="20">
        <v>2826.7274181367438</v>
      </c>
      <c r="CM10" s="23">
        <v>0.16569993712570225</v>
      </c>
      <c r="CN10" s="20">
        <v>2936.2146120126185</v>
      </c>
      <c r="CO10" s="23">
        <v>0.17211796704429286</v>
      </c>
      <c r="CP10" s="20">
        <v>1227.0040080084616</v>
      </c>
      <c r="CQ10" s="23">
        <v>7.192574907487996E-2</v>
      </c>
      <c r="CR10" s="20">
        <v>3783.0406962586985</v>
      </c>
      <c r="CS10" s="23">
        <v>0.2217580660561998</v>
      </c>
      <c r="CT10" s="20">
        <v>3713.0575365977684</v>
      </c>
      <c r="CU10" s="23">
        <v>0.21765572315561768</v>
      </c>
      <c r="CV10" s="29">
        <v>17059.314971208165</v>
      </c>
      <c r="CW10" s="56"/>
    </row>
    <row r="11" spans="2:101" s="3" customFormat="1" ht="13.5" thickBot="1" x14ac:dyDescent="0.25">
      <c r="C11" s="134" t="s">
        <v>34</v>
      </c>
      <c r="D11" s="135">
        <v>166238</v>
      </c>
      <c r="E11" s="316">
        <v>168719.56167</v>
      </c>
      <c r="F11" s="725"/>
      <c r="G11" s="316">
        <v>163654</v>
      </c>
      <c r="H11" s="726">
        <v>-6.0781518693955316E-3</v>
      </c>
      <c r="I11" s="105"/>
      <c r="J11" s="316">
        <v>6036</v>
      </c>
      <c r="K11" s="391">
        <v>7.2425778371130673E-3</v>
      </c>
      <c r="L11" s="316">
        <v>-11101.561669999996</v>
      </c>
      <c r="M11" s="391">
        <v>-1.33207297065086E-2</v>
      </c>
      <c r="N11" s="133"/>
      <c r="O11" s="707">
        <v>2.1190193426634529E-3</v>
      </c>
      <c r="P11" s="316">
        <v>8907</v>
      </c>
      <c r="Q11" s="391">
        <v>7.6057369491459824E-3</v>
      </c>
      <c r="R11" s="316">
        <v>-6425.4383300000045</v>
      </c>
      <c r="S11" s="391">
        <v>-5.4867176064825295E-3</v>
      </c>
      <c r="T11" s="708"/>
      <c r="U11" s="133"/>
      <c r="V11" s="12" t="s">
        <v>34</v>
      </c>
      <c r="W11" s="43">
        <v>5817.9441811608704</v>
      </c>
      <c r="X11" s="48">
        <v>3.5550271800022439E-2</v>
      </c>
      <c r="Y11" s="43">
        <v>5993.36339888356</v>
      </c>
      <c r="Z11" s="48">
        <v>3.6622162604541056E-2</v>
      </c>
      <c r="AA11" s="43">
        <v>10840.152505770533</v>
      </c>
      <c r="AB11" s="48">
        <v>6.6238237414120868E-2</v>
      </c>
      <c r="AC11" s="43">
        <v>15193.959271691572</v>
      </c>
      <c r="AD11" s="48">
        <v>9.2841967026113498E-2</v>
      </c>
      <c r="AE11" s="43">
        <v>14346.874357016281</v>
      </c>
      <c r="AF11" s="48">
        <v>8.7665894857542656E-2</v>
      </c>
      <c r="AG11" s="43">
        <v>28710.329050332501</v>
      </c>
      <c r="AH11" s="48">
        <v>0.17543310307314525</v>
      </c>
      <c r="AI11" s="43">
        <v>37181.856796322005</v>
      </c>
      <c r="AJ11" s="48">
        <v>0.22719797130728256</v>
      </c>
      <c r="AK11" s="43">
        <v>19670.455783931364</v>
      </c>
      <c r="AL11" s="48">
        <v>0.12019538651014562</v>
      </c>
      <c r="AM11" s="347">
        <v>18453.138463689949</v>
      </c>
      <c r="AN11" s="136">
        <v>0.11275702679855033</v>
      </c>
      <c r="AO11" s="347">
        <v>7445.9261912013435</v>
      </c>
      <c r="AP11" s="136">
        <v>4.5497978608535973E-2</v>
      </c>
      <c r="AQ11" s="347">
        <v>163653.99999999994</v>
      </c>
      <c r="AR11" s="14">
        <v>0</v>
      </c>
      <c r="AS11" s="56">
        <v>52192.293714522813</v>
      </c>
      <c r="AT11" s="56">
        <v>25899.064654891292</v>
      </c>
      <c r="AU11" s="136">
        <v>0.15825500540708631</v>
      </c>
      <c r="AV11" s="399"/>
      <c r="AW11" s="402">
        <v>42561.231621943327</v>
      </c>
      <c r="AX11" s="402">
        <v>34868.504488783423</v>
      </c>
      <c r="AY11" s="402">
        <v>122.06210804261627</v>
      </c>
      <c r="AZ11" s="156"/>
      <c r="BA11" s="12" t="s">
        <v>34</v>
      </c>
      <c r="BB11" s="43">
        <v>57473.130955803208</v>
      </c>
      <c r="BC11" s="435">
        <v>0.53980012395889276</v>
      </c>
      <c r="BD11" s="43">
        <v>18671.551741416279</v>
      </c>
      <c r="BE11" s="48">
        <v>0.17536726774589775</v>
      </c>
      <c r="BF11" s="43">
        <v>6067.5670053399599</v>
      </c>
      <c r="BG11" s="48">
        <v>5.6987906646848253E-2</v>
      </c>
      <c r="BH11" s="43">
        <v>13515.30260993644</v>
      </c>
      <c r="BI11" s="48">
        <v>0.12693865642705141</v>
      </c>
      <c r="BJ11" s="43">
        <v>10743.58099198618</v>
      </c>
      <c r="BK11" s="48">
        <v>0.10090604522130989</v>
      </c>
      <c r="BL11" s="43">
        <v>106471.13330448206</v>
      </c>
      <c r="BM11" s="87">
        <v>0.24521149842677187</v>
      </c>
      <c r="BN11" s="155"/>
      <c r="BO11" s="12" t="s">
        <v>34</v>
      </c>
      <c r="BP11" s="43">
        <v>58411.58024045144</v>
      </c>
      <c r="BQ11" s="435">
        <v>0.44127440421581099</v>
      </c>
      <c r="BR11" s="43">
        <v>18733.739647975519</v>
      </c>
      <c r="BS11" s="48">
        <v>0.14152535794896384</v>
      </c>
      <c r="BT11" s="43">
        <v>29463.869689205498</v>
      </c>
      <c r="BU11" s="48">
        <v>0.22258688242083355</v>
      </c>
      <c r="BV11" s="43">
        <v>13515.30260993644</v>
      </c>
      <c r="BW11" s="48">
        <v>0.10210230715288734</v>
      </c>
      <c r="BX11" s="43">
        <v>3147.3733641831113</v>
      </c>
      <c r="BY11" s="48">
        <v>2.3777054145896898E-2</v>
      </c>
      <c r="BZ11" s="43">
        <v>9098.3324076213521</v>
      </c>
      <c r="CA11" s="48">
        <v>6.8733994115607377E-2</v>
      </c>
      <c r="CB11" s="43">
        <v>132370.19795937336</v>
      </c>
      <c r="CC11" s="87">
        <v>0.2428370207689797</v>
      </c>
      <c r="CD11" s="300">
        <v>0.4172002378352252</v>
      </c>
      <c r="CE11" s="12" t="s">
        <v>34</v>
      </c>
      <c r="CF11" s="43">
        <v>328.95832284417031</v>
      </c>
      <c r="CG11" s="48">
        <v>2.4856113660279085E-3</v>
      </c>
      <c r="CH11" s="43">
        <v>5166.9457995694484</v>
      </c>
      <c r="CI11" s="48">
        <v>3.9041478251771733E-2</v>
      </c>
      <c r="CJ11" s="62">
        <v>8542.7542303336868</v>
      </c>
      <c r="CK11" s="48">
        <v>6.4549110138061694E-2</v>
      </c>
      <c r="CL11" s="62">
        <v>17564.507549021739</v>
      </c>
      <c r="CM11" s="48">
        <v>0.13271754070564362</v>
      </c>
      <c r="CN11" s="62">
        <v>26712.356226252847</v>
      </c>
      <c r="CO11" s="48">
        <v>0.20183874867580995</v>
      </c>
      <c r="CP11" s="62">
        <v>14658.870262196531</v>
      </c>
      <c r="CQ11" s="48">
        <v>0.11076252523972252</v>
      </c>
      <c r="CR11" s="62">
        <v>29468.582523527999</v>
      </c>
      <c r="CS11" s="48">
        <v>0.22266481366975585</v>
      </c>
      <c r="CT11" s="62">
        <v>29902.059929675994</v>
      </c>
      <c r="CU11" s="48">
        <v>0.2259401719532067</v>
      </c>
      <c r="CV11" s="43">
        <v>132345.03484342241</v>
      </c>
      <c r="CW11" s="56"/>
    </row>
    <row r="12" spans="2:101" x14ac:dyDescent="0.2">
      <c r="B12" s="1">
        <v>97212</v>
      </c>
      <c r="C12" s="120" t="s">
        <v>9</v>
      </c>
      <c r="D12" s="700">
        <v>10633</v>
      </c>
      <c r="E12" s="700">
        <v>10875.199526</v>
      </c>
      <c r="G12" s="616">
        <v>10481</v>
      </c>
      <c r="H12" s="727">
        <v>-7.3569699948704548E-3</v>
      </c>
      <c r="I12" s="106"/>
      <c r="J12" s="616">
        <v>199</v>
      </c>
      <c r="K12" s="699">
        <v>3.7139492374204919E-3</v>
      </c>
      <c r="L12" s="121">
        <v>-593.19952600000033</v>
      </c>
      <c r="M12" s="699">
        <v>-1.1070919232290947E-2</v>
      </c>
      <c r="N12" s="105"/>
      <c r="O12" s="701">
        <v>3.222689069215523E-3</v>
      </c>
      <c r="P12" s="616">
        <v>398</v>
      </c>
      <c r="Q12" s="699">
        <v>5.2957587107242167E-3</v>
      </c>
      <c r="R12" s="121">
        <v>-155.80047399999967</v>
      </c>
      <c r="S12" s="699">
        <v>-2.0730696415086933E-3</v>
      </c>
      <c r="T12" s="702"/>
      <c r="U12" s="105"/>
      <c r="V12" s="7" t="s">
        <v>9</v>
      </c>
      <c r="W12" s="42">
        <v>299.21662942470238</v>
      </c>
      <c r="X12" s="21">
        <v>2.8548481006077868E-2</v>
      </c>
      <c r="Y12" s="42">
        <v>342.79591260178415</v>
      </c>
      <c r="Z12" s="21">
        <v>3.2706412804291943E-2</v>
      </c>
      <c r="AA12" s="42">
        <v>753.08602638742968</v>
      </c>
      <c r="AB12" s="21">
        <v>7.1852497508580193E-2</v>
      </c>
      <c r="AC12" s="42">
        <v>1057.6438579382673</v>
      </c>
      <c r="AD12" s="21">
        <v>0.10091058657935945</v>
      </c>
      <c r="AE12" s="42">
        <v>857.35727101908537</v>
      </c>
      <c r="AF12" s="21">
        <v>8.1801094458456694E-2</v>
      </c>
      <c r="AG12" s="42">
        <v>1499.1686296440585</v>
      </c>
      <c r="AH12" s="21">
        <v>0.14303679321095861</v>
      </c>
      <c r="AI12" s="42">
        <v>2445.6004858196075</v>
      </c>
      <c r="AJ12" s="21">
        <v>0.23333656004385128</v>
      </c>
      <c r="AK12" s="42">
        <v>1388.4287754888264</v>
      </c>
      <c r="AL12" s="21">
        <v>0.13247102141864567</v>
      </c>
      <c r="AM12" s="345">
        <v>1275.7348393667576</v>
      </c>
      <c r="AN12" s="128">
        <v>0.121718809213506</v>
      </c>
      <c r="AO12" s="345">
        <v>561.96757230949117</v>
      </c>
      <c r="AP12" s="128">
        <v>5.3617743756272367E-2</v>
      </c>
      <c r="AQ12" s="344">
        <v>10481.000000000009</v>
      </c>
      <c r="AR12" s="14">
        <v>0</v>
      </c>
      <c r="AS12" s="56">
        <v>3310.0996973712686</v>
      </c>
      <c r="AT12" s="56">
        <v>1837.7024116762486</v>
      </c>
      <c r="AU12" s="128">
        <v>0.17533655296977838</v>
      </c>
      <c r="AV12" s="399"/>
      <c r="AW12" s="181">
        <v>2743.6830359100459</v>
      </c>
      <c r="AX12" s="181">
        <v>2441.6502385707176</v>
      </c>
      <c r="AY12" s="181">
        <v>112.37002714672724</v>
      </c>
      <c r="AZ12" s="155"/>
      <c r="BA12" s="7" t="s">
        <v>9</v>
      </c>
      <c r="BB12" s="42">
        <v>3140.3631142777303</v>
      </c>
      <c r="BC12" s="433">
        <v>0.46962724663736627</v>
      </c>
      <c r="BD12" s="42">
        <v>1521.9464055404892</v>
      </c>
      <c r="BE12" s="21">
        <v>0.22760027231054938</v>
      </c>
      <c r="BF12" s="42">
        <v>426.04468303707392</v>
      </c>
      <c r="BG12" s="21">
        <v>6.3713075258562402E-2</v>
      </c>
      <c r="BH12" s="42">
        <v>799.75168824445984</v>
      </c>
      <c r="BI12" s="21">
        <v>0.11959928507509995</v>
      </c>
      <c r="BJ12" s="42">
        <v>798.82110635070694</v>
      </c>
      <c r="BK12" s="21">
        <v>0.11946012071842196</v>
      </c>
      <c r="BL12" s="28">
        <v>6686.9269974504605</v>
      </c>
      <c r="BM12" s="295">
        <v>0.32643615767488315</v>
      </c>
      <c r="BN12" s="155"/>
      <c r="BO12" s="7" t="s">
        <v>9</v>
      </c>
      <c r="BP12" s="42">
        <v>3190.4856306412066</v>
      </c>
      <c r="BQ12" s="433">
        <v>0.37426678363582383</v>
      </c>
      <c r="BR12" s="42">
        <v>1521.946405540489</v>
      </c>
      <c r="BS12" s="21">
        <v>0.17853519871621051</v>
      </c>
      <c r="BT12" s="42">
        <v>2165.3377770071556</v>
      </c>
      <c r="BU12" s="21">
        <v>0.25400960828735664</v>
      </c>
      <c r="BV12" s="42">
        <v>799.75168824445996</v>
      </c>
      <c r="BW12" s="21">
        <v>9.3816593057784226E-2</v>
      </c>
      <c r="BX12" s="42">
        <v>205.52754905542031</v>
      </c>
      <c r="BY12" s="21">
        <v>2.410985148930659E-2</v>
      </c>
      <c r="BZ12" s="42">
        <v>641.5803586379775</v>
      </c>
      <c r="CA12" s="21">
        <v>7.5261964813518281E-2</v>
      </c>
      <c r="CB12" s="28">
        <v>8524.6294091267082</v>
      </c>
      <c r="CC12" s="295">
        <v>0.32296410724973856</v>
      </c>
      <c r="CD12" s="300">
        <v>0.44719801764796574</v>
      </c>
      <c r="CE12" s="7" t="s">
        <v>9</v>
      </c>
      <c r="CF12" s="42">
        <v>100.33929429164156</v>
      </c>
      <c r="CG12" s="21">
        <v>1.1770977123843347E-2</v>
      </c>
      <c r="CH12" s="42">
        <v>318.35725947860874</v>
      </c>
      <c r="CI12" s="21">
        <v>3.7347043797619446E-2</v>
      </c>
      <c r="CJ12" s="20">
        <v>160.34376180319526</v>
      </c>
      <c r="CK12" s="21">
        <v>1.881020556762698E-2</v>
      </c>
      <c r="CL12" s="20">
        <v>766.00032735226137</v>
      </c>
      <c r="CM12" s="21">
        <v>8.9860830632442268E-2</v>
      </c>
      <c r="CN12" s="20">
        <v>1700.56133773751</v>
      </c>
      <c r="CO12" s="21">
        <v>0.19949580815287979</v>
      </c>
      <c r="CP12" s="20">
        <v>1349.4975930066132</v>
      </c>
      <c r="CQ12" s="21">
        <v>0.15831190968706807</v>
      </c>
      <c r="CR12" s="20">
        <v>2165.3377770071552</v>
      </c>
      <c r="CS12" s="21">
        <v>0.25401954058459264</v>
      </c>
      <c r="CT12" s="20">
        <v>1963.8587409697998</v>
      </c>
      <c r="CU12" s="21">
        <v>0.23038368445392743</v>
      </c>
      <c r="CV12" s="28">
        <v>8524.2960916467855</v>
      </c>
      <c r="CW12" s="56"/>
    </row>
    <row r="13" spans="2:101" x14ac:dyDescent="0.2">
      <c r="B13" s="1">
        <v>97222</v>
      </c>
      <c r="C13" s="127" t="s">
        <v>17</v>
      </c>
      <c r="D13" s="312">
        <v>21174</v>
      </c>
      <c r="E13" s="312">
        <v>23855.723966000001</v>
      </c>
      <c r="G13" s="625">
        <v>24017</v>
      </c>
      <c r="H13" s="722">
        <v>1.3484535105314777E-3</v>
      </c>
      <c r="I13" s="105"/>
      <c r="J13" s="625">
        <v>886</v>
      </c>
      <c r="K13" s="699">
        <v>7.4079810911700586E-3</v>
      </c>
      <c r="L13" s="121">
        <v>-724.72396600000138</v>
      </c>
      <c r="M13" s="699">
        <v>-6.0595275806385809E-3</v>
      </c>
      <c r="N13" s="105"/>
      <c r="O13" s="703">
        <v>1.7181674759488397E-2</v>
      </c>
      <c r="P13" s="625">
        <v>1383</v>
      </c>
      <c r="Q13" s="699">
        <v>8.8608136011163342E-3</v>
      </c>
      <c r="R13" s="121">
        <v>1298.7239660000014</v>
      </c>
      <c r="S13" s="699">
        <v>8.3208611583720608E-3</v>
      </c>
      <c r="T13" s="702"/>
      <c r="U13" s="105"/>
      <c r="V13" s="8" t="s">
        <v>17</v>
      </c>
      <c r="W13" s="28">
        <v>918.32347049666043</v>
      </c>
      <c r="X13" s="21">
        <v>3.8236393825068098E-2</v>
      </c>
      <c r="Y13" s="28">
        <v>1022.2403984706029</v>
      </c>
      <c r="Z13" s="21">
        <v>4.2563201002231883E-2</v>
      </c>
      <c r="AA13" s="28">
        <v>1687.2717077184222</v>
      </c>
      <c r="AB13" s="21">
        <v>7.0253225120473939E-2</v>
      </c>
      <c r="AC13" s="28">
        <v>2547.2710138421617</v>
      </c>
      <c r="AD13" s="21">
        <v>0.10606116558446775</v>
      </c>
      <c r="AE13" s="28">
        <v>2084.8828647951177</v>
      </c>
      <c r="AF13" s="21">
        <v>8.6808629920269734E-2</v>
      </c>
      <c r="AG13" s="28">
        <v>4077.0152870766383</v>
      </c>
      <c r="AH13" s="21">
        <v>0.16975539355775654</v>
      </c>
      <c r="AI13" s="28">
        <v>5787.8863784582281</v>
      </c>
      <c r="AJ13" s="21">
        <v>0.24099123031428693</v>
      </c>
      <c r="AK13" s="28">
        <v>2824.346611730778</v>
      </c>
      <c r="AL13" s="21">
        <v>0.11759781037310149</v>
      </c>
      <c r="AM13" s="344">
        <v>2199.1192619012068</v>
      </c>
      <c r="AN13" s="128">
        <v>9.1565110625856982E-2</v>
      </c>
      <c r="AO13" s="344">
        <v>868.64300551018391</v>
      </c>
      <c r="AP13" s="128">
        <v>3.6167839676486825E-2</v>
      </c>
      <c r="AQ13" s="344">
        <v>24016.999999999996</v>
      </c>
      <c r="AR13" s="14">
        <v>0</v>
      </c>
      <c r="AS13" s="56">
        <v>8259.9894553229642</v>
      </c>
      <c r="AT13" s="56">
        <v>3067.7622674113909</v>
      </c>
      <c r="AU13" s="128">
        <v>0.1277329503023438</v>
      </c>
      <c r="AV13" s="399"/>
      <c r="AW13" s="400">
        <v>6824.2663674693522</v>
      </c>
      <c r="AX13" s="400">
        <v>4335.5415202058248</v>
      </c>
      <c r="AY13" s="400">
        <v>157.40286041927649</v>
      </c>
      <c r="AZ13" s="155"/>
      <c r="BA13" s="8" t="s">
        <v>17</v>
      </c>
      <c r="BB13" s="28">
        <v>7792.3502100994247</v>
      </c>
      <c r="BC13" s="433">
        <v>0.4902644428187074</v>
      </c>
      <c r="BD13" s="28">
        <v>3268.48903125883</v>
      </c>
      <c r="BE13" s="21">
        <v>0.20564064891389439</v>
      </c>
      <c r="BF13" s="28">
        <v>988.95367496900087</v>
      </c>
      <c r="BG13" s="21">
        <v>6.2221128332219031E-2</v>
      </c>
      <c r="BH13" s="28">
        <v>1973.505490041754</v>
      </c>
      <c r="BI13" s="21">
        <v>0.12416530871789905</v>
      </c>
      <c r="BJ13" s="28">
        <v>1870.8793669534625</v>
      </c>
      <c r="BK13" s="21">
        <v>0.11770847121728018</v>
      </c>
      <c r="BL13" s="28">
        <v>15894.177773322472</v>
      </c>
      <c r="BM13" s="296">
        <v>0.29550099770344951</v>
      </c>
      <c r="BN13" s="155"/>
      <c r="BO13" s="8" t="s">
        <v>17</v>
      </c>
      <c r="BP13" s="28">
        <v>7847.2879194422294</v>
      </c>
      <c r="BQ13" s="433">
        <v>0.41384414793975505</v>
      </c>
      <c r="BR13" s="28">
        <v>3270.9929864243018</v>
      </c>
      <c r="BS13" s="21">
        <v>0.17250307613026861</v>
      </c>
      <c r="BT13" s="28">
        <v>3806.0514119397394</v>
      </c>
      <c r="BU13" s="21">
        <v>0.20072056992921691</v>
      </c>
      <c r="BV13" s="28">
        <v>1973.5054900417542</v>
      </c>
      <c r="BW13" s="21">
        <v>0.10407719282954636</v>
      </c>
      <c r="BX13" s="28">
        <v>579.18698167339107</v>
      </c>
      <c r="BY13" s="21">
        <v>3.054471116505943E-2</v>
      </c>
      <c r="BZ13" s="28">
        <v>1484.9152512124469</v>
      </c>
      <c r="CA13" s="21">
        <v>7.8310302006153687E-2</v>
      </c>
      <c r="CB13" s="28">
        <v>18961.940040733862</v>
      </c>
      <c r="CC13" s="296">
        <v>0.29419952725770498</v>
      </c>
      <c r="CD13" s="300">
        <v>0.4136527759299764</v>
      </c>
      <c r="CE13" s="8" t="s">
        <v>17</v>
      </c>
      <c r="CF13" s="28">
        <v>129.85221342928136</v>
      </c>
      <c r="CG13" s="21">
        <v>6.8429924876389995E-3</v>
      </c>
      <c r="CH13" s="28">
        <v>761.62834186010912</v>
      </c>
      <c r="CI13" s="21">
        <v>4.0136528165999073E-2</v>
      </c>
      <c r="CJ13" s="20">
        <v>764.61637336501792</v>
      </c>
      <c r="CK13" s="21">
        <v>4.0293992383211318E-2</v>
      </c>
      <c r="CL13" s="20">
        <v>2116.4978412035416</v>
      </c>
      <c r="CM13" s="21">
        <v>0.11153586407941871</v>
      </c>
      <c r="CN13" s="20">
        <v>3841.8881712195653</v>
      </c>
      <c r="CO13" s="21">
        <v>0.202461022417014</v>
      </c>
      <c r="CP13" s="20">
        <v>2827.4291451749623</v>
      </c>
      <c r="CQ13" s="21">
        <v>0.14900074391339468</v>
      </c>
      <c r="CR13" s="20">
        <v>3802.0514835603917</v>
      </c>
      <c r="CS13" s="21">
        <v>0.20036169621236205</v>
      </c>
      <c r="CT13" s="20">
        <v>4731.9762202487118</v>
      </c>
      <c r="CU13" s="21">
        <v>0.24936716034096121</v>
      </c>
      <c r="CV13" s="28">
        <v>18975.93979006158</v>
      </c>
      <c r="CW13" s="56"/>
    </row>
    <row r="14" spans="2:101" x14ac:dyDescent="0.2">
      <c r="B14" s="1">
        <v>97228</v>
      </c>
      <c r="C14" s="127" t="s">
        <v>23</v>
      </c>
      <c r="D14" s="312">
        <v>20087</v>
      </c>
      <c r="E14" s="312">
        <v>19527.850498</v>
      </c>
      <c r="G14" s="625">
        <v>17934</v>
      </c>
      <c r="H14" s="722">
        <v>-1.6884496726760401E-2</v>
      </c>
      <c r="J14" s="625">
        <v>427</v>
      </c>
      <c r="K14" s="699">
        <v>4.5234356116671936E-3</v>
      </c>
      <c r="L14" s="121">
        <v>-2020.8504979999998</v>
      </c>
      <c r="M14" s="699">
        <v>-2.1407932338427593E-2</v>
      </c>
      <c r="N14" s="105"/>
      <c r="O14" s="703">
        <v>-4.0249014793176663E-3</v>
      </c>
      <c r="P14" s="625">
        <v>962</v>
      </c>
      <c r="Q14" s="699">
        <v>6.9247226533407404E-3</v>
      </c>
      <c r="R14" s="121">
        <v>-1521.1495020000002</v>
      </c>
      <c r="S14" s="699">
        <v>-1.0949624132658407E-2</v>
      </c>
      <c r="T14" s="702"/>
      <c r="U14" s="105"/>
      <c r="V14" s="8" t="s">
        <v>23</v>
      </c>
      <c r="W14" s="28">
        <v>550.50588951370105</v>
      </c>
      <c r="X14" s="21">
        <v>3.0696213310678101E-2</v>
      </c>
      <c r="Y14" s="28">
        <v>618.07640308983332</v>
      </c>
      <c r="Z14" s="21">
        <v>3.4463945750520426E-2</v>
      </c>
      <c r="AA14" s="28">
        <v>1198.681496984007</v>
      </c>
      <c r="AB14" s="21">
        <v>6.6838490965986791E-2</v>
      </c>
      <c r="AC14" s="28">
        <v>1822.0461578826748</v>
      </c>
      <c r="AD14" s="21">
        <v>0.10159731001910755</v>
      </c>
      <c r="AE14" s="28">
        <v>1549.1428506772154</v>
      </c>
      <c r="AF14" s="21">
        <v>8.6380219174596595E-2</v>
      </c>
      <c r="AG14" s="28">
        <v>2534.512405946477</v>
      </c>
      <c r="AH14" s="21">
        <v>0.14132443436748504</v>
      </c>
      <c r="AI14" s="28">
        <v>4327.3337622423387</v>
      </c>
      <c r="AJ14" s="21">
        <v>0.24129216918937987</v>
      </c>
      <c r="AK14" s="28">
        <v>2037.58449967414</v>
      </c>
      <c r="AL14" s="21">
        <v>0.11361572988034684</v>
      </c>
      <c r="AM14" s="344">
        <v>2376.9389642781152</v>
      </c>
      <c r="AN14" s="128">
        <v>0.13253813785424975</v>
      </c>
      <c r="AO14" s="344">
        <v>919.17756971150061</v>
      </c>
      <c r="AP14" s="128">
        <v>5.1253349487649195E-2</v>
      </c>
      <c r="AQ14" s="344">
        <v>17934</v>
      </c>
      <c r="AR14" s="14">
        <v>0</v>
      </c>
      <c r="AS14" s="56">
        <v>5738.4527981474312</v>
      </c>
      <c r="AT14" s="56">
        <v>3296.1165339896161</v>
      </c>
      <c r="AU14" s="128">
        <v>0.18379148734189896</v>
      </c>
      <c r="AV14" s="399"/>
      <c r="AW14" s="400">
        <v>4712.4224024428322</v>
      </c>
      <c r="AX14" s="400">
        <v>4279.3799906847244</v>
      </c>
      <c r="AY14" s="400">
        <v>110.1192792577604</v>
      </c>
      <c r="AZ14" s="155"/>
      <c r="BA14" s="8" t="s">
        <v>23</v>
      </c>
      <c r="BB14" s="28">
        <v>4780.52553355698</v>
      </c>
      <c r="BC14" s="433">
        <v>0.424201653546805</v>
      </c>
      <c r="BD14" s="28">
        <v>2842.8204262929175</v>
      </c>
      <c r="BE14" s="21">
        <v>0.2522586935484496</v>
      </c>
      <c r="BF14" s="28">
        <v>770.62079986562401</v>
      </c>
      <c r="BG14" s="21">
        <v>6.83813139927585E-2</v>
      </c>
      <c r="BH14" s="28">
        <v>1366.5667008423382</v>
      </c>
      <c r="BI14" s="21">
        <v>0.12126278797385537</v>
      </c>
      <c r="BJ14" s="28">
        <v>1508.9311763344917</v>
      </c>
      <c r="BK14" s="21">
        <v>0.13389555093813152</v>
      </c>
      <c r="BL14" s="28">
        <v>11269.464636892351</v>
      </c>
      <c r="BM14" s="296">
        <v>0.3729098011903545</v>
      </c>
      <c r="BN14" s="155"/>
      <c r="BO14" s="8" t="s">
        <v>23</v>
      </c>
      <c r="BP14" s="28">
        <v>4843.0792696222643</v>
      </c>
      <c r="BQ14" s="433">
        <v>0.33250161547306173</v>
      </c>
      <c r="BR14" s="28">
        <v>2842.8204262929175</v>
      </c>
      <c r="BS14" s="21">
        <v>0.19517384119049061</v>
      </c>
      <c r="BT14" s="28">
        <v>3934.1563420898924</v>
      </c>
      <c r="BU14" s="21">
        <v>0.27009951034117735</v>
      </c>
      <c r="BV14" s="28">
        <v>1366.5667008423382</v>
      </c>
      <c r="BW14" s="21">
        <v>9.3821639164954132E-2</v>
      </c>
      <c r="BX14" s="28">
        <v>285.21647426515761</v>
      </c>
      <c r="BY14" s="21">
        <v>1.9581537524594864E-2</v>
      </c>
      <c r="BZ14" s="28">
        <v>1293.7419577693981</v>
      </c>
      <c r="CA14" s="21">
        <v>8.8821856305721314E-2</v>
      </c>
      <c r="CB14" s="28">
        <v>14565.581170881967</v>
      </c>
      <c r="CC14" s="296">
        <v>0.36987477572779004</v>
      </c>
      <c r="CD14" s="300">
        <v>0.47232454333644769</v>
      </c>
      <c r="CE14" s="8" t="s">
        <v>23</v>
      </c>
      <c r="CF14" s="28">
        <v>180.10782020763858</v>
      </c>
      <c r="CG14" s="21">
        <v>1.2364453819901706E-2</v>
      </c>
      <c r="CH14" s="28">
        <v>490.39518750753854</v>
      </c>
      <c r="CI14" s="21">
        <v>3.3665771105600442E-2</v>
      </c>
      <c r="CJ14" s="20">
        <v>182.67377359122304</v>
      </c>
      <c r="CK14" s="21">
        <v>1.2540607259984288E-2</v>
      </c>
      <c r="CL14" s="20">
        <v>1236.2546583272481</v>
      </c>
      <c r="CM14" s="21">
        <v>8.4869238964213181E-2</v>
      </c>
      <c r="CN14" s="20">
        <v>2491.6297588618213</v>
      </c>
      <c r="CO14" s="21">
        <v>0.1710511018023704</v>
      </c>
      <c r="CP14" s="20">
        <v>2241.7047922027837</v>
      </c>
      <c r="CQ14" s="21">
        <v>0.15389368073573598</v>
      </c>
      <c r="CR14" s="20">
        <v>3935.156342609022</v>
      </c>
      <c r="CS14" s="21">
        <v>0.27014961824638745</v>
      </c>
      <c r="CT14" s="20">
        <v>3808.6588380938215</v>
      </c>
      <c r="CU14" s="21">
        <v>0.26146552806580642</v>
      </c>
      <c r="CV14" s="28">
        <v>14566.581171401098</v>
      </c>
      <c r="CW14" s="56"/>
    </row>
    <row r="15" spans="2:101" x14ac:dyDescent="0.2">
      <c r="B15" s="1">
        <v>97230</v>
      </c>
      <c r="C15" s="130" t="s">
        <v>25</v>
      </c>
      <c r="D15" s="723">
        <v>12883</v>
      </c>
      <c r="E15" s="723">
        <v>13676.512103999999</v>
      </c>
      <c r="G15" s="704">
        <v>13468</v>
      </c>
      <c r="H15" s="724">
        <v>-3.0679671866100655E-3</v>
      </c>
      <c r="J15" s="704">
        <v>459</v>
      </c>
      <c r="K15" s="705">
        <v>6.7535500896102598E-3</v>
      </c>
      <c r="L15" s="121">
        <v>-667.51210399999945</v>
      </c>
      <c r="M15" s="705">
        <v>-9.8215172762203262E-3</v>
      </c>
      <c r="N15" s="105"/>
      <c r="O15" s="706">
        <v>8.5753168479354436E-3</v>
      </c>
      <c r="P15" s="704">
        <v>815</v>
      </c>
      <c r="Q15" s="705">
        <v>8.807531978198271E-3</v>
      </c>
      <c r="R15" s="121">
        <v>-21.487896000000546</v>
      </c>
      <c r="S15" s="705">
        <v>-2.322151302628264E-4</v>
      </c>
      <c r="T15" s="702"/>
      <c r="U15" s="105"/>
      <c r="V15" s="9" t="s">
        <v>25</v>
      </c>
      <c r="W15" s="28">
        <v>440.90625514988074</v>
      </c>
      <c r="X15" s="23">
        <v>3.2737322182200837E-2</v>
      </c>
      <c r="Y15" s="28">
        <v>538.85708072318403</v>
      </c>
      <c r="Z15" s="23">
        <v>4.0010178253874679E-2</v>
      </c>
      <c r="AA15" s="28">
        <v>878.60985610915372</v>
      </c>
      <c r="AB15" s="23">
        <v>6.5236847052951741E-2</v>
      </c>
      <c r="AC15" s="28">
        <v>1408.2579810390275</v>
      </c>
      <c r="AD15" s="23">
        <v>0.10456325965540748</v>
      </c>
      <c r="AE15" s="28">
        <v>1041.2107791431863</v>
      </c>
      <c r="AF15" s="23">
        <v>7.7309977661359261E-2</v>
      </c>
      <c r="AG15" s="28">
        <v>2061.7026217892335</v>
      </c>
      <c r="AH15" s="23">
        <v>0.15308157274942338</v>
      </c>
      <c r="AI15" s="28">
        <v>3273.4470416363315</v>
      </c>
      <c r="AJ15" s="23">
        <v>0.24305368589518359</v>
      </c>
      <c r="AK15" s="28">
        <v>1613.3869029129216</v>
      </c>
      <c r="AL15" s="23">
        <v>0.11979409733538179</v>
      </c>
      <c r="AM15" s="344">
        <v>1569.4987551772119</v>
      </c>
      <c r="AN15" s="131">
        <v>0.11653539910730712</v>
      </c>
      <c r="AO15" s="344">
        <v>642.12272631986593</v>
      </c>
      <c r="AP15" s="131">
        <v>4.7677660106910165E-2</v>
      </c>
      <c r="AQ15" s="346">
        <v>13467.999999999996</v>
      </c>
      <c r="AR15" s="14">
        <v>0</v>
      </c>
      <c r="AS15" s="56">
        <v>4307.8419521644319</v>
      </c>
      <c r="AT15" s="56">
        <v>2211.6214814970781</v>
      </c>
      <c r="AU15" s="131">
        <v>0.16421305921421728</v>
      </c>
      <c r="AV15" s="399"/>
      <c r="AW15" s="400">
        <v>3620.755116205587</v>
      </c>
      <c r="AX15" s="400">
        <v>2952.7704105993844</v>
      </c>
      <c r="AY15" s="400">
        <v>122.62230423362337</v>
      </c>
      <c r="AZ15" s="155"/>
      <c r="BA15" s="9" t="s">
        <v>25</v>
      </c>
      <c r="BB15" s="28">
        <v>4398.9000348094296</v>
      </c>
      <c r="BC15" s="434">
        <v>0.51148541944350223</v>
      </c>
      <c r="BD15" s="28">
        <v>1595.0475729179839</v>
      </c>
      <c r="BE15" s="23">
        <v>0.1854653596149837</v>
      </c>
      <c r="BF15" s="28">
        <v>593.36888438562448</v>
      </c>
      <c r="BG15" s="23">
        <v>6.8994414583884126E-2</v>
      </c>
      <c r="BH15" s="28">
        <v>1064.3271415205536</v>
      </c>
      <c r="BI15" s="23">
        <v>0.12375544115526331</v>
      </c>
      <c r="BJ15" s="28">
        <v>948.60158859668684</v>
      </c>
      <c r="BK15" s="23">
        <v>0.1102993652023667</v>
      </c>
      <c r="BL15" s="29">
        <v>8600.2452222302782</v>
      </c>
      <c r="BM15" s="297">
        <v>0.26610969553047881</v>
      </c>
      <c r="BN15" s="155"/>
      <c r="BO15" s="9" t="s">
        <v>25</v>
      </c>
      <c r="BP15" s="28">
        <v>4451.7509695273757</v>
      </c>
      <c r="BQ15" s="434">
        <v>0.41174674933724897</v>
      </c>
      <c r="BR15" s="28">
        <v>1595.0475729179836</v>
      </c>
      <c r="BS15" s="23">
        <v>0.14752749147083882</v>
      </c>
      <c r="BT15" s="28">
        <v>2674.77036611318</v>
      </c>
      <c r="BU15" s="23">
        <v>0.24739209605599943</v>
      </c>
      <c r="BV15" s="28">
        <v>1064.3271415205534</v>
      </c>
      <c r="BW15" s="23">
        <v>9.8440645883437511E-2</v>
      </c>
      <c r="BX15" s="28">
        <v>173.73998615925876</v>
      </c>
      <c r="BY15" s="23">
        <v>1.6069379221939767E-2</v>
      </c>
      <c r="BZ15" s="28">
        <v>852.23066748900351</v>
      </c>
      <c r="CA15" s="23">
        <v>7.8823638030535451E-2</v>
      </c>
      <c r="CB15" s="29">
        <v>10811.866703727355</v>
      </c>
      <c r="CC15" s="297">
        <v>0.26378381249541966</v>
      </c>
      <c r="CD15" s="300">
        <v>0.44072575919191215</v>
      </c>
      <c r="CE15" s="9" t="s">
        <v>25</v>
      </c>
      <c r="CF15" s="28">
        <v>89.844333992058736</v>
      </c>
      <c r="CG15" s="23">
        <v>8.3044125950276822E-3</v>
      </c>
      <c r="CH15" s="28">
        <v>410.52781264636991</v>
      </c>
      <c r="CI15" s="23">
        <v>3.7945546329621792E-2</v>
      </c>
      <c r="CJ15" s="22">
        <v>691.04897148359828</v>
      </c>
      <c r="CK15" s="23">
        <v>6.3874431781936997E-2</v>
      </c>
      <c r="CL15" s="20">
        <v>1307.5891608279169</v>
      </c>
      <c r="CM15" s="23">
        <v>0.12086193323288286</v>
      </c>
      <c r="CN15" s="20">
        <v>2105.8734920603047</v>
      </c>
      <c r="CO15" s="23">
        <v>0.19464824963304059</v>
      </c>
      <c r="CP15" s="20">
        <v>1194.9829113089181</v>
      </c>
      <c r="CQ15" s="23">
        <v>0.11045361124713517</v>
      </c>
      <c r="CR15" s="20">
        <v>2670.8417221223967</v>
      </c>
      <c r="CS15" s="23">
        <v>0.24686889702448134</v>
      </c>
      <c r="CT15" s="20">
        <v>2348.1584285784611</v>
      </c>
      <c r="CU15" s="23">
        <v>0.21704291815587368</v>
      </c>
      <c r="CV15" s="29">
        <v>10818.866833020023</v>
      </c>
      <c r="CW15" s="56"/>
    </row>
    <row r="16" spans="2:101" s="3" customFormat="1" x14ac:dyDescent="0.2">
      <c r="C16" s="139" t="s">
        <v>35</v>
      </c>
      <c r="D16" s="140">
        <v>64777</v>
      </c>
      <c r="E16" s="140">
        <v>67935.286093999996</v>
      </c>
      <c r="F16" s="725"/>
      <c r="G16" s="318">
        <v>65900</v>
      </c>
      <c r="H16" s="728">
        <v>-6.0649605129210471E-3</v>
      </c>
      <c r="I16" s="725"/>
      <c r="J16" s="318">
        <v>1971</v>
      </c>
      <c r="K16" s="392">
        <v>5.8733940187611824E-3</v>
      </c>
      <c r="L16" s="318">
        <v>-4006.2860939999955</v>
      </c>
      <c r="M16" s="392">
        <v>-1.1938354531682229E-2</v>
      </c>
      <c r="N16" s="133"/>
      <c r="O16" s="709">
        <v>6.8238880406461533E-3</v>
      </c>
      <c r="P16" s="318">
        <v>3558</v>
      </c>
      <c r="Q16" s="392">
        <v>7.687521942595441E-3</v>
      </c>
      <c r="R16" s="318">
        <v>-399.7139060000045</v>
      </c>
      <c r="S16" s="392">
        <v>-8.6363390194928787E-4</v>
      </c>
      <c r="T16" s="708"/>
      <c r="U16" s="133"/>
      <c r="V16" s="10" t="s">
        <v>35</v>
      </c>
      <c r="W16" s="30">
        <v>2208.9522445849443</v>
      </c>
      <c r="X16" s="25">
        <v>3.3519760919346643E-2</v>
      </c>
      <c r="Y16" s="30">
        <v>2521.9697948854046</v>
      </c>
      <c r="Z16" s="25">
        <v>3.8269647873830109E-2</v>
      </c>
      <c r="AA16" s="30">
        <v>4517.6490871990127</v>
      </c>
      <c r="AB16" s="25">
        <v>6.8553096922595022E-2</v>
      </c>
      <c r="AC16" s="30">
        <v>6835.2190107021306</v>
      </c>
      <c r="AD16" s="25">
        <v>0.10372107755238436</v>
      </c>
      <c r="AE16" s="30">
        <v>5532.593765634605</v>
      </c>
      <c r="AF16" s="25">
        <v>8.3954381876094136E-2</v>
      </c>
      <c r="AG16" s="30">
        <v>10172.398944456407</v>
      </c>
      <c r="AH16" s="25">
        <v>0.15436113724516548</v>
      </c>
      <c r="AI16" s="30">
        <v>15834.267668156504</v>
      </c>
      <c r="AJ16" s="25">
        <v>0.24027720285518211</v>
      </c>
      <c r="AK16" s="30">
        <v>7863.7467898066661</v>
      </c>
      <c r="AL16" s="25">
        <v>0.11932847935973694</v>
      </c>
      <c r="AM16" s="348">
        <v>7421.2918207232915</v>
      </c>
      <c r="AN16" s="141">
        <v>0.1126144434100651</v>
      </c>
      <c r="AO16" s="348">
        <v>2991.9108738510422</v>
      </c>
      <c r="AP16" s="141">
        <v>4.5400771985600025E-2</v>
      </c>
      <c r="AQ16" s="348">
        <v>65900.000000000015</v>
      </c>
      <c r="AR16" s="14">
        <v>0</v>
      </c>
      <c r="AS16" s="56">
        <v>21616.383903006095</v>
      </c>
      <c r="AT16" s="56">
        <v>10413.202694574335</v>
      </c>
      <c r="AU16" s="141">
        <v>0.15801521539566513</v>
      </c>
      <c r="AV16" s="399"/>
      <c r="AW16" s="403">
        <v>17901.126922027815</v>
      </c>
      <c r="AX16" s="403">
        <v>14009.342160060649</v>
      </c>
      <c r="AY16" s="403">
        <v>127.77992512069758</v>
      </c>
      <c r="AZ16" s="156"/>
      <c r="BA16" s="10" t="s">
        <v>35</v>
      </c>
      <c r="BB16" s="30">
        <v>20112.138892743566</v>
      </c>
      <c r="BC16" s="436">
        <v>0.47377509873696966</v>
      </c>
      <c r="BD16" s="30">
        <v>9228.303436010221</v>
      </c>
      <c r="BE16" s="25">
        <v>0.21738813533889831</v>
      </c>
      <c r="BF16" s="30">
        <v>2778.9880422573233</v>
      </c>
      <c r="BG16" s="25">
        <v>6.5463715278157433E-2</v>
      </c>
      <c r="BH16" s="30">
        <v>5204.1510206491057</v>
      </c>
      <c r="BI16" s="25">
        <v>0.12259248888439786</v>
      </c>
      <c r="BJ16" s="30">
        <v>5127.2332382353479</v>
      </c>
      <c r="BK16" s="25">
        <v>0.12078056176157678</v>
      </c>
      <c r="BL16" s="30">
        <v>42450.814629895562</v>
      </c>
      <c r="BM16" s="87">
        <v>0.31452502769416107</v>
      </c>
      <c r="BN16" s="155"/>
      <c r="BO16" s="10" t="s">
        <v>35</v>
      </c>
      <c r="BP16" s="30">
        <v>20332.603789233075</v>
      </c>
      <c r="BQ16" s="436">
        <v>0.38462085967540427</v>
      </c>
      <c r="BR16" s="30">
        <v>9230.8073911756928</v>
      </c>
      <c r="BS16" s="25">
        <v>0.17461418670697396</v>
      </c>
      <c r="BT16" s="30">
        <v>12580.315897149967</v>
      </c>
      <c r="BU16" s="25">
        <v>0.23797502599800985</v>
      </c>
      <c r="BV16" s="30">
        <v>5204.1510206491057</v>
      </c>
      <c r="BW16" s="25">
        <v>9.8444107807905634E-2</v>
      </c>
      <c r="BX16" s="30">
        <v>1243.6709911532278</v>
      </c>
      <c r="BY16" s="25">
        <v>2.3525850930318015E-2</v>
      </c>
      <c r="BZ16" s="30">
        <v>4272.4682351088259</v>
      </c>
      <c r="CA16" s="25">
        <v>8.0819968881388246E-2</v>
      </c>
      <c r="CB16" s="30">
        <v>52864.017324469896</v>
      </c>
      <c r="CC16" s="87">
        <v>0.3122375606402556</v>
      </c>
      <c r="CD16" s="300">
        <v>0.44076495361762175</v>
      </c>
      <c r="CE16" s="10" t="s">
        <v>35</v>
      </c>
      <c r="CF16" s="30">
        <v>500.14366192062027</v>
      </c>
      <c r="CG16" s="25">
        <v>9.4570708964925518E-3</v>
      </c>
      <c r="CH16" s="30">
        <v>1980.9086014926265</v>
      </c>
      <c r="CI16" s="25">
        <v>3.7456424043939916E-2</v>
      </c>
      <c r="CJ16" s="24">
        <v>1798.6828802430343</v>
      </c>
      <c r="CK16" s="25">
        <v>3.4010770932183805E-2</v>
      </c>
      <c r="CL16" s="24">
        <v>5426.3419877109682</v>
      </c>
      <c r="CM16" s="25">
        <v>0.10260512087533302</v>
      </c>
      <c r="CN16" s="24">
        <v>10139.952759879201</v>
      </c>
      <c r="CO16" s="25">
        <v>0.19173341469332197</v>
      </c>
      <c r="CP16" s="24">
        <v>7613.6144416932766</v>
      </c>
      <c r="CQ16" s="25">
        <v>0.14396361892731666</v>
      </c>
      <c r="CR16" s="24">
        <v>12573.387325298965</v>
      </c>
      <c r="CS16" s="25">
        <v>0.2377465204453304</v>
      </c>
      <c r="CT16" s="24">
        <v>12852.652227890794</v>
      </c>
      <c r="CU16" s="25">
        <v>0.24302705918608161</v>
      </c>
      <c r="CV16" s="30">
        <v>52885.683886129489</v>
      </c>
      <c r="CW16" s="56"/>
    </row>
    <row r="17" spans="2:101" x14ac:dyDescent="0.2">
      <c r="B17" s="1">
        <v>97201</v>
      </c>
      <c r="C17" s="144" t="s">
        <v>32</v>
      </c>
      <c r="D17" s="729">
        <v>1761</v>
      </c>
      <c r="E17" s="729">
        <v>1626.7128909999999</v>
      </c>
      <c r="G17" s="710">
        <v>1747.0000000000059</v>
      </c>
      <c r="H17" s="730">
        <v>1.4370006716207584E-2</v>
      </c>
      <c r="J17" s="710">
        <v>34</v>
      </c>
      <c r="K17" s="711">
        <v>4.0617837805964185E-3</v>
      </c>
      <c r="L17" s="121">
        <v>86.287109000006012</v>
      </c>
      <c r="M17" s="711">
        <v>1.0308222935611165E-2</v>
      </c>
      <c r="N17" s="105"/>
      <c r="O17" s="712">
        <v>-1.1267537842869046E-2</v>
      </c>
      <c r="P17" s="710">
        <v>39</v>
      </c>
      <c r="Q17" s="711">
        <v>3.2723466842367759E-3</v>
      </c>
      <c r="R17" s="121">
        <v>-173.2871090000001</v>
      </c>
      <c r="S17" s="711">
        <v>-1.4539884527105822E-2</v>
      </c>
      <c r="T17" s="702"/>
      <c r="U17" s="105"/>
      <c r="V17" s="11" t="s">
        <v>32</v>
      </c>
      <c r="W17" s="28">
        <v>65.9053975623914</v>
      </c>
      <c r="X17" s="19">
        <v>3.7724898432965753E-2</v>
      </c>
      <c r="Y17" s="28">
        <v>62.86360998258872</v>
      </c>
      <c r="Z17" s="19">
        <v>3.5983749274521186E-2</v>
      </c>
      <c r="AA17" s="28">
        <v>111.53221125943161</v>
      </c>
      <c r="AB17" s="19">
        <v>6.3842135809634354E-2</v>
      </c>
      <c r="AC17" s="28">
        <v>179.46546720835812</v>
      </c>
      <c r="AD17" s="19">
        <v>0.10272780034822983</v>
      </c>
      <c r="AE17" s="28">
        <v>121.6715031921072</v>
      </c>
      <c r="AF17" s="19">
        <v>6.964596633778293E-2</v>
      </c>
      <c r="AG17" s="28">
        <v>239.28728961114416</v>
      </c>
      <c r="AH17" s="19">
        <v>0.13697040046430645</v>
      </c>
      <c r="AI17" s="28">
        <v>433.96169471851567</v>
      </c>
      <c r="AJ17" s="19">
        <v>0.24840394660475915</v>
      </c>
      <c r="AK17" s="28">
        <v>214.95298897272272</v>
      </c>
      <c r="AL17" s="19">
        <v>0.12304120719674985</v>
      </c>
      <c r="AM17" s="344">
        <v>238.2733604178766</v>
      </c>
      <c r="AN17" s="145">
        <v>0.13639001741149159</v>
      </c>
      <c r="AO17" s="344">
        <v>79.086477074869691</v>
      </c>
      <c r="AP17" s="145">
        <v>4.5269878119558918E-2</v>
      </c>
      <c r="AQ17" s="349">
        <v>1747.0000000000059</v>
      </c>
      <c r="AR17" s="14">
        <v>0</v>
      </c>
      <c r="AS17" s="56">
        <v>541.43818920487706</v>
      </c>
      <c r="AT17" s="56">
        <v>317.35983749274629</v>
      </c>
      <c r="AU17" s="145">
        <v>0.1816598955310505</v>
      </c>
      <c r="AV17" s="399"/>
      <c r="AW17" s="400">
        <v>464.37957051654246</v>
      </c>
      <c r="AX17" s="400">
        <v>419.76668601276987</v>
      </c>
      <c r="AY17" s="400">
        <v>110.62801932367148</v>
      </c>
      <c r="AZ17" s="155"/>
      <c r="BA17" s="11" t="s">
        <v>32</v>
      </c>
      <c r="BB17" s="28">
        <v>544.47997678467971</v>
      </c>
      <c r="BC17" s="437">
        <v>0.5</v>
      </c>
      <c r="BD17" s="28">
        <v>207.85548461984979</v>
      </c>
      <c r="BE17" s="19">
        <v>0.19087523277467411</v>
      </c>
      <c r="BF17" s="28">
        <v>91.253627394080397</v>
      </c>
      <c r="BG17" s="19">
        <v>8.3798882681564241E-2</v>
      </c>
      <c r="BH17" s="28">
        <v>108.49042367962892</v>
      </c>
      <c r="BI17" s="19">
        <v>9.9627560521415276E-2</v>
      </c>
      <c r="BJ17" s="28">
        <v>136.88044109112059</v>
      </c>
      <c r="BK17" s="19">
        <v>0.12569832402234635</v>
      </c>
      <c r="BL17" s="27">
        <v>1088.9599535693594</v>
      </c>
      <c r="BM17" s="295">
        <v>0.27628032345013476</v>
      </c>
      <c r="BN17" s="155"/>
      <c r="BO17" s="11" t="s">
        <v>32</v>
      </c>
      <c r="BP17" s="28">
        <v>550.563551944285</v>
      </c>
      <c r="BQ17" s="437">
        <v>0.39149242970439796</v>
      </c>
      <c r="BR17" s="28">
        <v>207.85548461984982</v>
      </c>
      <c r="BS17" s="19">
        <v>0.14780100937274696</v>
      </c>
      <c r="BT17" s="28">
        <v>394.41845618108084</v>
      </c>
      <c r="BU17" s="19">
        <v>0.28046142754145642</v>
      </c>
      <c r="BV17" s="28">
        <v>108.49042367962892</v>
      </c>
      <c r="BW17" s="19">
        <v>7.714491708723864E-2</v>
      </c>
      <c r="BX17" s="28">
        <v>34.473592571097043</v>
      </c>
      <c r="BY17" s="19">
        <v>2.4513338139870226E-2</v>
      </c>
      <c r="BZ17" s="28">
        <v>110.51828206616403</v>
      </c>
      <c r="CA17" s="19">
        <v>7.858687815428983E-2</v>
      </c>
      <c r="CB17" s="27">
        <v>1406.3197910621057</v>
      </c>
      <c r="CC17" s="295">
        <v>0.27406417112299469</v>
      </c>
      <c r="CD17" s="300">
        <v>0.46070656092285511</v>
      </c>
      <c r="CE17" s="11" t="s">
        <v>32</v>
      </c>
      <c r="CF17" s="28">
        <v>32.445734184561843</v>
      </c>
      <c r="CG17" s="19">
        <v>2.3323615160349864E-2</v>
      </c>
      <c r="CH17" s="28">
        <v>44.612884503772527</v>
      </c>
      <c r="CI17" s="19">
        <v>3.2069970845481056E-2</v>
      </c>
      <c r="CJ17" s="18">
        <v>12.167150319210689</v>
      </c>
      <c r="CK17" s="19">
        <v>8.7463556851311974E-3</v>
      </c>
      <c r="CL17" s="20">
        <v>150.06152060359852</v>
      </c>
      <c r="CM17" s="19">
        <v>0.10787172011661812</v>
      </c>
      <c r="CN17" s="20">
        <v>231.1758560650031</v>
      </c>
      <c r="CO17" s="19">
        <v>0.16618075801749277</v>
      </c>
      <c r="CP17" s="20">
        <v>259.56587347649474</v>
      </c>
      <c r="CQ17" s="19">
        <v>0.18658892128279891</v>
      </c>
      <c r="CR17" s="20">
        <v>393.40452698781229</v>
      </c>
      <c r="CS17" s="19">
        <v>0.28279883381924203</v>
      </c>
      <c r="CT17" s="20">
        <v>267.6773070226352</v>
      </c>
      <c r="CU17" s="19">
        <v>0.19241982507288638</v>
      </c>
      <c r="CV17" s="27">
        <v>1391.1108531630884</v>
      </c>
      <c r="CW17" s="56"/>
    </row>
    <row r="18" spans="2:101" x14ac:dyDescent="0.2">
      <c r="B18" s="1">
        <v>97203</v>
      </c>
      <c r="C18" s="127" t="s">
        <v>1</v>
      </c>
      <c r="D18" s="312">
        <v>4184</v>
      </c>
      <c r="E18" s="312">
        <v>3887.5</v>
      </c>
      <c r="G18" s="625">
        <v>3660</v>
      </c>
      <c r="H18" s="722">
        <v>-1.1988188176130232E-2</v>
      </c>
      <c r="J18" s="625">
        <v>43</v>
      </c>
      <c r="K18" s="699">
        <v>2.2658993036202197E-3</v>
      </c>
      <c r="L18" s="121">
        <v>-270.5</v>
      </c>
      <c r="M18" s="699">
        <v>-1.4254087479750452E-2</v>
      </c>
      <c r="N18" s="105"/>
      <c r="O18" s="703">
        <v>-1.0445272306319531E-2</v>
      </c>
      <c r="P18" s="625">
        <v>124</v>
      </c>
      <c r="Q18" s="699">
        <v>4.3683432242280669E-3</v>
      </c>
      <c r="R18" s="121">
        <v>-420.5</v>
      </c>
      <c r="S18" s="699">
        <v>-1.4813615530547599E-2</v>
      </c>
      <c r="T18" s="702"/>
      <c r="U18" s="105"/>
      <c r="V18" s="8" t="s">
        <v>1</v>
      </c>
      <c r="W18" s="28">
        <v>98.338970289024132</v>
      </c>
      <c r="X18" s="21">
        <v>2.6868571117219672E-2</v>
      </c>
      <c r="Y18" s="28">
        <v>113.54602755021344</v>
      </c>
      <c r="Z18" s="21">
        <v>3.1023504795140242E-2</v>
      </c>
      <c r="AA18" s="28">
        <v>224.05064364818901</v>
      </c>
      <c r="AB18" s="21">
        <v>6.1216022854696364E-2</v>
      </c>
      <c r="AC18" s="28">
        <v>319.34820248497533</v>
      </c>
      <c r="AD18" s="21">
        <v>8.7253607236331937E-2</v>
      </c>
      <c r="AE18" s="28">
        <v>247.36813144867929</v>
      </c>
      <c r="AF18" s="21">
        <v>6.7586921160841251E-2</v>
      </c>
      <c r="AG18" s="28">
        <v>466.34975600980522</v>
      </c>
      <c r="AH18" s="21">
        <v>0.12741796612289744</v>
      </c>
      <c r="AI18" s="28">
        <v>882.00932114897932</v>
      </c>
      <c r="AJ18" s="21">
        <v>0.24098615331939294</v>
      </c>
      <c r="AK18" s="28">
        <v>480.54300945358193</v>
      </c>
      <c r="AL18" s="21">
        <v>0.13129590422228996</v>
      </c>
      <c r="AM18" s="344">
        <v>601.4667514830594</v>
      </c>
      <c r="AN18" s="128">
        <v>0.16433517800083566</v>
      </c>
      <c r="AO18" s="344">
        <v>226.97918648349753</v>
      </c>
      <c r="AP18" s="128">
        <v>6.2016171170354434E-2</v>
      </c>
      <c r="AQ18" s="344">
        <v>3660.000000000005</v>
      </c>
      <c r="AR18" s="14">
        <v>5.0022208597511053E-12</v>
      </c>
      <c r="AS18" s="56">
        <v>1002.6519754210811</v>
      </c>
      <c r="AT18" s="56">
        <v>828.44593796655693</v>
      </c>
      <c r="AU18" s="128">
        <v>0.2263513491711901</v>
      </c>
      <c r="AV18" s="399"/>
      <c r="AW18" s="400">
        <v>831.31913027834844</v>
      </c>
      <c r="AX18" s="400">
        <v>1072.7726579629982</v>
      </c>
      <c r="AY18" s="400">
        <v>77.492572550914332</v>
      </c>
      <c r="AZ18" s="155"/>
      <c r="BA18" s="8" t="s">
        <v>1</v>
      </c>
      <c r="BB18" s="28">
        <v>1078.6872617270276</v>
      </c>
      <c r="BC18" s="433">
        <v>0.4898710865561694</v>
      </c>
      <c r="BD18" s="28">
        <v>487.63963617547023</v>
      </c>
      <c r="BE18" s="21">
        <v>0.22145488029465932</v>
      </c>
      <c r="BF18" s="28">
        <v>191.60892149098518</v>
      </c>
      <c r="BG18" s="21">
        <v>8.7016574585635359E-2</v>
      </c>
      <c r="BH18" s="28">
        <v>199.71935203028613</v>
      </c>
      <c r="BI18" s="21">
        <v>9.0699815837937389E-2</v>
      </c>
      <c r="BJ18" s="28">
        <v>244.3267199964414</v>
      </c>
      <c r="BK18" s="21">
        <v>0.11095764272559852</v>
      </c>
      <c r="BL18" s="28">
        <v>2201.9818914202106</v>
      </c>
      <c r="BM18" s="296">
        <v>0.31132686084142397</v>
      </c>
      <c r="BN18" s="155"/>
      <c r="BO18" s="8" t="s">
        <v>1</v>
      </c>
      <c r="BP18" s="28">
        <v>1086.7976922663283</v>
      </c>
      <c r="BQ18" s="433">
        <v>0.35862846880146654</v>
      </c>
      <c r="BR18" s="28">
        <v>488.65343999288291</v>
      </c>
      <c r="BS18" s="21">
        <v>0.16124899436782364</v>
      </c>
      <c r="BT18" s="28">
        <v>985.58552966551304</v>
      </c>
      <c r="BU18" s="21">
        <v>0.32522983062261362</v>
      </c>
      <c r="BV18" s="28">
        <v>199.71935203028613</v>
      </c>
      <c r="BW18" s="21">
        <v>6.5904671971911313E-2</v>
      </c>
      <c r="BX18" s="28">
        <v>52.717798505456237</v>
      </c>
      <c r="BY18" s="21">
        <v>1.7396157068727859E-2</v>
      </c>
      <c r="BZ18" s="28">
        <v>216.95401692630068</v>
      </c>
      <c r="CA18" s="21">
        <v>7.1591877167456963E-2</v>
      </c>
      <c r="CB18" s="28">
        <v>3030.4278293867674</v>
      </c>
      <c r="CC18" s="296">
        <v>0.31016731016731031</v>
      </c>
      <c r="CD18" s="300">
        <v>0.48012253683070977</v>
      </c>
      <c r="CE18" s="8" t="s">
        <v>1</v>
      </c>
      <c r="CF18" s="28">
        <v>40.552152696504699</v>
      </c>
      <c r="CG18" s="21">
        <v>1.3242601556038583E-2</v>
      </c>
      <c r="CH18" s="28">
        <v>101.38038174126174</v>
      </c>
      <c r="CI18" s="21">
        <v>3.3106503890096457E-2</v>
      </c>
      <c r="CJ18" s="20">
        <v>44.607367966155167</v>
      </c>
      <c r="CK18" s="21">
        <v>1.4566861711642442E-2</v>
      </c>
      <c r="CL18" s="20">
        <v>186.53990240392162</v>
      </c>
      <c r="CM18" s="21">
        <v>6.0915967157777487E-2</v>
      </c>
      <c r="CN18" s="20">
        <v>583.9509988296677</v>
      </c>
      <c r="CO18" s="21">
        <v>0.19069346240695562</v>
      </c>
      <c r="CP18" s="20">
        <v>579.89578356001721</v>
      </c>
      <c r="CQ18" s="21">
        <v>0.18936920225135176</v>
      </c>
      <c r="CR18" s="20">
        <v>965.70340969156337</v>
      </c>
      <c r="CS18" s="21">
        <v>0.31535749955280507</v>
      </c>
      <c r="CT18" s="20">
        <v>559.61970721176488</v>
      </c>
      <c r="CU18" s="21">
        <v>0.18274790147333245</v>
      </c>
      <c r="CV18" s="28">
        <v>3062.2497041008569</v>
      </c>
      <c r="CW18" s="56"/>
    </row>
    <row r="19" spans="2:101" x14ac:dyDescent="0.2">
      <c r="B19" s="1">
        <v>97211</v>
      </c>
      <c r="C19" s="127" t="s">
        <v>30</v>
      </c>
      <c r="D19" s="312">
        <v>880</v>
      </c>
      <c r="E19" s="312">
        <v>830.88309700000002</v>
      </c>
      <c r="G19" s="625">
        <v>567</v>
      </c>
      <c r="H19" s="722">
        <v>-7.3578496694225004E-2</v>
      </c>
      <c r="J19" s="625">
        <v>-19</v>
      </c>
      <c r="K19" s="699">
        <v>-5.2977680385124289E-3</v>
      </c>
      <c r="L19" s="121">
        <v>-244.88309700000002</v>
      </c>
      <c r="M19" s="699">
        <v>-6.828072865571258E-2</v>
      </c>
      <c r="N19" s="105"/>
      <c r="O19" s="703">
        <v>-8.1711191456244059E-3</v>
      </c>
      <c r="P19" s="625">
        <v>-4</v>
      </c>
      <c r="Q19" s="699">
        <v>-6.6544253782649203E-4</v>
      </c>
      <c r="R19" s="121">
        <v>-45.116902999999979</v>
      </c>
      <c r="S19" s="699">
        <v>-7.5056766077979137E-3</v>
      </c>
      <c r="T19" s="702"/>
      <c r="U19" s="105"/>
      <c r="V19" s="8" t="s">
        <v>30</v>
      </c>
      <c r="W19" s="28">
        <v>9.3719008264462804</v>
      </c>
      <c r="X19" s="21">
        <v>1.6528925619834711E-2</v>
      </c>
      <c r="Y19" s="28">
        <v>12.183471074380165</v>
      </c>
      <c r="Z19" s="21">
        <v>2.1487603305785124E-2</v>
      </c>
      <c r="AA19" s="28">
        <v>26.241322314049583</v>
      </c>
      <c r="AB19" s="21">
        <v>4.628099173553718E-2</v>
      </c>
      <c r="AC19" s="28">
        <v>51.54545454545454</v>
      </c>
      <c r="AD19" s="21">
        <v>9.0909090909090898E-2</v>
      </c>
      <c r="AE19" s="28">
        <v>37.487603305785122</v>
      </c>
      <c r="AF19" s="21">
        <v>6.6115702479338845E-2</v>
      </c>
      <c r="AG19" s="28">
        <v>59.042975206611558</v>
      </c>
      <c r="AH19" s="21">
        <v>0.10413223140495866</v>
      </c>
      <c r="AI19" s="28">
        <v>132.14380165289253</v>
      </c>
      <c r="AJ19" s="21">
        <v>0.23305785123966938</v>
      </c>
      <c r="AK19" s="28">
        <v>60.917355371900825</v>
      </c>
      <c r="AL19" s="21">
        <v>0.10743801652892562</v>
      </c>
      <c r="AM19" s="344">
        <v>112.46280991735536</v>
      </c>
      <c r="AN19" s="128">
        <v>0.19834710743801651</v>
      </c>
      <c r="AO19" s="344">
        <v>65.60330578512395</v>
      </c>
      <c r="AP19" s="128">
        <v>0.11570247933884295</v>
      </c>
      <c r="AQ19" s="344">
        <v>567</v>
      </c>
      <c r="AR19" s="14">
        <v>0</v>
      </c>
      <c r="AS19" s="56">
        <v>136.8297520661157</v>
      </c>
      <c r="AT19" s="56">
        <v>178.06611570247929</v>
      </c>
      <c r="AU19" s="128">
        <v>0.31404958677685946</v>
      </c>
      <c r="AV19" s="399"/>
      <c r="AW19" s="400">
        <v>110.58842975206611</v>
      </c>
      <c r="AX19" s="400">
        <v>205.24462809917353</v>
      </c>
      <c r="AY19" s="400">
        <v>53.881278538812779</v>
      </c>
      <c r="AZ19" s="155"/>
      <c r="BA19" s="8" t="s">
        <v>30</v>
      </c>
      <c r="BB19" s="28">
        <v>143.39008264462808</v>
      </c>
      <c r="BC19" s="433">
        <v>0.45945945945945943</v>
      </c>
      <c r="BD19" s="28">
        <v>69.35206611570247</v>
      </c>
      <c r="BE19" s="21">
        <v>0.22222222222222221</v>
      </c>
      <c r="BF19" s="28">
        <v>27.178512396694213</v>
      </c>
      <c r="BG19" s="21">
        <v>8.7087087087087081E-2</v>
      </c>
      <c r="BH19" s="28">
        <v>29.990082644628096</v>
      </c>
      <c r="BI19" s="21">
        <v>9.6096096096096081E-2</v>
      </c>
      <c r="BJ19" s="28">
        <v>42.173553719008261</v>
      </c>
      <c r="BK19" s="21">
        <v>0.13513513513513511</v>
      </c>
      <c r="BL19" s="28">
        <v>312.08429752066115</v>
      </c>
      <c r="BM19" s="296">
        <v>0.32599118942731276</v>
      </c>
      <c r="BN19" s="155"/>
      <c r="BO19" s="8" t="s">
        <v>30</v>
      </c>
      <c r="BP19" s="28">
        <v>147.13884297520661</v>
      </c>
      <c r="BQ19" s="433">
        <v>0.30019120458891019</v>
      </c>
      <c r="BR19" s="28">
        <v>69.35206611570247</v>
      </c>
      <c r="BS19" s="21">
        <v>0.14149139579349904</v>
      </c>
      <c r="BT19" s="28">
        <v>198.68429752066112</v>
      </c>
      <c r="BU19" s="21">
        <v>0.4053537284894837</v>
      </c>
      <c r="BV19" s="28">
        <v>29.990082644628096</v>
      </c>
      <c r="BW19" s="21">
        <v>6.1185468451242828E-2</v>
      </c>
      <c r="BX19" s="28">
        <v>8.4347107438016522</v>
      </c>
      <c r="BY19" s="21">
        <v>1.7208413001912046E-2</v>
      </c>
      <c r="BZ19" s="28">
        <v>36.550413223140488</v>
      </c>
      <c r="CA19" s="21">
        <v>7.4569789674952189E-2</v>
      </c>
      <c r="CB19" s="28">
        <v>490.15041322314045</v>
      </c>
      <c r="CC19" s="296">
        <v>0.32034632034632027</v>
      </c>
      <c r="CD19" s="300">
        <v>0.55831739961759075</v>
      </c>
      <c r="CE19" s="8" t="s">
        <v>30</v>
      </c>
      <c r="CF19" s="28">
        <v>7.4975206611570204</v>
      </c>
      <c r="CG19" s="21">
        <v>1.5625000000000003E-2</v>
      </c>
      <c r="CH19" s="28">
        <v>14.995041322314041</v>
      </c>
      <c r="CI19" s="21">
        <v>3.1250000000000007E-2</v>
      </c>
      <c r="CJ19" s="20">
        <v>0</v>
      </c>
      <c r="CK19" s="21">
        <v>0</v>
      </c>
      <c r="CL19" s="20">
        <v>18.74380165289255</v>
      </c>
      <c r="CM19" s="21">
        <v>3.90625E-2</v>
      </c>
      <c r="CN19" s="20">
        <v>86.221487603305732</v>
      </c>
      <c r="CO19" s="21">
        <v>0.17968750000000003</v>
      </c>
      <c r="CP19" s="20">
        <v>86.221487603305732</v>
      </c>
      <c r="CQ19" s="21">
        <v>0.17968750000000003</v>
      </c>
      <c r="CR19" s="20">
        <v>187.43801652892549</v>
      </c>
      <c r="CS19" s="21">
        <v>0.390625</v>
      </c>
      <c r="CT19" s="20">
        <v>78.723966942148706</v>
      </c>
      <c r="CU19" s="21">
        <v>0.1640625</v>
      </c>
      <c r="CV19" s="28">
        <v>479.84132231404925</v>
      </c>
      <c r="CW19" s="56"/>
    </row>
    <row r="20" spans="2:101" x14ac:dyDescent="0.2">
      <c r="B20" s="1">
        <v>97214</v>
      </c>
      <c r="C20" s="127" t="s">
        <v>11</v>
      </c>
      <c r="D20" s="312">
        <v>8234</v>
      </c>
      <c r="E20" s="312">
        <v>7781</v>
      </c>
      <c r="G20" s="625">
        <v>7410.0000000000073</v>
      </c>
      <c r="H20" s="722">
        <v>-9.7233050602304472E-3</v>
      </c>
      <c r="J20" s="625">
        <v>99</v>
      </c>
      <c r="K20" s="699">
        <v>2.5946285740238088E-3</v>
      </c>
      <c r="L20" s="121">
        <v>-469.99999999999272</v>
      </c>
      <c r="M20" s="699">
        <v>-1.2317933634254256E-2</v>
      </c>
      <c r="N20" s="105"/>
      <c r="O20" s="703">
        <v>-8.051278957073249E-3</v>
      </c>
      <c r="P20" s="625">
        <v>304</v>
      </c>
      <c r="Q20" s="699">
        <v>5.4030657901771913E-3</v>
      </c>
      <c r="R20" s="121">
        <v>-757</v>
      </c>
      <c r="S20" s="699">
        <v>-1.345434474725044E-2</v>
      </c>
      <c r="T20" s="702"/>
      <c r="U20" s="105"/>
      <c r="V20" s="8" t="s">
        <v>11</v>
      </c>
      <c r="W20" s="28">
        <v>206.97766830649999</v>
      </c>
      <c r="X20" s="21">
        <v>2.793220894824559E-2</v>
      </c>
      <c r="Y20" s="28">
        <v>232.84987684481251</v>
      </c>
      <c r="Z20" s="21">
        <v>3.1423735066776287E-2</v>
      </c>
      <c r="AA20" s="28">
        <v>401.53667651461001</v>
      </c>
      <c r="AB20" s="21">
        <v>5.4188485359596444E-2</v>
      </c>
      <c r="AC20" s="28">
        <v>691.30541214370999</v>
      </c>
      <c r="AD20" s="21">
        <v>9.3293577887140267E-2</v>
      </c>
      <c r="AE20" s="28">
        <v>518.60217038030567</v>
      </c>
      <c r="AF20" s="21">
        <v>6.9986797622173441E-2</v>
      </c>
      <c r="AG20" s="28">
        <v>905.34648442379103</v>
      </c>
      <c r="AH20" s="21">
        <v>0.12217901274275172</v>
      </c>
      <c r="AI20" s="28">
        <v>1775.7757594913624</v>
      </c>
      <c r="AJ20" s="21">
        <v>0.23964585148331455</v>
      </c>
      <c r="AK20" s="28">
        <v>1033.0070842498581</v>
      </c>
      <c r="AL20" s="21">
        <v>0.1394071638663775</v>
      </c>
      <c r="AM20" s="344">
        <v>1128.1818802370635</v>
      </c>
      <c r="AN20" s="128">
        <v>0.15225126588894231</v>
      </c>
      <c r="AO20" s="344">
        <v>516.41698740799393</v>
      </c>
      <c r="AP20" s="128">
        <v>6.9691901134681988E-2</v>
      </c>
      <c r="AQ20" s="344">
        <v>7410.0000000000064</v>
      </c>
      <c r="AR20" s="14">
        <v>0</v>
      </c>
      <c r="AS20" s="56">
        <v>2051.2718041899384</v>
      </c>
      <c r="AT20" s="56">
        <v>1644.5988676450575</v>
      </c>
      <c r="AU20" s="128">
        <v>0.22194316702362429</v>
      </c>
      <c r="AV20" s="399"/>
      <c r="AW20" s="400">
        <v>1691.7385127159678</v>
      </c>
      <c r="AX20" s="400">
        <v>2142.0185310878969</v>
      </c>
      <c r="AY20" s="400">
        <v>78.978705747086181</v>
      </c>
      <c r="AZ20" s="155"/>
      <c r="BA20" s="8" t="s">
        <v>11</v>
      </c>
      <c r="BB20" s="28">
        <v>2186.9075850585955</v>
      </c>
      <c r="BC20" s="433">
        <v>0.4845595703789074</v>
      </c>
      <c r="BD20" s="28">
        <v>890.39607924635868</v>
      </c>
      <c r="BE20" s="21">
        <v>0.19728768813754835</v>
      </c>
      <c r="BF20" s="28">
        <v>310.2856880426034</v>
      </c>
      <c r="BG20" s="21">
        <v>6.875091600572554E-2</v>
      </c>
      <c r="BH20" s="28">
        <v>408.7808949053375</v>
      </c>
      <c r="BI20" s="21">
        <v>9.0574789793473776E-2</v>
      </c>
      <c r="BJ20" s="28">
        <v>716.81599184772926</v>
      </c>
      <c r="BK20" s="21">
        <v>0.15882703568434492</v>
      </c>
      <c r="BL20" s="28">
        <v>4513.1862391006243</v>
      </c>
      <c r="BM20" s="296">
        <v>0.28934293666707905</v>
      </c>
      <c r="BN20" s="155"/>
      <c r="BO20" s="8" t="s">
        <v>11</v>
      </c>
      <c r="BP20" s="28">
        <v>2234.208523079421</v>
      </c>
      <c r="BQ20" s="433">
        <v>0.3628266469760219</v>
      </c>
      <c r="BR20" s="28">
        <v>891.43096758789136</v>
      </c>
      <c r="BS20" s="21">
        <v>0.14476487115657113</v>
      </c>
      <c r="BT20" s="28">
        <v>1840.2276956284845</v>
      </c>
      <c r="BU20" s="21">
        <v>0.2988457154200731</v>
      </c>
      <c r="BV20" s="28">
        <v>408.7808949053375</v>
      </c>
      <c r="BW20" s="21">
        <v>6.6384404102950823E-2</v>
      </c>
      <c r="BX20" s="28">
        <v>139.83303737941068</v>
      </c>
      <c r="BY20" s="21">
        <v>2.2708333427587053E-2</v>
      </c>
      <c r="BZ20" s="28">
        <v>643.30398816513753</v>
      </c>
      <c r="CA20" s="21">
        <v>0.10447002891679606</v>
      </c>
      <c r="CB20" s="28">
        <v>6157.7851067456822</v>
      </c>
      <c r="CC20" s="296">
        <v>0.28519954724451418</v>
      </c>
      <c r="CD20" s="300">
        <v>0.49240848186740704</v>
      </c>
      <c r="CE20" s="8" t="s">
        <v>11</v>
      </c>
      <c r="CF20" s="28">
        <v>144.88436781454999</v>
      </c>
      <c r="CG20" s="21">
        <v>2.3507469074327821E-2</v>
      </c>
      <c r="CH20" s="28">
        <v>223.53588177102</v>
      </c>
      <c r="CI20" s="21">
        <v>3.6268666571820068E-2</v>
      </c>
      <c r="CJ20" s="20">
        <v>86.930620688730002</v>
      </c>
      <c r="CK20" s="21">
        <v>1.4104481444596695E-2</v>
      </c>
      <c r="CL20" s="20">
        <v>375.48365355915092</v>
      </c>
      <c r="CM20" s="21">
        <v>6.092217198514735E-2</v>
      </c>
      <c r="CN20" s="20">
        <v>1079.2077258012509</v>
      </c>
      <c r="CO20" s="21">
        <v>0.17510130748902536</v>
      </c>
      <c r="CP20" s="20">
        <v>1007.6196158183618</v>
      </c>
      <c r="CQ20" s="21">
        <v>0.16348614633053254</v>
      </c>
      <c r="CR20" s="20">
        <v>1932.9406094042165</v>
      </c>
      <c r="CS20" s="21">
        <v>0.31361935233925792</v>
      </c>
      <c r="CT20" s="20">
        <v>1312.7308621533027</v>
      </c>
      <c r="CU20" s="21">
        <v>0.2129904047652921</v>
      </c>
      <c r="CV20" s="28">
        <v>6163.3333370105838</v>
      </c>
      <c r="CW20" s="56"/>
    </row>
    <row r="21" spans="2:101" x14ac:dyDescent="0.2">
      <c r="B21" s="1">
        <v>97215</v>
      </c>
      <c r="C21" s="127" t="s">
        <v>12</v>
      </c>
      <c r="D21" s="312">
        <v>1389</v>
      </c>
      <c r="E21" s="312">
        <v>1307</v>
      </c>
      <c r="G21" s="625">
        <v>1148</v>
      </c>
      <c r="H21" s="722">
        <v>-2.5609008600539385E-2</v>
      </c>
      <c r="J21" s="625">
        <v>4</v>
      </c>
      <c r="K21" s="699">
        <v>6.4425178869281471E-4</v>
      </c>
      <c r="L21" s="121">
        <v>-163</v>
      </c>
      <c r="M21" s="699">
        <v>-2.6253260389232199E-2</v>
      </c>
      <c r="N21" s="105"/>
      <c r="O21" s="703">
        <v>-8.6551309802445076E-3</v>
      </c>
      <c r="P21" s="625">
        <v>42</v>
      </c>
      <c r="Q21" s="699">
        <v>4.4331158679301137E-3</v>
      </c>
      <c r="R21" s="121">
        <v>-124</v>
      </c>
      <c r="S21" s="699">
        <v>-1.308824684817462E-2</v>
      </c>
      <c r="T21" s="702"/>
      <c r="U21" s="105"/>
      <c r="V21" s="8" t="s">
        <v>12</v>
      </c>
      <c r="W21" s="28">
        <v>37</v>
      </c>
      <c r="X21" s="21">
        <v>3.2229965156794424E-2</v>
      </c>
      <c r="Y21" s="28">
        <v>37</v>
      </c>
      <c r="Z21" s="21">
        <v>3.2229965156794424E-2</v>
      </c>
      <c r="AA21" s="28">
        <v>59</v>
      </c>
      <c r="AB21" s="21">
        <v>5.1393728222996517E-2</v>
      </c>
      <c r="AC21" s="28">
        <v>125</v>
      </c>
      <c r="AD21" s="21">
        <v>0.10888501742160278</v>
      </c>
      <c r="AE21" s="28">
        <v>98</v>
      </c>
      <c r="AF21" s="21">
        <v>8.5365853658536592E-2</v>
      </c>
      <c r="AG21" s="28">
        <v>154</v>
      </c>
      <c r="AH21" s="21">
        <v>0.13414634146341464</v>
      </c>
      <c r="AI21" s="28">
        <v>257</v>
      </c>
      <c r="AJ21" s="21">
        <v>0.22386759581881532</v>
      </c>
      <c r="AK21" s="28">
        <v>152</v>
      </c>
      <c r="AL21" s="21">
        <v>0.13240418118466898</v>
      </c>
      <c r="AM21" s="344">
        <v>149</v>
      </c>
      <c r="AN21" s="128">
        <v>0.12979094076655051</v>
      </c>
      <c r="AO21" s="344">
        <v>80</v>
      </c>
      <c r="AP21" s="128">
        <v>6.968641114982578E-2</v>
      </c>
      <c r="AQ21" s="344">
        <v>1148</v>
      </c>
      <c r="AR21" s="14">
        <v>0</v>
      </c>
      <c r="AS21" s="56">
        <v>356</v>
      </c>
      <c r="AT21" s="56">
        <v>229</v>
      </c>
      <c r="AU21" s="128">
        <v>0.19947735191637628</v>
      </c>
      <c r="AV21" s="399"/>
      <c r="AW21" s="400">
        <v>290</v>
      </c>
      <c r="AX21" s="400">
        <v>295</v>
      </c>
      <c r="AY21" s="400">
        <v>98.305084745762713</v>
      </c>
      <c r="AZ21" s="155"/>
      <c r="BA21" s="8" t="s">
        <v>12</v>
      </c>
      <c r="BB21" s="28">
        <v>320</v>
      </c>
      <c r="BC21" s="433">
        <v>0.44630404463040446</v>
      </c>
      <c r="BD21" s="28">
        <v>153</v>
      </c>
      <c r="BE21" s="21">
        <v>0.21338912133891214</v>
      </c>
      <c r="BF21" s="28">
        <v>63</v>
      </c>
      <c r="BG21" s="21">
        <v>8.7866108786610872E-2</v>
      </c>
      <c r="BH21" s="28">
        <v>76</v>
      </c>
      <c r="BI21" s="21">
        <v>0.10599721059972106</v>
      </c>
      <c r="BJ21" s="28">
        <v>105</v>
      </c>
      <c r="BK21" s="21">
        <v>0.14644351464435146</v>
      </c>
      <c r="BL21" s="28">
        <v>717</v>
      </c>
      <c r="BM21" s="296">
        <v>0.32346723044397463</v>
      </c>
      <c r="BN21" s="155"/>
      <c r="BO21" s="8" t="s">
        <v>12</v>
      </c>
      <c r="BP21" s="28">
        <v>324</v>
      </c>
      <c r="BQ21" s="433">
        <v>0.34249471458773784</v>
      </c>
      <c r="BR21" s="28">
        <v>154</v>
      </c>
      <c r="BS21" s="21">
        <v>0.16279069767441862</v>
      </c>
      <c r="BT21" s="28">
        <v>282</v>
      </c>
      <c r="BU21" s="21">
        <v>0.29809725158562367</v>
      </c>
      <c r="BV21" s="28">
        <v>76</v>
      </c>
      <c r="BW21" s="21">
        <v>8.0338266384778007E-2</v>
      </c>
      <c r="BX21" s="28">
        <v>26</v>
      </c>
      <c r="BY21" s="21">
        <v>2.748414376321353E-2</v>
      </c>
      <c r="BZ21" s="28">
        <v>84</v>
      </c>
      <c r="CA21" s="21">
        <v>8.8794926004228336E-2</v>
      </c>
      <c r="CB21" s="28">
        <v>946</v>
      </c>
      <c r="CC21" s="296">
        <v>0.32217573221757323</v>
      </c>
      <c r="CD21" s="300">
        <v>0.49471458773784355</v>
      </c>
      <c r="CE21" s="8" t="s">
        <v>12</v>
      </c>
      <c r="CF21" s="28">
        <v>4</v>
      </c>
      <c r="CG21" s="21">
        <v>4.2553191489361703E-3</v>
      </c>
      <c r="CH21" s="28">
        <v>16</v>
      </c>
      <c r="CI21" s="21">
        <v>1.7021276595744681E-2</v>
      </c>
      <c r="CJ21" s="20">
        <v>4</v>
      </c>
      <c r="CK21" s="21">
        <v>4.2553191489361703E-3</v>
      </c>
      <c r="CL21" s="20">
        <v>40</v>
      </c>
      <c r="CM21" s="21">
        <v>4.2553191489361701E-2</v>
      </c>
      <c r="CN21" s="20">
        <v>144</v>
      </c>
      <c r="CO21" s="21">
        <v>0.15319148936170213</v>
      </c>
      <c r="CP21" s="20">
        <v>224</v>
      </c>
      <c r="CQ21" s="21">
        <v>0.23829787234042554</v>
      </c>
      <c r="CR21" s="20">
        <v>300</v>
      </c>
      <c r="CS21" s="21">
        <v>0.31914893617021278</v>
      </c>
      <c r="CT21" s="20">
        <v>208</v>
      </c>
      <c r="CU21" s="21">
        <v>0.22127659574468084</v>
      </c>
      <c r="CV21" s="28">
        <v>940</v>
      </c>
      <c r="CW21" s="56"/>
    </row>
    <row r="22" spans="2:101" x14ac:dyDescent="0.2">
      <c r="B22" s="1">
        <v>97216</v>
      </c>
      <c r="C22" s="130" t="s">
        <v>13</v>
      </c>
      <c r="D22" s="723">
        <v>3655</v>
      </c>
      <c r="E22" s="723">
        <v>3695.6874309999998</v>
      </c>
      <c r="G22" s="704">
        <v>3586</v>
      </c>
      <c r="H22" s="724">
        <v>-6.0077221289437377E-3</v>
      </c>
      <c r="J22" s="704">
        <v>43</v>
      </c>
      <c r="K22" s="705">
        <v>2.3551654842256368E-3</v>
      </c>
      <c r="L22" s="121">
        <v>-152.68743099999983</v>
      </c>
      <c r="M22" s="705">
        <v>-8.3628876131693741E-3</v>
      </c>
      <c r="N22" s="105"/>
      <c r="O22" s="706">
        <v>1.582749437362585E-3</v>
      </c>
      <c r="P22" s="704">
        <v>102</v>
      </c>
      <c r="Q22" s="705">
        <v>3.9678209865593216E-3</v>
      </c>
      <c r="R22" s="121">
        <v>-61.312569000000167</v>
      </c>
      <c r="S22" s="705">
        <v>-2.3850715491967366E-3</v>
      </c>
      <c r="T22" s="702"/>
      <c r="U22" s="105"/>
      <c r="V22" s="9" t="s">
        <v>13</v>
      </c>
      <c r="W22" s="28">
        <v>109.48098806550092</v>
      </c>
      <c r="X22" s="23">
        <v>3.0530113794060506E-2</v>
      </c>
      <c r="Y22" s="28">
        <v>97.537607549264465</v>
      </c>
      <c r="Z22" s="23">
        <v>2.7199555925617545E-2</v>
      </c>
      <c r="AA22" s="28">
        <v>269.72134332500684</v>
      </c>
      <c r="AB22" s="23">
        <v>7.5215098529003613E-2</v>
      </c>
      <c r="AC22" s="28">
        <v>357.30613377740758</v>
      </c>
      <c r="AD22" s="23">
        <v>9.9639189564252023E-2</v>
      </c>
      <c r="AE22" s="28">
        <v>259.76852622814306</v>
      </c>
      <c r="AF22" s="23">
        <v>7.2439633638634468E-2</v>
      </c>
      <c r="AG22" s="28">
        <v>487.68803774632227</v>
      </c>
      <c r="AH22" s="23">
        <v>0.13599777962808771</v>
      </c>
      <c r="AI22" s="28">
        <v>896.74882042742115</v>
      </c>
      <c r="AJ22" s="23">
        <v>0.25006938662225925</v>
      </c>
      <c r="AK22" s="28">
        <v>436.92867055231727</v>
      </c>
      <c r="AL22" s="23">
        <v>0.1218429086872051</v>
      </c>
      <c r="AM22" s="344">
        <v>476.73993893977217</v>
      </c>
      <c r="AN22" s="131">
        <v>0.13294476824868165</v>
      </c>
      <c r="AO22" s="344">
        <v>194.07993338884256</v>
      </c>
      <c r="AP22" s="131">
        <v>5.4121565362198178E-2</v>
      </c>
      <c r="AQ22" s="346">
        <v>3585.9999999999982</v>
      </c>
      <c r="AR22" s="14">
        <v>0</v>
      </c>
      <c r="AS22" s="56">
        <v>1093.8145989453228</v>
      </c>
      <c r="AT22" s="56">
        <v>670.81987232861479</v>
      </c>
      <c r="AU22" s="131">
        <v>0.18706633361087982</v>
      </c>
      <c r="AV22" s="399"/>
      <c r="AW22" s="400">
        <v>922.6261448792668</v>
      </c>
      <c r="AX22" s="400">
        <v>886.79600333055748</v>
      </c>
      <c r="AY22" s="400">
        <v>104.04040404040403</v>
      </c>
      <c r="AZ22" s="155"/>
      <c r="BA22" s="9" t="s">
        <v>13</v>
      </c>
      <c r="BB22" s="28">
        <v>983.33832917013558</v>
      </c>
      <c r="BC22" s="434">
        <v>0.43620309050772627</v>
      </c>
      <c r="BD22" s="28">
        <v>534.46627810158179</v>
      </c>
      <c r="BE22" s="23">
        <v>0.23708609271523176</v>
      </c>
      <c r="BF22" s="28">
        <v>184.12711629197881</v>
      </c>
      <c r="BG22" s="23">
        <v>8.1677704194260473E-2</v>
      </c>
      <c r="BH22" s="28">
        <v>261.75908964751585</v>
      </c>
      <c r="BI22" s="23">
        <v>0.11611479028697572</v>
      </c>
      <c r="BJ22" s="28">
        <v>290.6222592284206</v>
      </c>
      <c r="BK22" s="23">
        <v>0.12891832229580572</v>
      </c>
      <c r="BL22" s="29">
        <v>2254.3130724396328</v>
      </c>
      <c r="BM22" s="297">
        <v>0.35213114754098357</v>
      </c>
      <c r="BN22" s="155"/>
      <c r="BO22" s="9" t="s">
        <v>13</v>
      </c>
      <c r="BP22" s="28">
        <v>993.29114626699936</v>
      </c>
      <c r="BQ22" s="434">
        <v>0.33957128274923448</v>
      </c>
      <c r="BR22" s="28">
        <v>534.46627810158179</v>
      </c>
      <c r="BS22" s="23">
        <v>0.1827152092548486</v>
      </c>
      <c r="BT22" s="28">
        <v>833.05079100749333</v>
      </c>
      <c r="BU22" s="23">
        <v>0.28479074515141201</v>
      </c>
      <c r="BV22" s="28">
        <v>261.75908964751579</v>
      </c>
      <c r="BW22" s="23">
        <v>8.9486219802653949E-2</v>
      </c>
      <c r="BX22" s="28">
        <v>60.712184290868684</v>
      </c>
      <c r="BY22" s="23">
        <v>2.0755358965634567E-2</v>
      </c>
      <c r="BZ22" s="28">
        <v>241.8534554537884</v>
      </c>
      <c r="CA22" s="23">
        <v>8.2681184076216399E-2</v>
      </c>
      <c r="CB22" s="29">
        <v>2925.1329447682474</v>
      </c>
      <c r="CC22" s="297">
        <v>0.34983713355048857</v>
      </c>
      <c r="CD22" s="300">
        <v>0.47771350799591694</v>
      </c>
      <c r="CE22" s="9" t="s">
        <v>13</v>
      </c>
      <c r="CF22" s="28">
        <v>11.94338051623647</v>
      </c>
      <c r="CG22" s="23">
        <v>4.0595399188092024E-3</v>
      </c>
      <c r="CH22" s="28">
        <v>87.584790452400782</v>
      </c>
      <c r="CI22" s="23">
        <v>2.9769959404600817E-2</v>
      </c>
      <c r="CJ22" s="22">
        <v>35.830141548709413</v>
      </c>
      <c r="CK22" s="23">
        <v>1.2178619756427608E-2</v>
      </c>
      <c r="CL22" s="20">
        <v>191.09408825978352</v>
      </c>
      <c r="CM22" s="23">
        <v>6.4952638700947238E-2</v>
      </c>
      <c r="CN22" s="20">
        <v>537.45212323064118</v>
      </c>
      <c r="CO22" s="23">
        <v>0.18267929634641411</v>
      </c>
      <c r="CP22" s="20">
        <v>553.37663058562316</v>
      </c>
      <c r="CQ22" s="23">
        <v>0.18809201623815971</v>
      </c>
      <c r="CR22" s="20">
        <v>772.33860671662501</v>
      </c>
      <c r="CS22" s="23">
        <v>0.26251691474966171</v>
      </c>
      <c r="CT22" s="20">
        <v>752.43297252289756</v>
      </c>
      <c r="CU22" s="23">
        <v>0.25575101488497975</v>
      </c>
      <c r="CV22" s="29">
        <v>2942.0527338329166</v>
      </c>
      <c r="CW22" s="56"/>
    </row>
    <row r="23" spans="2:101" s="3" customFormat="1" x14ac:dyDescent="0.2">
      <c r="C23" s="139" t="s">
        <v>36</v>
      </c>
      <c r="D23" s="140">
        <v>20113</v>
      </c>
      <c r="E23" s="140">
        <v>19128.783418999999</v>
      </c>
      <c r="F23" s="725"/>
      <c r="G23" s="318">
        <v>18118.000000000015</v>
      </c>
      <c r="H23" s="728">
        <v>-1.0798921782538717E-2</v>
      </c>
      <c r="I23" s="725"/>
      <c r="J23" s="318">
        <v>204</v>
      </c>
      <c r="K23" s="392">
        <v>2.1794778210918906E-3</v>
      </c>
      <c r="L23" s="318">
        <v>-1214.7834189999849</v>
      </c>
      <c r="M23" s="392">
        <v>-1.2978399603630609E-2</v>
      </c>
      <c r="N23" s="133"/>
      <c r="O23" s="709">
        <v>-7.0712901769363068E-3</v>
      </c>
      <c r="P23" s="318">
        <v>607</v>
      </c>
      <c r="Q23" s="392">
        <v>4.4058715701537987E-3</v>
      </c>
      <c r="R23" s="318">
        <v>-1581.2165810000006</v>
      </c>
      <c r="S23" s="392">
        <v>-1.1477161747090106E-2</v>
      </c>
      <c r="T23" s="708"/>
      <c r="U23" s="133"/>
      <c r="V23" s="10" t="s">
        <v>36</v>
      </c>
      <c r="W23" s="30">
        <v>527.07492504986271</v>
      </c>
      <c r="X23" s="25">
        <v>2.9091231098899564E-2</v>
      </c>
      <c r="Y23" s="30">
        <v>555.98059300125931</v>
      </c>
      <c r="Z23" s="25">
        <v>3.0686642731055241E-2</v>
      </c>
      <c r="AA23" s="30">
        <v>1092.0821970612869</v>
      </c>
      <c r="AB23" s="25">
        <v>6.0276089913968767E-2</v>
      </c>
      <c r="AC23" s="30">
        <v>1723.9706701599057</v>
      </c>
      <c r="AD23" s="25">
        <v>9.5152371683403486E-2</v>
      </c>
      <c r="AE23" s="30">
        <v>1282.8979345550204</v>
      </c>
      <c r="AF23" s="25">
        <v>7.0807922207474297E-2</v>
      </c>
      <c r="AG23" s="30">
        <v>2311.714542997674</v>
      </c>
      <c r="AH23" s="25">
        <v>0.12759214830542401</v>
      </c>
      <c r="AI23" s="30">
        <v>4377.6393974391713</v>
      </c>
      <c r="AJ23" s="25">
        <v>0.24161824690579356</v>
      </c>
      <c r="AK23" s="30">
        <v>2378.3491086003805</v>
      </c>
      <c r="AL23" s="25">
        <v>0.13126995852745219</v>
      </c>
      <c r="AM23" s="348">
        <v>2706.1247409951275</v>
      </c>
      <c r="AN23" s="141">
        <v>0.14936111827989432</v>
      </c>
      <c r="AO23" s="348">
        <v>1162.1658901403277</v>
      </c>
      <c r="AP23" s="141">
        <v>6.4144270346634669E-2</v>
      </c>
      <c r="AQ23" s="348">
        <v>18118.000000000015</v>
      </c>
      <c r="AR23" s="14">
        <v>0</v>
      </c>
      <c r="AS23" s="56">
        <v>5182.0063198273347</v>
      </c>
      <c r="AT23" s="56">
        <v>3868.2906311354554</v>
      </c>
      <c r="AU23" s="141">
        <v>0.21350538862652899</v>
      </c>
      <c r="AV23" s="399"/>
      <c r="AW23" s="403">
        <v>4310.6517881421914</v>
      </c>
      <c r="AX23" s="403">
        <v>5021.5985064933957</v>
      </c>
      <c r="AY23" s="403">
        <v>85.842223000666351</v>
      </c>
      <c r="AZ23" s="156"/>
      <c r="BA23" s="10" t="s">
        <v>36</v>
      </c>
      <c r="BB23" s="30">
        <v>5256.8032353850667</v>
      </c>
      <c r="BC23" s="436">
        <v>0.47411870729592365</v>
      </c>
      <c r="BD23" s="30">
        <v>2342.709544258963</v>
      </c>
      <c r="BE23" s="25">
        <v>0.21129237122996869</v>
      </c>
      <c r="BF23" s="30">
        <v>867.453865616342</v>
      </c>
      <c r="BG23" s="25">
        <v>7.8236922134816311E-2</v>
      </c>
      <c r="BH23" s="30">
        <v>1084.7398429073965</v>
      </c>
      <c r="BI23" s="25">
        <v>9.783425953814788E-2</v>
      </c>
      <c r="BJ23" s="30">
        <v>1535.81896588272</v>
      </c>
      <c r="BK23" s="25">
        <v>0.1385177398011434</v>
      </c>
      <c r="BL23" s="30">
        <v>11087.525454050488</v>
      </c>
      <c r="BM23" s="87">
        <v>0.30827101844398741</v>
      </c>
      <c r="BN23" s="155"/>
      <c r="BO23" s="10" t="s">
        <v>36</v>
      </c>
      <c r="BP23" s="30">
        <v>5335.9997565322401</v>
      </c>
      <c r="BQ23" s="436">
        <v>0.3567842587886369</v>
      </c>
      <c r="BR23" s="30">
        <v>2345.7582364179084</v>
      </c>
      <c r="BS23" s="25">
        <v>0.15684588678122569</v>
      </c>
      <c r="BT23" s="30">
        <v>4533.9667700032323</v>
      </c>
      <c r="BU23" s="25">
        <v>0.30315743013811353</v>
      </c>
      <c r="BV23" s="30">
        <v>1084.7398429073965</v>
      </c>
      <c r="BW23" s="25">
        <v>7.2529632400458205E-2</v>
      </c>
      <c r="BX23" s="30">
        <v>322.17132349063428</v>
      </c>
      <c r="BY23" s="25">
        <v>2.1541540873169195E-2</v>
      </c>
      <c r="BZ23" s="30">
        <v>1333.1801558345312</v>
      </c>
      <c r="CA23" s="25">
        <v>8.9141251018396428E-2</v>
      </c>
      <c r="CB23" s="30">
        <v>14955.816085185943</v>
      </c>
      <c r="CC23" s="87">
        <v>0.30536737014765414</v>
      </c>
      <c r="CD23" s="300">
        <v>0.48636985443013736</v>
      </c>
      <c r="CE23" s="10" t="s">
        <v>36</v>
      </c>
      <c r="CF23" s="30">
        <v>241.32315587301002</v>
      </c>
      <c r="CG23" s="25">
        <v>1.6111208658104465E-2</v>
      </c>
      <c r="CH23" s="30">
        <v>488.10897979076913</v>
      </c>
      <c r="CI23" s="25">
        <v>3.2587115781967539E-2</v>
      </c>
      <c r="CJ23" s="24">
        <v>183.53528052280527</v>
      </c>
      <c r="CK23" s="25">
        <v>1.2253176409572079E-2</v>
      </c>
      <c r="CL23" s="24">
        <v>961.92296647934722</v>
      </c>
      <c r="CM23" s="25">
        <v>6.421986970088718E-2</v>
      </c>
      <c r="CN23" s="24">
        <v>2662.0081915298683</v>
      </c>
      <c r="CO23" s="25">
        <v>0.17772090402252902</v>
      </c>
      <c r="CP23" s="24">
        <v>2710.6793910438028</v>
      </c>
      <c r="CQ23" s="25">
        <v>0.18097028905635426</v>
      </c>
      <c r="CR23" s="24">
        <v>4551.8251693291422</v>
      </c>
      <c r="CS23" s="25">
        <v>0.30388880343030295</v>
      </c>
      <c r="CT23" s="24">
        <v>3179.1848158527491</v>
      </c>
      <c r="CU23" s="25">
        <v>0.21224863294028243</v>
      </c>
      <c r="CV23" s="30">
        <v>14978.587950421495</v>
      </c>
      <c r="CW23" s="56"/>
    </row>
    <row r="24" spans="2:101" x14ac:dyDescent="0.2">
      <c r="B24" s="1">
        <v>97234</v>
      </c>
      <c r="C24" s="144" t="s">
        <v>2</v>
      </c>
      <c r="D24" s="729">
        <v>1521</v>
      </c>
      <c r="E24" s="729">
        <v>1469.333333</v>
      </c>
      <c r="G24" s="710">
        <v>1476</v>
      </c>
      <c r="H24" s="730">
        <v>9.0579863254980353E-4</v>
      </c>
      <c r="J24" s="710">
        <v>29</v>
      </c>
      <c r="K24" s="711">
        <v>3.9402238545804755E-3</v>
      </c>
      <c r="L24" s="121">
        <v>-22.333333000000039</v>
      </c>
      <c r="M24" s="711">
        <v>-3.0344252220306719E-3</v>
      </c>
      <c r="N24" s="105"/>
      <c r="O24" s="712">
        <v>-4.9248657875152757E-3</v>
      </c>
      <c r="P24" s="710">
        <v>96</v>
      </c>
      <c r="Q24" s="711">
        <v>9.1507183074431113E-3</v>
      </c>
      <c r="R24" s="121">
        <v>-147.66666699999996</v>
      </c>
      <c r="S24" s="711">
        <v>-1.4075584094958387E-2</v>
      </c>
      <c r="T24" s="702"/>
      <c r="U24" s="105"/>
      <c r="V24" s="11" t="s">
        <v>2</v>
      </c>
      <c r="W24" s="28">
        <v>49.898057072567198</v>
      </c>
      <c r="X24" s="19">
        <v>3.3806271729381575E-2</v>
      </c>
      <c r="Y24" s="28">
        <v>48.956584297613098</v>
      </c>
      <c r="Z24" s="19">
        <v>3.3168417545808335E-2</v>
      </c>
      <c r="AA24" s="28">
        <v>85.674022520822916</v>
      </c>
      <c r="AB24" s="19">
        <v>5.8044730705164589E-2</v>
      </c>
      <c r="AC24" s="28">
        <v>160.99184451715075</v>
      </c>
      <c r="AD24" s="19">
        <v>0.10907306539102356</v>
      </c>
      <c r="AE24" s="28">
        <v>123.14184091229865</v>
      </c>
      <c r="AF24" s="19">
        <v>8.342943151239747E-2</v>
      </c>
      <c r="AG24" s="28">
        <v>208.06548326485566</v>
      </c>
      <c r="AH24" s="19">
        <v>0.14096577456968543</v>
      </c>
      <c r="AI24" s="28">
        <v>377.53058275659328</v>
      </c>
      <c r="AJ24" s="19">
        <v>0.2557795276128681</v>
      </c>
      <c r="AK24" s="28">
        <v>188.25633646948197</v>
      </c>
      <c r="AL24" s="19">
        <v>0.12754494340750813</v>
      </c>
      <c r="AM24" s="344">
        <v>153.46006231751795</v>
      </c>
      <c r="AN24" s="145">
        <v>0.10397023192243765</v>
      </c>
      <c r="AO24" s="344">
        <v>80.02518587109833</v>
      </c>
      <c r="AP24" s="145">
        <v>5.4217605603725162E-2</v>
      </c>
      <c r="AQ24" s="349">
        <v>1475.9999999999998</v>
      </c>
      <c r="AR24" s="14">
        <v>0</v>
      </c>
      <c r="AS24" s="56">
        <v>468.66234932045268</v>
      </c>
      <c r="AT24" s="56">
        <v>233.48524818861628</v>
      </c>
      <c r="AU24" s="145">
        <v>0.15818783752616281</v>
      </c>
      <c r="AV24" s="399"/>
      <c r="AW24" s="400">
        <v>383.9297995745838</v>
      </c>
      <c r="AX24" s="400">
        <v>320.10074348439326</v>
      </c>
      <c r="AY24" s="400">
        <v>119.94030235462499</v>
      </c>
      <c r="AZ24" s="155"/>
      <c r="BA24" s="11" t="s">
        <v>2</v>
      </c>
      <c r="BB24" s="28">
        <v>565.78691922607527</v>
      </c>
      <c r="BC24" s="437">
        <v>0.58586949680441192</v>
      </c>
      <c r="BD24" s="28">
        <v>130.78827867594435</v>
      </c>
      <c r="BE24" s="19">
        <v>0.13543060189621176</v>
      </c>
      <c r="BF24" s="28">
        <v>48.015111522658998</v>
      </c>
      <c r="BG24" s="19">
        <v>4.9719405434941875E-2</v>
      </c>
      <c r="BH24" s="28">
        <v>114.74502298038705</v>
      </c>
      <c r="BI24" s="19">
        <v>0.11881789166544561</v>
      </c>
      <c r="BJ24" s="28">
        <v>106.38642356981308</v>
      </c>
      <c r="BK24" s="19">
        <v>0.11016260419898886</v>
      </c>
      <c r="BL24" s="27">
        <v>965.72175597487876</v>
      </c>
      <c r="BM24" s="295">
        <v>0.18775902310311807</v>
      </c>
      <c r="BN24" s="155"/>
      <c r="BO24" s="11" t="s">
        <v>2</v>
      </c>
      <c r="BP24" s="28">
        <v>572.37722865075398</v>
      </c>
      <c r="BQ24" s="437">
        <v>0.47729643561414548</v>
      </c>
      <c r="BR24" s="28">
        <v>131.72975145089845</v>
      </c>
      <c r="BS24" s="19">
        <v>0.10984738330709327</v>
      </c>
      <c r="BT24" s="28">
        <v>268.31974086191792</v>
      </c>
      <c r="BU24" s="19">
        <v>0.22374764317615364</v>
      </c>
      <c r="BV24" s="28">
        <v>114.74502298038705</v>
      </c>
      <c r="BW24" s="19">
        <v>9.5684083383441587E-2</v>
      </c>
      <c r="BX24" s="28">
        <v>16.005037174219666</v>
      </c>
      <c r="BY24" s="19">
        <v>1.3346350645595131E-2</v>
      </c>
      <c r="BZ24" s="28">
        <v>96.030223045317996</v>
      </c>
      <c r="CA24" s="19">
        <v>8.0078103873570783E-2</v>
      </c>
      <c r="CB24" s="27">
        <v>1199.2070041634952</v>
      </c>
      <c r="CC24" s="295">
        <v>0.18708769430446567</v>
      </c>
      <c r="CD24" s="300">
        <v>0.41285618107876115</v>
      </c>
      <c r="CE24" s="11" t="s">
        <v>2</v>
      </c>
      <c r="CF24" s="28">
        <v>33.893019898347511</v>
      </c>
      <c r="CG24" s="19">
        <v>2.8938906752411574E-2</v>
      </c>
      <c r="CH24" s="28">
        <v>45.190693197796683</v>
      </c>
      <c r="CI24" s="19">
        <v>3.8585209003215437E-2</v>
      </c>
      <c r="CJ24" s="18">
        <v>30.127128798531121</v>
      </c>
      <c r="CK24" s="19">
        <v>2.5723472668810289E-2</v>
      </c>
      <c r="CL24" s="20">
        <v>173.23099059155393</v>
      </c>
      <c r="CM24" s="19">
        <v>0.14790996784565916</v>
      </c>
      <c r="CN24" s="20">
        <v>173.23099059155393</v>
      </c>
      <c r="CO24" s="19">
        <v>0.14790996784565916</v>
      </c>
      <c r="CP24" s="20">
        <v>218.42168378935062</v>
      </c>
      <c r="CQ24" s="19">
        <v>0.18649517684887459</v>
      </c>
      <c r="CR24" s="20">
        <v>244.78292148806534</v>
      </c>
      <c r="CS24" s="19">
        <v>0.20900321543408359</v>
      </c>
      <c r="CT24" s="20">
        <v>252.31470368769814</v>
      </c>
      <c r="CU24" s="19">
        <v>0.21543408360128616</v>
      </c>
      <c r="CV24" s="27">
        <v>1171.1921320428974</v>
      </c>
      <c r="CW24" s="56"/>
    </row>
    <row r="25" spans="2:101" x14ac:dyDescent="0.2">
      <c r="B25" s="1">
        <v>97204</v>
      </c>
      <c r="C25" s="127" t="s">
        <v>3</v>
      </c>
      <c r="D25" s="312">
        <v>3315</v>
      </c>
      <c r="E25" s="312">
        <v>3672.625</v>
      </c>
      <c r="G25" s="625">
        <v>3754</v>
      </c>
      <c r="H25" s="722">
        <v>4.392674216657122E-3</v>
      </c>
      <c r="J25" s="625">
        <v>49</v>
      </c>
      <c r="K25" s="699">
        <v>2.6450511412128906E-3</v>
      </c>
      <c r="L25" s="121">
        <v>32.375</v>
      </c>
      <c r="M25" s="699">
        <v>1.7476230754442314E-3</v>
      </c>
      <c r="N25" s="105"/>
      <c r="O25" s="703">
        <v>1.4743201842926767E-2</v>
      </c>
      <c r="P25" s="625">
        <v>100</v>
      </c>
      <c r="Q25" s="699">
        <v>4.1225310990357965E-3</v>
      </c>
      <c r="R25" s="121">
        <v>257.625</v>
      </c>
      <c r="S25" s="699">
        <v>1.062067074389097E-2</v>
      </c>
      <c r="T25" s="702"/>
      <c r="U25" s="105"/>
      <c r="V25" s="8" t="s">
        <v>3</v>
      </c>
      <c r="W25" s="28">
        <v>87.339610961720012</v>
      </c>
      <c r="X25" s="21">
        <v>2.3265746127256258E-2</v>
      </c>
      <c r="Y25" s="28">
        <v>111.44859128683257</v>
      </c>
      <c r="Z25" s="21">
        <v>2.9687957188820602E-2</v>
      </c>
      <c r="AA25" s="28">
        <v>209.72726613060314</v>
      </c>
      <c r="AB25" s="21">
        <v>5.586767877746486E-2</v>
      </c>
      <c r="AC25" s="28">
        <v>323.07405367756905</v>
      </c>
      <c r="AD25" s="21">
        <v>8.6061282279586829E-2</v>
      </c>
      <c r="AE25" s="28">
        <v>224.56405742575356</v>
      </c>
      <c r="AF25" s="21">
        <v>5.9819940710110153E-2</v>
      </c>
      <c r="AG25" s="28">
        <v>527.61228742333469</v>
      </c>
      <c r="AH25" s="21">
        <v>0.1405466935064823</v>
      </c>
      <c r="AI25" s="28">
        <v>916.39004419070636</v>
      </c>
      <c r="AJ25" s="21">
        <v>0.24411029413710872</v>
      </c>
      <c r="AK25" s="28">
        <v>577.60605029835051</v>
      </c>
      <c r="AL25" s="21">
        <v>0.15386415831069536</v>
      </c>
      <c r="AM25" s="344">
        <v>566.19965134013728</v>
      </c>
      <c r="AN25" s="128">
        <v>0.1508256929515549</v>
      </c>
      <c r="AO25" s="344">
        <v>210.03838726499373</v>
      </c>
      <c r="AP25" s="128">
        <v>5.595055601092E-2</v>
      </c>
      <c r="AQ25" s="344">
        <v>3754.0000000000009</v>
      </c>
      <c r="AR25" s="14">
        <v>0</v>
      </c>
      <c r="AS25" s="56">
        <v>956.15357948247834</v>
      </c>
      <c r="AT25" s="56">
        <v>776.23803860513101</v>
      </c>
      <c r="AU25" s="128">
        <v>0.2067762489624749</v>
      </c>
      <c r="AV25" s="399"/>
      <c r="AW25" s="400">
        <v>812.95733065397962</v>
      </c>
      <c r="AX25" s="400">
        <v>1061.841726079082</v>
      </c>
      <c r="AY25" s="400">
        <v>76.561064675417896</v>
      </c>
      <c r="AZ25" s="155"/>
      <c r="BA25" s="8" t="s">
        <v>3</v>
      </c>
      <c r="BB25" s="28">
        <v>1336.3690040543183</v>
      </c>
      <c r="BC25" s="433">
        <v>0.56039569836617464</v>
      </c>
      <c r="BD25" s="28">
        <v>157.71291296011134</v>
      </c>
      <c r="BE25" s="21">
        <v>6.6135653948505485E-2</v>
      </c>
      <c r="BF25" s="28">
        <v>247.01297924042157</v>
      </c>
      <c r="BG25" s="21">
        <v>0.10358292551457517</v>
      </c>
      <c r="BH25" s="28">
        <v>252.02886713317616</v>
      </c>
      <c r="BI25" s="21">
        <v>0.10568629815346375</v>
      </c>
      <c r="BJ25" s="28">
        <v>391.56442738588885</v>
      </c>
      <c r="BK25" s="21">
        <v>0.16419942401728096</v>
      </c>
      <c r="BL25" s="28">
        <v>2384.6881907739162</v>
      </c>
      <c r="BM25" s="296">
        <v>0.10555841093054885</v>
      </c>
      <c r="BN25" s="155"/>
      <c r="BO25" s="8" t="s">
        <v>3</v>
      </c>
      <c r="BP25" s="28">
        <v>1377.8885537468034</v>
      </c>
      <c r="BQ25" s="433">
        <v>0.43591291088671968</v>
      </c>
      <c r="BR25" s="28">
        <v>157.71291296011131</v>
      </c>
      <c r="BS25" s="21">
        <v>4.989452505859128E-2</v>
      </c>
      <c r="BT25" s="28">
        <v>952.25373900678937</v>
      </c>
      <c r="BU25" s="21">
        <v>0.30125781809019198</v>
      </c>
      <c r="BV25" s="28">
        <v>252.02886713317613</v>
      </c>
      <c r="BW25" s="21">
        <v>7.9732600144447635E-2</v>
      </c>
      <c r="BX25" s="28">
        <v>49.167058780291796</v>
      </c>
      <c r="BY25" s="21">
        <v>1.5554636588260553E-2</v>
      </c>
      <c r="BZ25" s="28">
        <v>371.87509775187533</v>
      </c>
      <c r="CA25" s="21">
        <v>0.11764750923178896</v>
      </c>
      <c r="CB25" s="28">
        <v>3160.9262293790471</v>
      </c>
      <c r="CC25" s="296">
        <v>0.10270432555546162</v>
      </c>
      <c r="CD25" s="300">
        <v>0.51419256405468916</v>
      </c>
      <c r="CE25" s="8" t="s">
        <v>3</v>
      </c>
      <c r="CF25" s="28">
        <v>80.363267750375201</v>
      </c>
      <c r="CG25" s="21">
        <v>2.5363207599862631E-2</v>
      </c>
      <c r="CH25" s="28">
        <v>192.87184260090049</v>
      </c>
      <c r="CI25" s="21">
        <v>6.0871698239670313E-2</v>
      </c>
      <c r="CJ25" s="20">
        <v>84.381431137893955</v>
      </c>
      <c r="CK25" s="21">
        <v>2.6631367979855759E-2</v>
      </c>
      <c r="CL25" s="20">
        <v>341.54388793909459</v>
      </c>
      <c r="CM25" s="21">
        <v>0.10779363229941617</v>
      </c>
      <c r="CN25" s="20">
        <v>536.8609594360845</v>
      </c>
      <c r="CO25" s="21">
        <v>0.16943706182698462</v>
      </c>
      <c r="CP25" s="20">
        <v>261.18062018871939</v>
      </c>
      <c r="CQ25" s="21">
        <v>8.2430424699553542E-2</v>
      </c>
      <c r="CR25" s="20">
        <v>995.30371584766374</v>
      </c>
      <c r="CS25" s="21">
        <v>0.31412479204270688</v>
      </c>
      <c r="CT25" s="20">
        <v>675.99208571571683</v>
      </c>
      <c r="CU25" s="21">
        <v>0.2133478153119503</v>
      </c>
      <c r="CV25" s="28">
        <v>3168.4978106164481</v>
      </c>
      <c r="CW25" s="56"/>
    </row>
    <row r="26" spans="2:101" x14ac:dyDescent="0.2">
      <c r="B26" s="1">
        <v>97205</v>
      </c>
      <c r="C26" s="127" t="s">
        <v>4</v>
      </c>
      <c r="D26" s="312">
        <v>4046</v>
      </c>
      <c r="E26" s="312">
        <v>4408</v>
      </c>
      <c r="G26" s="625">
        <v>4447</v>
      </c>
      <c r="H26" s="722">
        <v>1.7632806899583464E-3</v>
      </c>
      <c r="J26" s="625">
        <v>143</v>
      </c>
      <c r="K26" s="699">
        <v>6.4653625298472699E-3</v>
      </c>
      <c r="L26" s="121">
        <v>-104</v>
      </c>
      <c r="M26" s="699">
        <v>-4.7020818398889235E-3</v>
      </c>
      <c r="N26" s="105"/>
      <c r="O26" s="703">
        <v>1.231699893697713E-2</v>
      </c>
      <c r="P26" s="625">
        <v>269</v>
      </c>
      <c r="Q26" s="699">
        <v>9.1526870553780334E-3</v>
      </c>
      <c r="R26" s="121">
        <v>93</v>
      </c>
      <c r="S26" s="699">
        <v>3.1643118815990971E-3</v>
      </c>
      <c r="T26" s="702"/>
      <c r="U26" s="105"/>
      <c r="V26" s="8" t="s">
        <v>4</v>
      </c>
      <c r="W26" s="28">
        <v>134</v>
      </c>
      <c r="X26" s="21">
        <v>3.0132673712615247E-2</v>
      </c>
      <c r="Y26" s="28">
        <v>171</v>
      </c>
      <c r="Z26" s="21">
        <v>3.8452889588486618E-2</v>
      </c>
      <c r="AA26" s="28">
        <v>322</v>
      </c>
      <c r="AB26" s="21">
        <v>7.2408365190015742E-2</v>
      </c>
      <c r="AC26" s="28">
        <v>464</v>
      </c>
      <c r="AD26" s="21">
        <v>0.10434000449741399</v>
      </c>
      <c r="AE26" s="28">
        <v>352</v>
      </c>
      <c r="AF26" s="21">
        <v>7.9154486170451996E-2</v>
      </c>
      <c r="AG26" s="28">
        <v>717</v>
      </c>
      <c r="AH26" s="21">
        <v>0.16123229143242634</v>
      </c>
      <c r="AI26" s="28">
        <v>1074</v>
      </c>
      <c r="AJ26" s="21">
        <v>0.24151113109961772</v>
      </c>
      <c r="AK26" s="28">
        <v>647</v>
      </c>
      <c r="AL26" s="21">
        <v>0.1454913424780751</v>
      </c>
      <c r="AM26" s="344">
        <v>446</v>
      </c>
      <c r="AN26" s="128">
        <v>0.10029233190915224</v>
      </c>
      <c r="AO26" s="344">
        <v>120</v>
      </c>
      <c r="AP26" s="128">
        <v>2.6984483921744996E-2</v>
      </c>
      <c r="AQ26" s="344">
        <v>4447</v>
      </c>
      <c r="AR26" s="14">
        <v>0</v>
      </c>
      <c r="AS26" s="56">
        <v>1443</v>
      </c>
      <c r="AT26" s="56">
        <v>566</v>
      </c>
      <c r="AU26" s="128">
        <v>0.12727681583089723</v>
      </c>
      <c r="AV26" s="399"/>
      <c r="AW26" s="400">
        <v>1223</v>
      </c>
      <c r="AX26" s="400">
        <v>882</v>
      </c>
      <c r="AY26" s="400">
        <v>138.66213151927437</v>
      </c>
      <c r="AZ26" s="155"/>
      <c r="BA26" s="8" t="s">
        <v>4</v>
      </c>
      <c r="BB26" s="28">
        <v>1804</v>
      </c>
      <c r="BC26" s="433">
        <v>0.60133333333333339</v>
      </c>
      <c r="BD26" s="28">
        <v>354</v>
      </c>
      <c r="BE26" s="21">
        <v>0.11799999999999999</v>
      </c>
      <c r="BF26" s="28">
        <v>229</v>
      </c>
      <c r="BG26" s="21">
        <v>7.6333333333333336E-2</v>
      </c>
      <c r="BH26" s="28">
        <v>391</v>
      </c>
      <c r="BI26" s="21">
        <v>0.13033333333333333</v>
      </c>
      <c r="BJ26" s="28">
        <v>222</v>
      </c>
      <c r="BK26" s="21">
        <v>7.3999999999999996E-2</v>
      </c>
      <c r="BL26" s="28">
        <v>3000</v>
      </c>
      <c r="BM26" s="296">
        <v>0.16404077849860982</v>
      </c>
      <c r="BN26" s="155"/>
      <c r="BO26" s="8" t="s">
        <v>4</v>
      </c>
      <c r="BP26" s="28">
        <v>1839</v>
      </c>
      <c r="BQ26" s="433">
        <v>0.51570386988222094</v>
      </c>
      <c r="BR26" s="28">
        <v>354</v>
      </c>
      <c r="BS26" s="21">
        <v>9.9270891755468313E-2</v>
      </c>
      <c r="BT26" s="28">
        <v>733</v>
      </c>
      <c r="BU26" s="21">
        <v>0.20555243970835671</v>
      </c>
      <c r="BV26" s="28">
        <v>391</v>
      </c>
      <c r="BW26" s="21">
        <v>0.10964666292765003</v>
      </c>
      <c r="BX26" s="28">
        <v>57</v>
      </c>
      <c r="BY26" s="21">
        <v>1.598429613011778E-2</v>
      </c>
      <c r="BZ26" s="28">
        <v>192</v>
      </c>
      <c r="CA26" s="21">
        <v>5.38418395961862E-2</v>
      </c>
      <c r="CB26" s="28">
        <v>3566</v>
      </c>
      <c r="CC26" s="296">
        <v>0.16142270861833105</v>
      </c>
      <c r="CD26" s="300">
        <v>0.38502523836231073</v>
      </c>
      <c r="CE26" s="8" t="s">
        <v>4</v>
      </c>
      <c r="CF26" s="28">
        <v>36</v>
      </c>
      <c r="CG26" s="21">
        <v>1.0285714285714285E-2</v>
      </c>
      <c r="CH26" s="28">
        <v>172</v>
      </c>
      <c r="CI26" s="21">
        <v>4.9142857142857141E-2</v>
      </c>
      <c r="CJ26" s="20">
        <v>348</v>
      </c>
      <c r="CK26" s="21">
        <v>9.9428571428571422E-2</v>
      </c>
      <c r="CL26" s="20">
        <v>516</v>
      </c>
      <c r="CM26" s="21">
        <v>0.14742857142857144</v>
      </c>
      <c r="CN26" s="20">
        <v>672</v>
      </c>
      <c r="CO26" s="21">
        <v>0.192</v>
      </c>
      <c r="CP26" s="20">
        <v>316</v>
      </c>
      <c r="CQ26" s="21">
        <v>9.0285714285714289E-2</v>
      </c>
      <c r="CR26" s="20">
        <v>732</v>
      </c>
      <c r="CS26" s="21">
        <v>0.20914285714285713</v>
      </c>
      <c r="CT26" s="20">
        <v>708</v>
      </c>
      <c r="CU26" s="21">
        <v>0.20228571428571429</v>
      </c>
      <c r="CV26" s="28">
        <v>3500</v>
      </c>
      <c r="CW26" s="56"/>
    </row>
    <row r="27" spans="2:101" x14ac:dyDescent="0.2">
      <c r="B27" s="1">
        <v>97208</v>
      </c>
      <c r="C27" s="127" t="s">
        <v>7</v>
      </c>
      <c r="D27" s="312">
        <v>945</v>
      </c>
      <c r="E27" s="312">
        <v>889</v>
      </c>
      <c r="G27" s="625">
        <v>843</v>
      </c>
      <c r="H27" s="722">
        <v>-1.0569798414609255E-2</v>
      </c>
      <c r="J27" s="625">
        <v>1</v>
      </c>
      <c r="K27" s="699">
        <v>2.2977822640454903E-4</v>
      </c>
      <c r="L27" s="121">
        <v>-47</v>
      </c>
      <c r="M27" s="699">
        <v>-1.0799576641013805E-2</v>
      </c>
      <c r="N27" s="105"/>
      <c r="O27" s="703">
        <v>-8.6888450333182377E-3</v>
      </c>
      <c r="P27" s="625">
        <v>16</v>
      </c>
      <c r="Q27" s="699">
        <v>2.4825271523766395E-3</v>
      </c>
      <c r="R27" s="121">
        <v>-72</v>
      </c>
      <c r="S27" s="699">
        <v>-1.1171372185694877E-2</v>
      </c>
      <c r="T27" s="702"/>
      <c r="U27" s="105"/>
      <c r="V27" s="8" t="s">
        <v>7</v>
      </c>
      <c r="W27" s="28">
        <v>18.664206642066418</v>
      </c>
      <c r="X27" s="21">
        <v>2.2140221402214021E-2</v>
      </c>
      <c r="Y27" s="28">
        <v>20.738007380073803</v>
      </c>
      <c r="Z27" s="21">
        <v>2.4600246002460031E-2</v>
      </c>
      <c r="AA27" s="28">
        <v>43.549815498154985</v>
      </c>
      <c r="AB27" s="21">
        <v>5.166051660516606E-2</v>
      </c>
      <c r="AC27" s="28">
        <v>74.656826568265672</v>
      </c>
      <c r="AD27" s="21">
        <v>8.8560885608856083E-2</v>
      </c>
      <c r="AE27" s="28">
        <v>59.103321033210328</v>
      </c>
      <c r="AF27" s="21">
        <v>7.0110701107011078E-2</v>
      </c>
      <c r="AG27" s="28">
        <v>85.025830258302577</v>
      </c>
      <c r="AH27" s="21">
        <v>0.10086100861008611</v>
      </c>
      <c r="AI27" s="28">
        <v>231.22878228782287</v>
      </c>
      <c r="AJ27" s="21">
        <v>0.27429274292742928</v>
      </c>
      <c r="AK27" s="28">
        <v>118.20664206642067</v>
      </c>
      <c r="AL27" s="21">
        <v>0.14022140221402216</v>
      </c>
      <c r="AM27" s="344">
        <v>123.39114391143912</v>
      </c>
      <c r="AN27" s="128">
        <v>0.14637146371463716</v>
      </c>
      <c r="AO27" s="344">
        <v>68.435424354243537</v>
      </c>
      <c r="AP27" s="128">
        <v>8.1180811808118092E-2</v>
      </c>
      <c r="AQ27" s="344">
        <v>842.99999999999989</v>
      </c>
      <c r="AR27" s="14">
        <v>0</v>
      </c>
      <c r="AS27" s="56">
        <v>216.71217712177122</v>
      </c>
      <c r="AT27" s="56">
        <v>191.82656826568265</v>
      </c>
      <c r="AU27" s="128">
        <v>0.22755227552275525</v>
      </c>
      <c r="AV27" s="399"/>
      <c r="AW27" s="400">
        <v>175.2361623616236</v>
      </c>
      <c r="AX27" s="400">
        <v>243.67158671586714</v>
      </c>
      <c r="AY27" s="400">
        <v>71.914893617021278</v>
      </c>
      <c r="AZ27" s="155"/>
      <c r="BA27" s="8" t="s">
        <v>7</v>
      </c>
      <c r="BB27" s="28">
        <v>276.85239852398524</v>
      </c>
      <c r="BC27" s="433">
        <v>0.53081510934393639</v>
      </c>
      <c r="BD27" s="28">
        <v>91.247232472324725</v>
      </c>
      <c r="BE27" s="21">
        <v>0.1749502982107356</v>
      </c>
      <c r="BF27" s="28">
        <v>30.070110701107009</v>
      </c>
      <c r="BG27" s="21">
        <v>5.7654075546719676E-2</v>
      </c>
      <c r="BH27" s="28">
        <v>37.328413284132843</v>
      </c>
      <c r="BI27" s="21">
        <v>7.1570576540755465E-2</v>
      </c>
      <c r="BJ27" s="28">
        <v>86.062730627306266</v>
      </c>
      <c r="BK27" s="21">
        <v>0.16500994035785285</v>
      </c>
      <c r="BL27" s="28">
        <v>521.5608856088561</v>
      </c>
      <c r="BM27" s="296">
        <v>0.24788732394366195</v>
      </c>
      <c r="BN27" s="155"/>
      <c r="BO27" s="8" t="s">
        <v>7</v>
      </c>
      <c r="BP27" s="28">
        <v>282.03690036900366</v>
      </c>
      <c r="BQ27" s="433">
        <v>0.39534883720930231</v>
      </c>
      <c r="BR27" s="28">
        <v>91.247232472324697</v>
      </c>
      <c r="BS27" s="21">
        <v>0.12790697674418602</v>
      </c>
      <c r="BT27" s="28">
        <v>214.63837638376384</v>
      </c>
      <c r="BU27" s="21">
        <v>0.30087209302325585</v>
      </c>
      <c r="BV27" s="28">
        <v>37.328413284132836</v>
      </c>
      <c r="BW27" s="21">
        <v>5.2325581395348833E-2</v>
      </c>
      <c r="BX27" s="28">
        <v>14.516605166051658</v>
      </c>
      <c r="BY27" s="21">
        <v>2.0348837209302324E-2</v>
      </c>
      <c r="BZ27" s="28">
        <v>73.619926199261968</v>
      </c>
      <c r="CA27" s="21">
        <v>0.10319767441860463</v>
      </c>
      <c r="CB27" s="28">
        <v>713.38745387453866</v>
      </c>
      <c r="CC27" s="296">
        <v>0.24444444444444441</v>
      </c>
      <c r="CD27" s="300">
        <v>0.47674418604651164</v>
      </c>
      <c r="CE27" s="8" t="s">
        <v>7</v>
      </c>
      <c r="CF27" s="28">
        <v>33.180811808118079</v>
      </c>
      <c r="CG27" s="21">
        <v>4.6783625730994163E-2</v>
      </c>
      <c r="CH27" s="28">
        <v>16.59040590405904</v>
      </c>
      <c r="CI27" s="21">
        <v>2.3391812865497082E-2</v>
      </c>
      <c r="CJ27" s="20">
        <v>12.44280442804428</v>
      </c>
      <c r="CK27" s="21">
        <v>1.754385964912281E-2</v>
      </c>
      <c r="CL27" s="20">
        <v>62.214022140221402</v>
      </c>
      <c r="CM27" s="21">
        <v>8.7719298245614058E-2</v>
      </c>
      <c r="CN27" s="20">
        <v>120.28044280442803</v>
      </c>
      <c r="CO27" s="21">
        <v>0.16959064327485382</v>
      </c>
      <c r="CP27" s="20">
        <v>107.83763837638377</v>
      </c>
      <c r="CQ27" s="21">
        <v>0.15204678362573104</v>
      </c>
      <c r="CR27" s="20">
        <v>236.41328413284131</v>
      </c>
      <c r="CS27" s="21">
        <v>0.33333333333333343</v>
      </c>
      <c r="CT27" s="20">
        <v>120.28044280442803</v>
      </c>
      <c r="CU27" s="21">
        <v>0.16959064327485382</v>
      </c>
      <c r="CV27" s="28">
        <v>709.23985239852379</v>
      </c>
      <c r="CW27" s="56"/>
    </row>
    <row r="28" spans="2:101" x14ac:dyDescent="0.2">
      <c r="B28" s="1">
        <v>97218</v>
      </c>
      <c r="C28" s="127" t="s">
        <v>15</v>
      </c>
      <c r="D28" s="312">
        <v>5392</v>
      </c>
      <c r="E28" s="312">
        <v>5197.5163650000004</v>
      </c>
      <c r="G28" s="625">
        <v>5043</v>
      </c>
      <c r="H28" s="722">
        <v>-6.0177695099490336E-3</v>
      </c>
      <c r="J28" s="625">
        <v>106</v>
      </c>
      <c r="K28" s="699">
        <v>4.1282589585549456E-3</v>
      </c>
      <c r="L28" s="121">
        <v>-260.51636500000041</v>
      </c>
      <c r="M28" s="699">
        <v>-1.0146028468503978E-2</v>
      </c>
      <c r="N28" s="105"/>
      <c r="O28" s="703">
        <v>-5.2341800111208592E-3</v>
      </c>
      <c r="P28" s="625">
        <v>292</v>
      </c>
      <c r="Q28" s="699">
        <v>7.8586589727577538E-3</v>
      </c>
      <c r="R28" s="121">
        <v>-486.48363499999959</v>
      </c>
      <c r="S28" s="699">
        <v>-1.3092838983878615E-2</v>
      </c>
      <c r="T28" s="702"/>
      <c r="U28" s="105"/>
      <c r="V28" s="8" t="s">
        <v>15</v>
      </c>
      <c r="W28" s="28">
        <v>185.50038791356604</v>
      </c>
      <c r="X28" s="21">
        <v>3.6783737440722983E-2</v>
      </c>
      <c r="Y28" s="28">
        <v>194.42821406983393</v>
      </c>
      <c r="Z28" s="21">
        <v>3.8554077745356713E-2</v>
      </c>
      <c r="AA28" s="28">
        <v>384.88850540354883</v>
      </c>
      <c r="AB28" s="21">
        <v>7.6321337577542878E-2</v>
      </c>
      <c r="AC28" s="28">
        <v>524.75778185174568</v>
      </c>
      <c r="AD28" s="21">
        <v>0.10405666901680459</v>
      </c>
      <c r="AE28" s="28">
        <v>407.2496200957749</v>
      </c>
      <c r="AF28" s="21">
        <v>8.07554273439966E-2</v>
      </c>
      <c r="AG28" s="28">
        <v>750.065764802579</v>
      </c>
      <c r="AH28" s="21">
        <v>0.14873404021466963</v>
      </c>
      <c r="AI28" s="28">
        <v>1099.138666844244</v>
      </c>
      <c r="AJ28" s="21">
        <v>0.21795333469051037</v>
      </c>
      <c r="AK28" s="28">
        <v>627.93179597059611</v>
      </c>
      <c r="AL28" s="21">
        <v>0.12451552567332858</v>
      </c>
      <c r="AM28" s="344">
        <v>635.89171038209861</v>
      </c>
      <c r="AN28" s="128">
        <v>0.12609393424193902</v>
      </c>
      <c r="AO28" s="344">
        <v>233.14755266601395</v>
      </c>
      <c r="AP28" s="128">
        <v>4.6231916055128677E-2</v>
      </c>
      <c r="AQ28" s="344">
        <v>5043.0000000000009</v>
      </c>
      <c r="AR28" s="14">
        <v>0</v>
      </c>
      <c r="AS28" s="56">
        <v>1696.8245093344694</v>
      </c>
      <c r="AT28" s="56">
        <v>869.03926304811262</v>
      </c>
      <c r="AU28" s="128">
        <v>0.17232585029706771</v>
      </c>
      <c r="AV28" s="399"/>
      <c r="AW28" s="400">
        <v>1455.5966975606311</v>
      </c>
      <c r="AX28" s="400">
        <v>1188.4650662854515</v>
      </c>
      <c r="AY28" s="400">
        <v>122.47702846749209</v>
      </c>
      <c r="AZ28" s="155"/>
      <c r="BA28" s="8" t="s">
        <v>15</v>
      </c>
      <c r="BB28" s="28">
        <v>1466.3480254898625</v>
      </c>
      <c r="BC28" s="433">
        <v>0.47021041558574583</v>
      </c>
      <c r="BD28" s="28">
        <v>536.70968793863165</v>
      </c>
      <c r="BE28" s="21">
        <v>0.17210544906637151</v>
      </c>
      <c r="BF28" s="28">
        <v>275.77063016027466</v>
      </c>
      <c r="BG28" s="21">
        <v>8.8430727467094225E-2</v>
      </c>
      <c r="BH28" s="28">
        <v>414.09720912692575</v>
      </c>
      <c r="BI28" s="21">
        <v>0.13278759026624773</v>
      </c>
      <c r="BJ28" s="28">
        <v>425.56773642852397</v>
      </c>
      <c r="BK28" s="21">
        <v>0.13646581761454066</v>
      </c>
      <c r="BL28" s="28">
        <v>3118.4932891442186</v>
      </c>
      <c r="BM28" s="296">
        <v>0.26794519416017382</v>
      </c>
      <c r="BN28" s="155"/>
      <c r="BO28" s="8" t="s">
        <v>15</v>
      </c>
      <c r="BP28" s="28">
        <v>1477.267835993945</v>
      </c>
      <c r="BQ28" s="433">
        <v>0.37047166804487863</v>
      </c>
      <c r="BR28" s="28">
        <v>539.68562999072083</v>
      </c>
      <c r="BS28" s="21">
        <v>0.13534325373569769</v>
      </c>
      <c r="BT28" s="28">
        <v>1097.1867973952035</v>
      </c>
      <c r="BU28" s="21">
        <v>0.27515431737152191</v>
      </c>
      <c r="BV28" s="28">
        <v>414.09720912692575</v>
      </c>
      <c r="BW28" s="21">
        <v>0.10384798210594083</v>
      </c>
      <c r="BX28" s="28">
        <v>84.31835814253003</v>
      </c>
      <c r="BY28" s="21">
        <v>2.1145497131094794E-2</v>
      </c>
      <c r="BZ28" s="28">
        <v>374.97672154300597</v>
      </c>
      <c r="CA28" s="21">
        <v>9.4037281610866122E-2</v>
      </c>
      <c r="CB28" s="28">
        <v>3987.532552192331</v>
      </c>
      <c r="CC28" s="296">
        <v>0.26757465608025277</v>
      </c>
      <c r="CD28" s="300">
        <v>0.49418507821942365</v>
      </c>
      <c r="CE28" s="8" t="s">
        <v>15</v>
      </c>
      <c r="CF28" s="28">
        <v>75.390531986262147</v>
      </c>
      <c r="CG28" s="21">
        <v>1.8789666442147586E-2</v>
      </c>
      <c r="CH28" s="28">
        <v>138.87729576416709</v>
      </c>
      <c r="CI28" s="21">
        <v>3.4612543446061336E-2</v>
      </c>
      <c r="CJ28" s="20">
        <v>71.486793088181443</v>
      </c>
      <c r="CK28" s="21">
        <v>1.7816733239002937E-2</v>
      </c>
      <c r="CL28" s="20">
        <v>345.20927804235822</v>
      </c>
      <c r="CM28" s="21">
        <v>8.6036893708781051E-2</v>
      </c>
      <c r="CN28" s="20">
        <v>654.80352721670249</v>
      </c>
      <c r="CO28" s="21">
        <v>0.16319741401726057</v>
      </c>
      <c r="CP28" s="20">
        <v>646.80349790642595</v>
      </c>
      <c r="CQ28" s="21">
        <v>0.16120355778217135</v>
      </c>
      <c r="CR28" s="20">
        <v>1099.2108736620371</v>
      </c>
      <c r="CS28" s="21">
        <v>0.2739575530446568</v>
      </c>
      <c r="CT28" s="20">
        <v>980.55829460669554</v>
      </c>
      <c r="CU28" s="21">
        <v>0.2443856383199183</v>
      </c>
      <c r="CV28" s="28">
        <v>4012.3400922728301</v>
      </c>
      <c r="CW28" s="56"/>
    </row>
    <row r="29" spans="2:101" x14ac:dyDescent="0.2">
      <c r="B29" s="1">
        <v>97233</v>
      </c>
      <c r="C29" s="127" t="s">
        <v>16</v>
      </c>
      <c r="D29" s="312">
        <v>1934</v>
      </c>
      <c r="E29" s="312">
        <v>1872</v>
      </c>
      <c r="G29" s="625">
        <v>1869</v>
      </c>
      <c r="H29" s="722">
        <v>-3.2071847522563424E-4</v>
      </c>
      <c r="J29" s="625">
        <v>49</v>
      </c>
      <c r="K29" s="699">
        <v>5.2384017620186922E-3</v>
      </c>
      <c r="L29" s="121">
        <v>-52</v>
      </c>
      <c r="M29" s="699">
        <v>-5.5591202372443265E-3</v>
      </c>
      <c r="N29" s="105"/>
      <c r="O29" s="703">
        <v>-4.6439005903143871E-3</v>
      </c>
      <c r="P29" s="625">
        <v>43</v>
      </c>
      <c r="Q29" s="699">
        <v>3.2207697642503007E-3</v>
      </c>
      <c r="R29" s="121">
        <v>-105</v>
      </c>
      <c r="S29" s="699">
        <v>-7.8646703545646873E-3</v>
      </c>
      <c r="T29" s="702"/>
      <c r="U29" s="105"/>
      <c r="V29" s="8" t="s">
        <v>16</v>
      </c>
      <c r="W29" s="28">
        <v>50.0272214327725</v>
      </c>
      <c r="X29" s="21">
        <v>2.6766838647818397E-2</v>
      </c>
      <c r="Y29" s="28">
        <v>62.033754576637897</v>
      </c>
      <c r="Z29" s="21">
        <v>3.3190879923294808E-2</v>
      </c>
      <c r="AA29" s="28">
        <v>102.0555317228559</v>
      </c>
      <c r="AB29" s="21">
        <v>5.4604350841549534E-2</v>
      </c>
      <c r="AC29" s="28">
        <v>153.08329758428386</v>
      </c>
      <c r="AD29" s="21">
        <v>8.1906526262324295E-2</v>
      </c>
      <c r="AE29" s="28">
        <v>101.72162627586998</v>
      </c>
      <c r="AF29" s="21">
        <v>5.4425696241771085E-2</v>
      </c>
      <c r="AG29" s="28">
        <v>245.79885208995245</v>
      </c>
      <c r="AH29" s="21">
        <v>0.13151356452110907</v>
      </c>
      <c r="AI29" s="28">
        <v>436.23033941996232</v>
      </c>
      <c r="AJ29" s="21">
        <v>0.23340307085070255</v>
      </c>
      <c r="AK29" s="28">
        <v>286.15043299009824</v>
      </c>
      <c r="AL29" s="21">
        <v>0.15310349544681578</v>
      </c>
      <c r="AM29" s="344">
        <v>335.18003977497108</v>
      </c>
      <c r="AN29" s="128">
        <v>0.17933656488762528</v>
      </c>
      <c r="AO29" s="344">
        <v>96.718904132592726</v>
      </c>
      <c r="AP29" s="128">
        <v>5.1749012376989242E-2</v>
      </c>
      <c r="AQ29" s="344">
        <v>1868.9999999999968</v>
      </c>
      <c r="AR29" s="14">
        <v>-3.1832314562052488E-12</v>
      </c>
      <c r="AS29" s="56">
        <v>468.92143159242011</v>
      </c>
      <c r="AT29" s="56">
        <v>431.89894390756382</v>
      </c>
      <c r="AU29" s="128">
        <v>0.23108557726461454</v>
      </c>
      <c r="AV29" s="399"/>
      <c r="AW29" s="400">
        <v>406.22103803411267</v>
      </c>
      <c r="AX29" s="400">
        <v>565.3035004972711</v>
      </c>
      <c r="AY29" s="400">
        <v>71.858928465289708</v>
      </c>
      <c r="AZ29" s="155"/>
      <c r="BA29" s="8" t="s">
        <v>16</v>
      </c>
      <c r="BB29" s="28">
        <v>623.33917905234534</v>
      </c>
      <c r="BC29" s="433">
        <v>0.5511717969431551</v>
      </c>
      <c r="BD29" s="28">
        <v>182.0990860152919</v>
      </c>
      <c r="BE29" s="21">
        <v>0.16101648000586555</v>
      </c>
      <c r="BF29" s="28">
        <v>72.038612907041241</v>
      </c>
      <c r="BG29" s="21">
        <v>6.3698309138261272E-2</v>
      </c>
      <c r="BH29" s="28">
        <v>108.0587982947886</v>
      </c>
      <c r="BI29" s="21">
        <v>9.554824088260154E-2</v>
      </c>
      <c r="BJ29" s="28">
        <v>145.39878465439833</v>
      </c>
      <c r="BK29" s="21">
        <v>0.12856517303011655</v>
      </c>
      <c r="BL29" s="28">
        <v>1130.9344609238653</v>
      </c>
      <c r="BM29" s="296">
        <v>0.22608695652173913</v>
      </c>
      <c r="BN29" s="155"/>
      <c r="BO29" s="8" t="s">
        <v>16</v>
      </c>
      <c r="BP29" s="28">
        <v>641.34897876814341</v>
      </c>
      <c r="BQ29" s="433">
        <v>0.4103757808000788</v>
      </c>
      <c r="BR29" s="28">
        <v>182.09908601529193</v>
      </c>
      <c r="BS29" s="21">
        <v>0.11651855242685548</v>
      </c>
      <c r="BT29" s="28">
        <v>466.25194588498618</v>
      </c>
      <c r="BU29" s="21">
        <v>0.29833758636306934</v>
      </c>
      <c r="BV29" s="28">
        <v>108.05879829478859</v>
      </c>
      <c r="BW29" s="21">
        <v>6.9142877264287847E-2</v>
      </c>
      <c r="BX29" s="28">
        <v>20.010888573109</v>
      </c>
      <c r="BY29" s="21">
        <v>1.2804236530423677E-2</v>
      </c>
      <c r="BZ29" s="28">
        <v>145.06370729511011</v>
      </c>
      <c r="CA29" s="21">
        <v>9.2820966615284897E-2</v>
      </c>
      <c r="CB29" s="28">
        <v>1562.8334048314291</v>
      </c>
      <c r="CC29" s="296">
        <v>0.22114216281895507</v>
      </c>
      <c r="CD29" s="300">
        <v>0.47310566677306576</v>
      </c>
      <c r="CE29" s="8" t="s">
        <v>16</v>
      </c>
      <c r="CF29" s="28">
        <v>64.034843433948964</v>
      </c>
      <c r="CG29" s="21">
        <v>4.0816692404766569E-2</v>
      </c>
      <c r="CH29" s="28">
        <v>80.043554292436198</v>
      </c>
      <c r="CI29" s="21">
        <v>5.1020865505958211E-2</v>
      </c>
      <c r="CJ29" s="20">
        <v>48.026132575461723</v>
      </c>
      <c r="CK29" s="21">
        <v>3.0612519303574927E-2</v>
      </c>
      <c r="CL29" s="20">
        <v>176.09581944335963</v>
      </c>
      <c r="CM29" s="21">
        <v>0.11224590411310806</v>
      </c>
      <c r="CN29" s="20">
        <v>280.15244002352671</v>
      </c>
      <c r="CO29" s="21">
        <v>0.17857302927085375</v>
      </c>
      <c r="CP29" s="20">
        <v>172.09364172873782</v>
      </c>
      <c r="CQ29" s="21">
        <v>0.10969486083781015</v>
      </c>
      <c r="CR29" s="20">
        <v>424.23083774991187</v>
      </c>
      <c r="CS29" s="21">
        <v>0.27041058718157851</v>
      </c>
      <c r="CT29" s="20">
        <v>324.16233193673872</v>
      </c>
      <c r="CU29" s="21">
        <v>0.20662554138234968</v>
      </c>
      <c r="CV29" s="28">
        <v>1568.8396011841219</v>
      </c>
      <c r="CW29" s="56"/>
    </row>
    <row r="30" spans="2:101" x14ac:dyDescent="0.2">
      <c r="B30" s="1">
        <v>97219</v>
      </c>
      <c r="C30" s="127" t="s">
        <v>31</v>
      </c>
      <c r="D30" s="312">
        <v>1844</v>
      </c>
      <c r="E30" s="312">
        <v>1717</v>
      </c>
      <c r="G30" s="625">
        <v>1655</v>
      </c>
      <c r="H30" s="722">
        <v>-7.3285290244636814E-3</v>
      </c>
      <c r="J30" s="625">
        <v>-10</v>
      </c>
      <c r="K30" s="699">
        <v>-1.1820208103973679E-3</v>
      </c>
      <c r="L30" s="121">
        <v>-52</v>
      </c>
      <c r="M30" s="699">
        <v>-6.1465082140663135E-3</v>
      </c>
      <c r="N30" s="105"/>
      <c r="O30" s="703">
        <v>-1.0142294104682925E-2</v>
      </c>
      <c r="P30" s="625">
        <v>20</v>
      </c>
      <c r="Q30" s="699">
        <v>1.597211670028807E-3</v>
      </c>
      <c r="R30" s="121">
        <v>-147</v>
      </c>
      <c r="S30" s="699">
        <v>-1.1739505774711733E-2</v>
      </c>
      <c r="T30" s="702"/>
      <c r="U30" s="105"/>
      <c r="V30" s="8" t="s">
        <v>31</v>
      </c>
      <c r="W30" s="28">
        <v>58</v>
      </c>
      <c r="X30" s="21">
        <v>3.5045317220543805E-2</v>
      </c>
      <c r="Y30" s="28">
        <v>51</v>
      </c>
      <c r="Z30" s="21">
        <v>3.081570996978852E-2</v>
      </c>
      <c r="AA30" s="28">
        <v>129</v>
      </c>
      <c r="AB30" s="21">
        <v>7.7945619335347438E-2</v>
      </c>
      <c r="AC30" s="28">
        <v>163</v>
      </c>
      <c r="AD30" s="21">
        <v>9.8489425981873116E-2</v>
      </c>
      <c r="AE30" s="28">
        <v>159</v>
      </c>
      <c r="AF30" s="21">
        <v>9.6072507552870084E-2</v>
      </c>
      <c r="AG30" s="28">
        <v>232</v>
      </c>
      <c r="AH30" s="21">
        <v>0.14018126888217522</v>
      </c>
      <c r="AI30" s="28">
        <v>361</v>
      </c>
      <c r="AJ30" s="21">
        <v>0.21812688821752266</v>
      </c>
      <c r="AK30" s="28">
        <v>182</v>
      </c>
      <c r="AL30" s="21">
        <v>0.10996978851963746</v>
      </c>
      <c r="AM30" s="344">
        <v>212</v>
      </c>
      <c r="AN30" s="128">
        <v>0.12809667673716013</v>
      </c>
      <c r="AO30" s="344">
        <v>108</v>
      </c>
      <c r="AP30" s="128">
        <v>6.5256797583081574E-2</v>
      </c>
      <c r="AQ30" s="344">
        <v>1655</v>
      </c>
      <c r="AR30" s="14">
        <v>0</v>
      </c>
      <c r="AS30" s="56">
        <v>560</v>
      </c>
      <c r="AT30" s="56">
        <v>320</v>
      </c>
      <c r="AU30" s="128">
        <v>0.19335347432024169</v>
      </c>
      <c r="AV30" s="399"/>
      <c r="AW30" s="400">
        <v>453</v>
      </c>
      <c r="AX30" s="400">
        <v>415</v>
      </c>
      <c r="AY30" s="400">
        <v>109.1566265060241</v>
      </c>
      <c r="AZ30" s="155"/>
      <c r="BA30" s="8" t="s">
        <v>31</v>
      </c>
      <c r="BB30" s="28">
        <v>448</v>
      </c>
      <c r="BC30" s="433">
        <v>0.44577114427860698</v>
      </c>
      <c r="BD30" s="28">
        <v>243</v>
      </c>
      <c r="BE30" s="21">
        <v>0.2417910447761194</v>
      </c>
      <c r="BF30" s="28">
        <v>63</v>
      </c>
      <c r="BG30" s="21">
        <v>6.2686567164179099E-2</v>
      </c>
      <c r="BH30" s="28">
        <v>114</v>
      </c>
      <c r="BI30" s="21">
        <v>0.11343283582089553</v>
      </c>
      <c r="BJ30" s="28">
        <v>137</v>
      </c>
      <c r="BK30" s="21">
        <v>0.13631840796019901</v>
      </c>
      <c r="BL30" s="28">
        <v>1005</v>
      </c>
      <c r="BM30" s="296">
        <v>0.35166425470332852</v>
      </c>
      <c r="BN30" s="155"/>
      <c r="BO30" s="8" t="s">
        <v>31</v>
      </c>
      <c r="BP30" s="28">
        <v>456</v>
      </c>
      <c r="BQ30" s="433">
        <v>0.34415094339622643</v>
      </c>
      <c r="BR30" s="28">
        <v>243</v>
      </c>
      <c r="BS30" s="21">
        <v>0.18339622641509434</v>
      </c>
      <c r="BT30" s="28">
        <v>361</v>
      </c>
      <c r="BU30" s="21">
        <v>0.27245283018867922</v>
      </c>
      <c r="BV30" s="28">
        <v>114</v>
      </c>
      <c r="BW30" s="21">
        <v>8.6037735849056607E-2</v>
      </c>
      <c r="BX30" s="28">
        <v>14</v>
      </c>
      <c r="BY30" s="21">
        <v>1.0566037735849057E-2</v>
      </c>
      <c r="BZ30" s="28">
        <v>137</v>
      </c>
      <c r="CA30" s="21">
        <v>0.10339622641509434</v>
      </c>
      <c r="CB30" s="28">
        <v>1325</v>
      </c>
      <c r="CC30" s="296">
        <v>0.34763948497854075</v>
      </c>
      <c r="CD30" s="300">
        <v>0.47245283018867923</v>
      </c>
      <c r="CE30" s="8" t="s">
        <v>31</v>
      </c>
      <c r="CF30" s="28">
        <v>36</v>
      </c>
      <c r="CG30" s="21">
        <v>2.6865671641791045E-2</v>
      </c>
      <c r="CH30" s="28">
        <v>32</v>
      </c>
      <c r="CI30" s="21">
        <v>2.3880597014925373E-2</v>
      </c>
      <c r="CJ30" s="20">
        <v>4</v>
      </c>
      <c r="CK30" s="21">
        <v>2.9850746268656717E-3</v>
      </c>
      <c r="CL30" s="20">
        <v>92</v>
      </c>
      <c r="CM30" s="21">
        <v>6.8656716417910449E-2</v>
      </c>
      <c r="CN30" s="20">
        <v>236</v>
      </c>
      <c r="CO30" s="21">
        <v>0.17611940298507461</v>
      </c>
      <c r="CP30" s="20">
        <v>216</v>
      </c>
      <c r="CQ30" s="21">
        <v>0.16119402985074627</v>
      </c>
      <c r="CR30" s="20">
        <v>316</v>
      </c>
      <c r="CS30" s="21">
        <v>0.23582089552238805</v>
      </c>
      <c r="CT30" s="20">
        <v>408</v>
      </c>
      <c r="CU30" s="21">
        <v>0.30447761194029849</v>
      </c>
      <c r="CV30" s="28">
        <v>1340</v>
      </c>
      <c r="CW30" s="56"/>
    </row>
    <row r="31" spans="2:101" x14ac:dyDescent="0.2">
      <c r="B31" s="1">
        <v>97225</v>
      </c>
      <c r="C31" s="130" t="s">
        <v>20</v>
      </c>
      <c r="D31" s="723">
        <v>4439</v>
      </c>
      <c r="E31" s="723">
        <v>4581.3340879999996</v>
      </c>
      <c r="G31" s="704">
        <v>4396</v>
      </c>
      <c r="H31" s="724">
        <v>-8.2250287734449978E-3</v>
      </c>
      <c r="J31" s="704">
        <v>7</v>
      </c>
      <c r="K31" s="705">
        <v>3.1065629661239169E-4</v>
      </c>
      <c r="L31" s="121">
        <v>-192.33408799999961</v>
      </c>
      <c r="M31" s="705">
        <v>-8.5356850700573899E-3</v>
      </c>
      <c r="N31" s="105"/>
      <c r="O31" s="706">
        <v>4.5189103982501422E-3</v>
      </c>
      <c r="P31" s="704">
        <v>115</v>
      </c>
      <c r="Q31" s="705">
        <v>3.6510909164554298E-3</v>
      </c>
      <c r="R31" s="121">
        <v>27.33408799999961</v>
      </c>
      <c r="S31" s="705">
        <v>8.6781948179471256E-4</v>
      </c>
      <c r="T31" s="702"/>
      <c r="U31" s="105"/>
      <c r="V31" s="9" t="s">
        <v>20</v>
      </c>
      <c r="W31" s="28">
        <v>140.14633097784252</v>
      </c>
      <c r="X31" s="23">
        <v>3.1880421059563804E-2</v>
      </c>
      <c r="Y31" s="28">
        <v>147.05495292745448</v>
      </c>
      <c r="Z31" s="23">
        <v>3.3451991111795823E-2</v>
      </c>
      <c r="AA31" s="28">
        <v>289.17517589090039</v>
      </c>
      <c r="AB31" s="23">
        <v>6.5781432186283059E-2</v>
      </c>
      <c r="AC31" s="28">
        <v>469.78629257361303</v>
      </c>
      <c r="AD31" s="23">
        <v>0.10686676355177728</v>
      </c>
      <c r="AE31" s="28">
        <v>381.01308398256242</v>
      </c>
      <c r="AF31" s="23">
        <v>8.6672676065187068E-2</v>
      </c>
      <c r="AG31" s="28">
        <v>587.37567531005004</v>
      </c>
      <c r="AH31" s="23">
        <v>0.13361594069837351</v>
      </c>
      <c r="AI31" s="28">
        <v>1033.6829871008347</v>
      </c>
      <c r="AJ31" s="23">
        <v>0.23514171681092685</v>
      </c>
      <c r="AK31" s="28">
        <v>496.65454011394763</v>
      </c>
      <c r="AL31" s="23">
        <v>0.11297873978934202</v>
      </c>
      <c r="AM31" s="344">
        <v>546.93685498573154</v>
      </c>
      <c r="AN31" s="131">
        <v>0.12441693698492526</v>
      </c>
      <c r="AO31" s="344">
        <v>304.17410613706301</v>
      </c>
      <c r="AP31" s="131">
        <v>6.9193381741825058E-2</v>
      </c>
      <c r="AQ31" s="346">
        <v>4396.0000000000009</v>
      </c>
      <c r="AR31" s="14">
        <v>0</v>
      </c>
      <c r="AS31" s="56">
        <v>1427.1758363523729</v>
      </c>
      <c r="AT31" s="56">
        <v>851.11096112279461</v>
      </c>
      <c r="AU31" s="131">
        <v>0.19361031872675033</v>
      </c>
      <c r="AV31" s="399"/>
      <c r="AW31" s="400">
        <v>1162.6483449009636</v>
      </c>
      <c r="AX31" s="400">
        <v>1063.3562803362649</v>
      </c>
      <c r="AY31" s="400">
        <v>109.33761020655275</v>
      </c>
      <c r="AZ31" s="155"/>
      <c r="BA31" s="9" t="s">
        <v>20</v>
      </c>
      <c r="BB31" s="28">
        <v>1278.1080433684876</v>
      </c>
      <c r="BC31" s="434">
        <v>0.46924572963778427</v>
      </c>
      <c r="BD31" s="28">
        <v>473.77302461564722</v>
      </c>
      <c r="BE31" s="23">
        <v>0.17394145179819825</v>
      </c>
      <c r="BF31" s="28">
        <v>155.93746686266985</v>
      </c>
      <c r="BG31" s="23">
        <v>5.7251020988015974E-2</v>
      </c>
      <c r="BH31" s="28">
        <v>360.24827006289922</v>
      </c>
      <c r="BI31" s="23">
        <v>0.13226187192351299</v>
      </c>
      <c r="BJ31" s="28">
        <v>455.68316795648036</v>
      </c>
      <c r="BK31" s="23">
        <v>0.16729992565248858</v>
      </c>
      <c r="BL31" s="29">
        <v>2723.7499728661842</v>
      </c>
      <c r="BM31" s="297">
        <v>0.27043675125778444</v>
      </c>
      <c r="BN31" s="155"/>
      <c r="BO31" s="9" t="s">
        <v>20</v>
      </c>
      <c r="BP31" s="28">
        <v>1302.7816931885304</v>
      </c>
      <c r="BQ31" s="434">
        <v>0.36442863575530254</v>
      </c>
      <c r="BR31" s="28">
        <v>473.77302461564733</v>
      </c>
      <c r="BS31" s="23">
        <v>0.13252907829535945</v>
      </c>
      <c r="BT31" s="28">
        <v>933.88459761538024</v>
      </c>
      <c r="BU31" s="23">
        <v>0.26123662286726013</v>
      </c>
      <c r="BV31" s="28">
        <v>360.24827006289922</v>
      </c>
      <c r="BW31" s="23">
        <v>0.1007726668855113</v>
      </c>
      <c r="BX31" s="28">
        <v>109.55100520098959</v>
      </c>
      <c r="BY31" s="23">
        <v>3.064482988957783E-2</v>
      </c>
      <c r="BZ31" s="28">
        <v>394.62234330553247</v>
      </c>
      <c r="CA31" s="23">
        <v>0.11038816630698871</v>
      </c>
      <c r="CB31" s="29">
        <v>3574.8609339889795</v>
      </c>
      <c r="CC31" s="297">
        <v>0.26668079506227144</v>
      </c>
      <c r="CD31" s="300">
        <v>0.50304228594933798</v>
      </c>
      <c r="CE31" s="9" t="s">
        <v>20</v>
      </c>
      <c r="CF31" s="28">
        <v>55.268975596895622</v>
      </c>
      <c r="CG31" s="23">
        <v>1.5899582912106785E-2</v>
      </c>
      <c r="CH31" s="28">
        <v>181.59806267551417</v>
      </c>
      <c r="CI31" s="23">
        <v>5.2241486711207999E-2</v>
      </c>
      <c r="CJ31" s="22">
        <v>82.903463395343437</v>
      </c>
      <c r="CK31" s="23">
        <v>2.3849374368160179E-2</v>
      </c>
      <c r="CL31" s="20">
        <v>232.97118506230615</v>
      </c>
      <c r="CM31" s="23">
        <v>6.7020324386796976E-2</v>
      </c>
      <c r="CN31" s="20">
        <v>619.80208347947234</v>
      </c>
      <c r="CO31" s="23">
        <v>0.17830246551434037</v>
      </c>
      <c r="CP31" s="20">
        <v>485.57742845844007</v>
      </c>
      <c r="CQ31" s="23">
        <v>0.13968919272779531</v>
      </c>
      <c r="CR31" s="20">
        <v>917.18441187940539</v>
      </c>
      <c r="CS31" s="23">
        <v>0.26385235921013889</v>
      </c>
      <c r="CT31" s="20">
        <v>900.82177609060182</v>
      </c>
      <c r="CU31" s="23">
        <v>0.25914521416945352</v>
      </c>
      <c r="CV31" s="29">
        <v>3476.1273866379788</v>
      </c>
      <c r="CW31" s="56"/>
    </row>
    <row r="32" spans="2:101" s="3" customFormat="1" x14ac:dyDescent="0.2">
      <c r="C32" s="139" t="s">
        <v>37</v>
      </c>
      <c r="D32" s="140">
        <v>23436</v>
      </c>
      <c r="E32" s="140">
        <v>23806.808786000001</v>
      </c>
      <c r="F32" s="731"/>
      <c r="G32" s="318">
        <v>23483</v>
      </c>
      <c r="H32" s="728">
        <v>-2.7352260534443396E-3</v>
      </c>
      <c r="I32" s="731"/>
      <c r="J32" s="318">
        <v>374</v>
      </c>
      <c r="K32" s="392">
        <v>3.1591932900430272E-3</v>
      </c>
      <c r="L32" s="318">
        <v>-697.80878600000142</v>
      </c>
      <c r="M32" s="392">
        <v>-5.8944193434873667E-3</v>
      </c>
      <c r="N32" s="133"/>
      <c r="O32" s="709">
        <v>2.2451339080651334E-3</v>
      </c>
      <c r="P32" s="318">
        <v>951</v>
      </c>
      <c r="Q32" s="392">
        <v>5.7580144462109758E-3</v>
      </c>
      <c r="R32" s="318">
        <v>-580.19121400000222</v>
      </c>
      <c r="S32" s="392">
        <v>-3.5128805381458433E-3</v>
      </c>
      <c r="T32" s="708"/>
      <c r="U32" s="133"/>
      <c r="V32" s="10" t="s">
        <v>37</v>
      </c>
      <c r="W32" s="30">
        <v>723.5758150005347</v>
      </c>
      <c r="X32" s="25">
        <v>3.081275028746475E-2</v>
      </c>
      <c r="Y32" s="30">
        <v>806.66010453844569</v>
      </c>
      <c r="Z32" s="25">
        <v>3.4350811418406749E-2</v>
      </c>
      <c r="AA32" s="30">
        <v>1566.0703171668861</v>
      </c>
      <c r="AB32" s="25">
        <v>6.6689533584588262E-2</v>
      </c>
      <c r="AC32" s="30">
        <v>2333.3500967726281</v>
      </c>
      <c r="AD32" s="25">
        <v>9.9363373366802718E-2</v>
      </c>
      <c r="AE32" s="30">
        <v>1807.7935497254698</v>
      </c>
      <c r="AF32" s="25">
        <v>7.6983074978728014E-2</v>
      </c>
      <c r="AG32" s="30">
        <v>3352.9438931490745</v>
      </c>
      <c r="AH32" s="25">
        <v>0.14278175246557401</v>
      </c>
      <c r="AI32" s="30">
        <v>5529.2014026001643</v>
      </c>
      <c r="AJ32" s="25">
        <v>0.23545549557552972</v>
      </c>
      <c r="AK32" s="30">
        <v>3123.8057979088953</v>
      </c>
      <c r="AL32" s="25">
        <v>0.13302413652041456</v>
      </c>
      <c r="AM32" s="348">
        <v>3019.0594627118953</v>
      </c>
      <c r="AN32" s="141">
        <v>0.12856361890354279</v>
      </c>
      <c r="AO32" s="348">
        <v>1220.5395604260052</v>
      </c>
      <c r="AP32" s="141">
        <v>5.19754528989484E-2</v>
      </c>
      <c r="AQ32" s="348">
        <v>23483</v>
      </c>
      <c r="AR32" s="14">
        <v>0</v>
      </c>
      <c r="AS32" s="56">
        <v>7237.4498832039653</v>
      </c>
      <c r="AT32" s="56">
        <v>4239.5990231379001</v>
      </c>
      <c r="AU32" s="141">
        <v>0.18053907180249118</v>
      </c>
      <c r="AV32" s="399"/>
      <c r="AW32" s="403">
        <v>6072.5893730858943</v>
      </c>
      <c r="AX32" s="403">
        <v>5739.73890339833</v>
      </c>
      <c r="AY32" s="403">
        <v>105.79905245324824</v>
      </c>
      <c r="AZ32" s="156"/>
      <c r="BA32" s="10" t="s">
        <v>37</v>
      </c>
      <c r="BB32" s="30">
        <v>7798.8035697150744</v>
      </c>
      <c r="BC32" s="436">
        <v>0.52516670393414588</v>
      </c>
      <c r="BD32" s="30">
        <v>2169.330222677951</v>
      </c>
      <c r="BE32" s="25">
        <v>0.1460813819202435</v>
      </c>
      <c r="BF32" s="30">
        <v>1120.8449113941733</v>
      </c>
      <c r="BG32" s="25">
        <v>7.5477016759859628E-2</v>
      </c>
      <c r="BH32" s="30">
        <v>1791.5065808823097</v>
      </c>
      <c r="BI32" s="25">
        <v>0.12063896695793647</v>
      </c>
      <c r="BJ32" s="30">
        <v>1969.6632706224109</v>
      </c>
      <c r="BK32" s="25">
        <v>0.13263593042781463</v>
      </c>
      <c r="BL32" s="30">
        <v>14850.148555291918</v>
      </c>
      <c r="BM32" s="87">
        <v>0.21762651543997436</v>
      </c>
      <c r="BN32" s="155"/>
      <c r="BO32" s="10" t="s">
        <v>37</v>
      </c>
      <c r="BP32" s="30">
        <v>7948.70119071718</v>
      </c>
      <c r="BQ32" s="436">
        <v>0.41638587194828586</v>
      </c>
      <c r="BR32" s="30">
        <v>2173.2476375049946</v>
      </c>
      <c r="BS32" s="25">
        <v>0.11384370739195229</v>
      </c>
      <c r="BT32" s="30">
        <v>5026.5351971480413</v>
      </c>
      <c r="BU32" s="25">
        <v>0.26331072092475966</v>
      </c>
      <c r="BV32" s="30">
        <v>1791.5065808823097</v>
      </c>
      <c r="BW32" s="25">
        <v>9.3846530632316794E-2</v>
      </c>
      <c r="BX32" s="30">
        <v>364.56895303719176</v>
      </c>
      <c r="BY32" s="25">
        <v>1.9097630890055929E-2</v>
      </c>
      <c r="BZ32" s="30">
        <v>1785.188019140104</v>
      </c>
      <c r="CA32" s="25">
        <v>9.3515538212629423E-2</v>
      </c>
      <c r="CB32" s="30">
        <v>19089.747578429822</v>
      </c>
      <c r="CC32" s="87">
        <v>0.21470644382685591</v>
      </c>
      <c r="CD32" s="300">
        <v>0.46977042065976182</v>
      </c>
      <c r="CE32" s="10" t="s">
        <v>37</v>
      </c>
      <c r="CF32" s="30">
        <v>414.13145047394755</v>
      </c>
      <c r="CG32" s="25">
        <v>2.1858243048626914E-2</v>
      </c>
      <c r="CH32" s="30">
        <v>859.17185443487358</v>
      </c>
      <c r="CI32" s="25">
        <v>4.5347889403918609E-2</v>
      </c>
      <c r="CJ32" s="24">
        <v>681.36775342345595</v>
      </c>
      <c r="CK32" s="25">
        <v>3.5963223616033296E-2</v>
      </c>
      <c r="CL32" s="24">
        <v>1939.265183218894</v>
      </c>
      <c r="CM32" s="25">
        <v>0.10235621965447712</v>
      </c>
      <c r="CN32" s="24">
        <v>3293.1304435517682</v>
      </c>
      <c r="CO32" s="25">
        <v>0.17381448702726671</v>
      </c>
      <c r="CP32" s="24">
        <v>2423.9145104480576</v>
      </c>
      <c r="CQ32" s="25">
        <v>0.1279364618114176</v>
      </c>
      <c r="CR32" s="24">
        <v>4965.1260447599243</v>
      </c>
      <c r="CS32" s="25">
        <v>0.2620639696145402</v>
      </c>
      <c r="CT32" s="24">
        <v>4370.1296348418791</v>
      </c>
      <c r="CU32" s="25">
        <v>0.23065950582371966</v>
      </c>
      <c r="CV32" s="30">
        <v>18946.236875152797</v>
      </c>
      <c r="CW32" s="56"/>
    </row>
    <row r="33" spans="2:101" s="3" customFormat="1" ht="13.5" thickBot="1" x14ac:dyDescent="0.25">
      <c r="C33" s="134" t="s">
        <v>316</v>
      </c>
      <c r="D33" s="135">
        <v>108316</v>
      </c>
      <c r="E33" s="135">
        <v>110870.878299</v>
      </c>
      <c r="F33" s="725"/>
      <c r="G33" s="316">
        <v>107501.00000000001</v>
      </c>
      <c r="H33" s="726">
        <v>-6.1542079632594948E-3</v>
      </c>
      <c r="I33" s="725"/>
      <c r="J33" s="316">
        <v>2549</v>
      </c>
      <c r="K33" s="391">
        <v>4.6550868329588019E-3</v>
      </c>
      <c r="L33" s="316">
        <v>-5918.8782989999891</v>
      </c>
      <c r="M33" s="391">
        <v>-1.0809294796218297E-2</v>
      </c>
      <c r="N33" s="133"/>
      <c r="O33" s="707">
        <v>3.3360357616105674E-3</v>
      </c>
      <c r="P33" s="316">
        <v>5116</v>
      </c>
      <c r="Q33" s="391">
        <v>6.6802238537467173E-3</v>
      </c>
      <c r="R33" s="316">
        <v>-2561.1217009999964</v>
      </c>
      <c r="S33" s="391">
        <v>-3.3441880921361499E-3</v>
      </c>
      <c r="T33" s="708"/>
      <c r="U33" s="133"/>
      <c r="V33" s="12" t="s">
        <v>316</v>
      </c>
      <c r="W33" s="43">
        <v>3459.6029846353417</v>
      </c>
      <c r="X33" s="48">
        <v>3.2182053977501054E-2</v>
      </c>
      <c r="Y33" s="43">
        <v>3884.6104924251094</v>
      </c>
      <c r="Z33" s="48">
        <v>3.6135575412555312E-2</v>
      </c>
      <c r="AA33" s="43">
        <v>7175.8016014271852</v>
      </c>
      <c r="AB33" s="48">
        <v>6.6751021864235524E-2</v>
      </c>
      <c r="AC33" s="43">
        <v>10892.539777634665</v>
      </c>
      <c r="AD33" s="48">
        <v>0.10132500886163535</v>
      </c>
      <c r="AE33" s="43">
        <v>8623.285249915094</v>
      </c>
      <c r="AF33" s="48">
        <v>8.0215860781900558E-2</v>
      </c>
      <c r="AG33" s="43">
        <v>15837.057380603155</v>
      </c>
      <c r="AH33" s="48">
        <v>0.14732009358613549</v>
      </c>
      <c r="AI33" s="43">
        <v>25741.108468195838</v>
      </c>
      <c r="AJ33" s="48">
        <v>0.23944994435582767</v>
      </c>
      <c r="AK33" s="43">
        <v>13365.901696315941</v>
      </c>
      <c r="AL33" s="48">
        <v>0.1243328126837512</v>
      </c>
      <c r="AM33" s="347">
        <v>13146.476024430314</v>
      </c>
      <c r="AN33" s="136">
        <v>0.12229166263039702</v>
      </c>
      <c r="AO33" s="347">
        <v>5374.6163244173749</v>
      </c>
      <c r="AP33" s="136">
        <v>4.9995965846060718E-2</v>
      </c>
      <c r="AQ33" s="347">
        <v>107501.00000000003</v>
      </c>
      <c r="AR33" s="14">
        <v>0</v>
      </c>
      <c r="AS33" s="56">
        <v>34035.840106037394</v>
      </c>
      <c r="AT33" s="56">
        <v>18521.092348847691</v>
      </c>
      <c r="AU33" s="136">
        <v>0.17228762847645773</v>
      </c>
      <c r="AV33" s="399"/>
      <c r="AW33" s="402">
        <v>28284.3680832559</v>
      </c>
      <c r="AX33" s="402">
        <v>24770.679569952375</v>
      </c>
      <c r="AY33" s="402">
        <v>114.18486926602426</v>
      </c>
      <c r="AZ33" s="156"/>
      <c r="BA33" s="12" t="s">
        <v>316</v>
      </c>
      <c r="BB33" s="43">
        <v>33167.745697843711</v>
      </c>
      <c r="BC33" s="435">
        <v>0.48499018413478551</v>
      </c>
      <c r="BD33" s="43">
        <v>13740.343202947135</v>
      </c>
      <c r="BE33" s="48">
        <v>0.20091602368097367</v>
      </c>
      <c r="BF33" s="43">
        <v>4767.2868192678388</v>
      </c>
      <c r="BG33" s="48">
        <v>6.9708907363286915E-2</v>
      </c>
      <c r="BH33" s="43">
        <v>8080.3974444388114</v>
      </c>
      <c r="BI33" s="48">
        <v>0.11815435031858088</v>
      </c>
      <c r="BJ33" s="43">
        <v>8632.7154747404784</v>
      </c>
      <c r="BK33" s="48">
        <v>0.12623053450237309</v>
      </c>
      <c r="BL33" s="43">
        <v>68388.48863923797</v>
      </c>
      <c r="BM33" s="87">
        <v>0.29292055005710282</v>
      </c>
      <c r="BN33" s="155"/>
      <c r="BO33" s="12" t="s">
        <v>316</v>
      </c>
      <c r="BP33" s="43">
        <v>33617.304736482496</v>
      </c>
      <c r="BQ33" s="435">
        <v>0.38680781053461827</v>
      </c>
      <c r="BR33" s="43">
        <v>13749.813265098595</v>
      </c>
      <c r="BS33" s="48">
        <v>0.15820825631392174</v>
      </c>
      <c r="BT33" s="43">
        <v>22140.817864301243</v>
      </c>
      <c r="BU33" s="48">
        <v>0.25475692797709504</v>
      </c>
      <c r="BV33" s="43">
        <v>8080.3974444388114</v>
      </c>
      <c r="BW33" s="48">
        <v>9.2974760119330743E-2</v>
      </c>
      <c r="BX33" s="43">
        <v>1930.4112676810537</v>
      </c>
      <c r="BY33" s="48">
        <v>2.2211719878682788E-2</v>
      </c>
      <c r="BZ33" s="43">
        <v>7390.8364100834606</v>
      </c>
      <c r="CA33" s="48">
        <v>8.5040525176351536E-2</v>
      </c>
      <c r="CB33" s="43">
        <v>86909.580988085654</v>
      </c>
      <c r="CC33" s="87">
        <v>0.29028182091719479</v>
      </c>
      <c r="CD33" s="300">
        <v>0.45498393315146013</v>
      </c>
      <c r="CE33" s="12" t="s">
        <v>317</v>
      </c>
      <c r="CF33" s="43">
        <v>1155.5982682675779</v>
      </c>
      <c r="CG33" s="48">
        <v>1.3311732478210672E-2</v>
      </c>
      <c r="CH33" s="43">
        <v>3328.1894357182691</v>
      </c>
      <c r="CI33" s="48">
        <v>3.833855468778704E-2</v>
      </c>
      <c r="CJ33" s="62">
        <v>2663.5859141892956</v>
      </c>
      <c r="CK33" s="48">
        <v>3.0682758962224478E-2</v>
      </c>
      <c r="CL33" s="62">
        <v>8327.5301374092087</v>
      </c>
      <c r="CM33" s="48">
        <v>9.5927673515481787E-2</v>
      </c>
      <c r="CN33" s="62">
        <v>16095.091394960837</v>
      </c>
      <c r="CO33" s="48">
        <v>0.18540487360133276</v>
      </c>
      <c r="CP33" s="62">
        <v>12748.208343185137</v>
      </c>
      <c r="CQ33" s="48">
        <v>0.14685098074383734</v>
      </c>
      <c r="CR33" s="62">
        <v>22090.338539388031</v>
      </c>
      <c r="CS33" s="48">
        <v>0.25446618004220739</v>
      </c>
      <c r="CT33" s="62">
        <v>20401.966678585421</v>
      </c>
      <c r="CU33" s="48">
        <v>0.23501724596891838</v>
      </c>
      <c r="CV33" s="43">
        <v>86810.508711703791</v>
      </c>
      <c r="CW33" s="56"/>
    </row>
    <row r="34" spans="2:101" x14ac:dyDescent="0.2">
      <c r="B34" s="1">
        <v>97210</v>
      </c>
      <c r="C34" s="120" t="s">
        <v>121</v>
      </c>
      <c r="D34" s="700">
        <v>18533</v>
      </c>
      <c r="E34" s="700">
        <v>19200.892996999999</v>
      </c>
      <c r="G34" s="616">
        <v>18841</v>
      </c>
      <c r="H34" s="727">
        <v>-3.7771369878849548E-3</v>
      </c>
      <c r="J34" s="616">
        <v>473</v>
      </c>
      <c r="K34" s="699">
        <v>4.9642138362297403E-3</v>
      </c>
      <c r="L34" s="121">
        <v>-832.89299699999901</v>
      </c>
      <c r="M34" s="699">
        <v>-8.7413508241146951E-3</v>
      </c>
      <c r="N34" s="105"/>
      <c r="O34" s="701">
        <v>5.0705062122582412E-3</v>
      </c>
      <c r="P34" s="616">
        <v>1070</v>
      </c>
      <c r="Q34" s="699">
        <v>8.1232198443253415E-3</v>
      </c>
      <c r="R34" s="121">
        <v>-402.10700300000099</v>
      </c>
      <c r="S34" s="699">
        <v>-3.0527136320671008E-3</v>
      </c>
      <c r="T34" s="702"/>
      <c r="U34" s="105"/>
      <c r="V34" s="7" t="s">
        <v>121</v>
      </c>
      <c r="W34" s="42">
        <v>611.70131401488425</v>
      </c>
      <c r="X34" s="21">
        <v>3.2466499337343274E-2</v>
      </c>
      <c r="Y34" s="42">
        <v>752.91530337425866</v>
      </c>
      <c r="Z34" s="21">
        <v>3.9961536190980258E-2</v>
      </c>
      <c r="AA34" s="42">
        <v>1238.0769006499825</v>
      </c>
      <c r="AB34" s="21">
        <v>6.5711846539460925E-2</v>
      </c>
      <c r="AC34" s="42">
        <v>1932.5611902110804</v>
      </c>
      <c r="AD34" s="21">
        <v>0.10257211348713346</v>
      </c>
      <c r="AE34" s="42">
        <v>1433.5530407615056</v>
      </c>
      <c r="AF34" s="21">
        <v>7.6086887148320501E-2</v>
      </c>
      <c r="AG34" s="42">
        <v>2913.6899067140794</v>
      </c>
      <c r="AH34" s="21">
        <v>0.15464624524781492</v>
      </c>
      <c r="AI34" s="42">
        <v>4638.6304751620064</v>
      </c>
      <c r="AJ34" s="21">
        <v>0.24619874078668907</v>
      </c>
      <c r="AK34" s="42">
        <v>2117.1461551459538</v>
      </c>
      <c r="AL34" s="21">
        <v>0.11236909692404623</v>
      </c>
      <c r="AM34" s="345">
        <v>2315.3227687155322</v>
      </c>
      <c r="AN34" s="128">
        <v>0.12288746715755711</v>
      </c>
      <c r="AO34" s="345">
        <v>887.40294525070465</v>
      </c>
      <c r="AP34" s="128">
        <v>4.7099567180654167E-2</v>
      </c>
      <c r="AQ34" s="344">
        <v>18840.999999999989</v>
      </c>
      <c r="AR34" s="14">
        <v>0</v>
      </c>
      <c r="AS34" s="56">
        <v>5968.8077490117121</v>
      </c>
      <c r="AT34" s="56">
        <v>3202.725713966237</v>
      </c>
      <c r="AU34" s="128">
        <v>0.16998703433821127</v>
      </c>
      <c r="AV34" s="399"/>
      <c r="AW34" s="181">
        <v>5004.9421871656104</v>
      </c>
      <c r="AX34" s="181">
        <v>4147.4212956168003</v>
      </c>
      <c r="AY34" s="181">
        <v>120.67600155438949</v>
      </c>
      <c r="AZ34" s="155"/>
      <c r="BA34" s="7" t="s">
        <v>121</v>
      </c>
      <c r="BB34" s="42">
        <v>6006.3370415368381</v>
      </c>
      <c r="BC34" s="433">
        <v>0.50385655322905176</v>
      </c>
      <c r="BD34" s="42">
        <v>2345.6605136946364</v>
      </c>
      <c r="BE34" s="21">
        <v>0.1967715786347648</v>
      </c>
      <c r="BF34" s="42">
        <v>694.45640467827195</v>
      </c>
      <c r="BG34" s="21">
        <v>5.8256206404877886E-2</v>
      </c>
      <c r="BH34" s="42">
        <v>1386.0814604387779</v>
      </c>
      <c r="BI34" s="21">
        <v>0.11627489804879101</v>
      </c>
      <c r="BJ34" s="42">
        <v>1488.1928167741039</v>
      </c>
      <c r="BK34" s="21">
        <v>0.12484076368251451</v>
      </c>
      <c r="BL34" s="28">
        <v>11920.728237122628</v>
      </c>
      <c r="BM34" s="295">
        <v>0.28085023950053423</v>
      </c>
      <c r="BN34" s="155"/>
      <c r="BO34" s="7" t="s">
        <v>121</v>
      </c>
      <c r="BP34" s="42">
        <v>6140.3545177268006</v>
      </c>
      <c r="BQ34" s="433">
        <v>0.40601535453379056</v>
      </c>
      <c r="BR34" s="42">
        <v>2348.1496552492836</v>
      </c>
      <c r="BS34" s="21">
        <v>0.15526543492270301</v>
      </c>
      <c r="BT34" s="42">
        <v>3525.6507750721439</v>
      </c>
      <c r="BU34" s="21">
        <v>0.23312470725765014</v>
      </c>
      <c r="BV34" s="42">
        <v>1386.0814604387779</v>
      </c>
      <c r="BW34" s="21">
        <v>9.1651117854528341E-2</v>
      </c>
      <c r="BX34" s="42">
        <v>488.02235696134085</v>
      </c>
      <c r="BY34" s="21">
        <v>3.2269239456784539E-2</v>
      </c>
      <c r="BZ34" s="42">
        <v>1235.1951856405176</v>
      </c>
      <c r="CA34" s="21">
        <v>8.1674145974543436E-2</v>
      </c>
      <c r="CB34" s="28">
        <v>15123.453951088864</v>
      </c>
      <c r="CC34" s="295">
        <v>0.27662702490326019</v>
      </c>
      <c r="CD34" s="300">
        <v>0.43871921054350649</v>
      </c>
      <c r="CE34" s="7" t="s">
        <v>121</v>
      </c>
      <c r="CF34" s="42">
        <v>115.35803748940462</v>
      </c>
      <c r="CG34" s="21">
        <v>7.6220742225161734E-3</v>
      </c>
      <c r="CH34" s="42">
        <v>764.28063010727408</v>
      </c>
      <c r="CI34" s="21">
        <v>5.0498463880716785E-2</v>
      </c>
      <c r="CJ34" s="20">
        <v>597.29605605916595</v>
      </c>
      <c r="CK34" s="21">
        <v>3.9465259388772919E-2</v>
      </c>
      <c r="CL34" s="20">
        <v>1391.6668443500721</v>
      </c>
      <c r="CM34" s="21">
        <v>9.1951876189167808E-2</v>
      </c>
      <c r="CN34" s="20">
        <v>2989.3807186106496</v>
      </c>
      <c r="CO34" s="21">
        <v>0.19751793817315835</v>
      </c>
      <c r="CP34" s="20">
        <v>2155.5980684779024</v>
      </c>
      <c r="CQ34" s="21">
        <v>0.14242725370011727</v>
      </c>
      <c r="CR34" s="20">
        <v>3522.9888389475473</v>
      </c>
      <c r="CS34" s="21">
        <v>0.23277513210139886</v>
      </c>
      <c r="CT34" s="20">
        <v>3598.1610803796648</v>
      </c>
      <c r="CU34" s="21">
        <v>0.23774200234415183</v>
      </c>
      <c r="CV34" s="28">
        <v>15134.730274421681</v>
      </c>
      <c r="CW34" s="56"/>
    </row>
    <row r="35" spans="2:101" x14ac:dyDescent="0.2">
      <c r="B35" s="1">
        <v>97217</v>
      </c>
      <c r="C35" s="127" t="s">
        <v>14</v>
      </c>
      <c r="D35" s="312">
        <v>7269</v>
      </c>
      <c r="E35" s="312">
        <v>8588</v>
      </c>
      <c r="G35" s="625">
        <v>8552</v>
      </c>
      <c r="H35" s="722">
        <v>-8.3978843890386567E-4</v>
      </c>
      <c r="J35" s="625">
        <v>263</v>
      </c>
      <c r="K35" s="699">
        <v>6.1351210953254631E-3</v>
      </c>
      <c r="L35" s="121">
        <v>-299</v>
      </c>
      <c r="M35" s="699">
        <v>-6.9749095342293288E-3</v>
      </c>
      <c r="N35" s="105"/>
      <c r="O35" s="703">
        <v>2.4107008206436076E-2</v>
      </c>
      <c r="P35" s="625">
        <v>458</v>
      </c>
      <c r="Q35" s="699">
        <v>8.3707428040543774E-3</v>
      </c>
      <c r="R35" s="121">
        <v>861</v>
      </c>
      <c r="S35" s="699">
        <v>1.5736265402381697E-2</v>
      </c>
      <c r="T35" s="702"/>
      <c r="U35" s="105"/>
      <c r="V35" s="8" t="s">
        <v>14</v>
      </c>
      <c r="W35" s="28">
        <v>297</v>
      </c>
      <c r="X35" s="21">
        <v>3.4728718428437791E-2</v>
      </c>
      <c r="Y35" s="28">
        <v>349</v>
      </c>
      <c r="Z35" s="21">
        <v>4.0809167446211415E-2</v>
      </c>
      <c r="AA35" s="28">
        <v>643</v>
      </c>
      <c r="AB35" s="21">
        <v>7.5187090739008422E-2</v>
      </c>
      <c r="AC35" s="28">
        <v>936</v>
      </c>
      <c r="AD35" s="21">
        <v>0.10944808231992516</v>
      </c>
      <c r="AE35" s="28">
        <v>596</v>
      </c>
      <c r="AF35" s="21">
        <v>6.9691300280636109E-2</v>
      </c>
      <c r="AG35" s="28">
        <v>1296</v>
      </c>
      <c r="AH35" s="21">
        <v>0.15154349859681945</v>
      </c>
      <c r="AI35" s="28">
        <v>2093</v>
      </c>
      <c r="AJ35" s="21">
        <v>0.24473807296538821</v>
      </c>
      <c r="AK35" s="28">
        <v>1009</v>
      </c>
      <c r="AL35" s="21">
        <v>0.11798409728718429</v>
      </c>
      <c r="AM35" s="344">
        <v>952</v>
      </c>
      <c r="AN35" s="128">
        <v>0.11131898971000935</v>
      </c>
      <c r="AO35" s="344">
        <v>381</v>
      </c>
      <c r="AP35" s="128">
        <v>4.4550982226379793E-2</v>
      </c>
      <c r="AQ35" s="344">
        <v>8552</v>
      </c>
      <c r="AR35" s="14">
        <v>0</v>
      </c>
      <c r="AS35" s="56">
        <v>2821</v>
      </c>
      <c r="AT35" s="56">
        <v>1333</v>
      </c>
      <c r="AU35" s="128">
        <v>0.15586997193638913</v>
      </c>
      <c r="AV35" s="399"/>
      <c r="AW35" s="400">
        <v>2420</v>
      </c>
      <c r="AX35" s="400">
        <v>1801</v>
      </c>
      <c r="AY35" s="400">
        <v>134.36979455857855</v>
      </c>
      <c r="AZ35" s="155"/>
      <c r="BA35" s="8" t="s">
        <v>14</v>
      </c>
      <c r="BB35" s="28">
        <v>2561</v>
      </c>
      <c r="BC35" s="433">
        <v>0.47637648809523808</v>
      </c>
      <c r="BD35" s="28">
        <v>1006</v>
      </c>
      <c r="BE35" s="21">
        <v>0.18712797619047619</v>
      </c>
      <c r="BF35" s="28">
        <v>359</v>
      </c>
      <c r="BG35" s="21">
        <v>6.6778273809523808E-2</v>
      </c>
      <c r="BH35" s="28">
        <v>580</v>
      </c>
      <c r="BI35" s="21">
        <v>0.10788690476190477</v>
      </c>
      <c r="BJ35" s="28">
        <v>870</v>
      </c>
      <c r="BK35" s="21">
        <v>0.16183035714285715</v>
      </c>
      <c r="BL35" s="28">
        <v>5376</v>
      </c>
      <c r="BM35" s="296">
        <v>0.28202971684889261</v>
      </c>
      <c r="BN35" s="155"/>
      <c r="BO35" s="8" t="s">
        <v>14</v>
      </c>
      <c r="BP35" s="28">
        <v>2596</v>
      </c>
      <c r="BQ35" s="433">
        <v>0.38694291250558949</v>
      </c>
      <c r="BR35" s="28">
        <v>1011</v>
      </c>
      <c r="BS35" s="21">
        <v>0.15069309882247728</v>
      </c>
      <c r="BT35" s="28">
        <v>1556</v>
      </c>
      <c r="BU35" s="21">
        <v>0.23192726188701743</v>
      </c>
      <c r="BV35" s="28">
        <v>580</v>
      </c>
      <c r="BW35" s="21">
        <v>8.6451035921895958E-2</v>
      </c>
      <c r="BX35" s="28">
        <v>195</v>
      </c>
      <c r="BY35" s="21">
        <v>2.9065434490982263E-2</v>
      </c>
      <c r="BZ35" s="28">
        <v>771</v>
      </c>
      <c r="CA35" s="21">
        <v>0.11492025637203757</v>
      </c>
      <c r="CB35" s="28">
        <v>6709</v>
      </c>
      <c r="CC35" s="296">
        <v>0.28028832825062377</v>
      </c>
      <c r="CD35" s="300">
        <v>0.46236398867193318</v>
      </c>
      <c r="CE35" s="8" t="s">
        <v>14</v>
      </c>
      <c r="CF35" s="28">
        <v>48</v>
      </c>
      <c r="CG35" s="21">
        <v>7.1942446043165471E-3</v>
      </c>
      <c r="CH35" s="28">
        <v>256</v>
      </c>
      <c r="CI35" s="21">
        <v>3.8369304556354913E-2</v>
      </c>
      <c r="CJ35" s="20">
        <v>212</v>
      </c>
      <c r="CK35" s="21">
        <v>3.1774580335731412E-2</v>
      </c>
      <c r="CL35" s="20">
        <v>756</v>
      </c>
      <c r="CM35" s="21">
        <v>0.11330935251798561</v>
      </c>
      <c r="CN35" s="20">
        <v>1220</v>
      </c>
      <c r="CO35" s="21">
        <v>0.1828537170263789</v>
      </c>
      <c r="CP35" s="20">
        <v>836</v>
      </c>
      <c r="CQ35" s="21">
        <v>0.12529976019184652</v>
      </c>
      <c r="CR35" s="20">
        <v>1620</v>
      </c>
      <c r="CS35" s="21">
        <v>0.24280575539568344</v>
      </c>
      <c r="CT35" s="20">
        <v>1724</v>
      </c>
      <c r="CU35" s="21">
        <v>0.25839328537170264</v>
      </c>
      <c r="CV35" s="28">
        <v>6672</v>
      </c>
      <c r="CW35" s="56"/>
    </row>
    <row r="36" spans="2:101" x14ac:dyDescent="0.2">
      <c r="B36" s="1">
        <v>97220</v>
      </c>
      <c r="C36" s="127" t="s">
        <v>28</v>
      </c>
      <c r="D36" s="312">
        <v>13019</v>
      </c>
      <c r="E36" s="312">
        <v>13628.901848</v>
      </c>
      <c r="G36" s="625">
        <v>12871</v>
      </c>
      <c r="H36" s="722">
        <v>-1.1377966728115863E-2</v>
      </c>
      <c r="J36" s="625">
        <v>319</v>
      </c>
      <c r="K36" s="699">
        <v>4.788972867458904E-3</v>
      </c>
      <c r="L36" s="121">
        <v>-1076.9018479999995</v>
      </c>
      <c r="M36" s="699">
        <v>-1.6166939595574768E-2</v>
      </c>
      <c r="N36" s="105"/>
      <c r="O36" s="703">
        <v>6.561841564296067E-3</v>
      </c>
      <c r="P36" s="625">
        <v>631</v>
      </c>
      <c r="Q36" s="699">
        <v>6.7888333846642512E-3</v>
      </c>
      <c r="R36" s="121">
        <v>-21.098152000000482</v>
      </c>
      <c r="S36" s="699">
        <v>-2.2699182036818398E-4</v>
      </c>
      <c r="T36" s="702"/>
      <c r="U36" s="105"/>
      <c r="V36" s="8" t="s">
        <v>28</v>
      </c>
      <c r="W36" s="28">
        <v>379.71511655861218</v>
      </c>
      <c r="X36" s="21">
        <v>2.9501601783747371E-2</v>
      </c>
      <c r="Y36" s="28">
        <v>472.17094434882807</v>
      </c>
      <c r="Z36" s="21">
        <v>3.6684868646478776E-2</v>
      </c>
      <c r="AA36" s="28">
        <v>812.87182081099922</v>
      </c>
      <c r="AB36" s="21">
        <v>6.3155296465775751E-2</v>
      </c>
      <c r="AC36" s="28">
        <v>1274.7711807077471</v>
      </c>
      <c r="AD36" s="21">
        <v>9.9042124210065099E-2</v>
      </c>
      <c r="AE36" s="28">
        <v>1202.6631042389326</v>
      </c>
      <c r="AF36" s="21">
        <v>9.343975637005153E-2</v>
      </c>
      <c r="AG36" s="28">
        <v>1772.7780374360755</v>
      </c>
      <c r="AH36" s="21">
        <v>0.13773428928879469</v>
      </c>
      <c r="AI36" s="28">
        <v>3263.1789860955219</v>
      </c>
      <c r="AJ36" s="21">
        <v>0.25352956150225497</v>
      </c>
      <c r="AK36" s="28">
        <v>1669.7870839003208</v>
      </c>
      <c r="AL36" s="21">
        <v>0.12973250593584973</v>
      </c>
      <c r="AM36" s="344">
        <v>1485.5223884295542</v>
      </c>
      <c r="AN36" s="128">
        <v>0.11541623715558659</v>
      </c>
      <c r="AO36" s="344">
        <v>537.54133747340131</v>
      </c>
      <c r="AP36" s="128">
        <v>4.1763758641395511E-2</v>
      </c>
      <c r="AQ36" s="344">
        <v>12870.999999999993</v>
      </c>
      <c r="AR36" s="14">
        <v>0</v>
      </c>
      <c r="AS36" s="56">
        <v>4142.1921666651187</v>
      </c>
      <c r="AT36" s="56">
        <v>2023.0637259029554</v>
      </c>
      <c r="AU36" s="128">
        <v>0.15717999579698211</v>
      </c>
      <c r="AV36" s="399"/>
      <c r="AW36" s="400">
        <v>3343.9522087106188</v>
      </c>
      <c r="AX36" s="400">
        <v>2803.2190686359895</v>
      </c>
      <c r="AY36" s="400">
        <v>119.28972109688678</v>
      </c>
      <c r="AZ36" s="155"/>
      <c r="BA36" s="8" t="s">
        <v>28</v>
      </c>
      <c r="BB36" s="28">
        <v>3694.4703263490296</v>
      </c>
      <c r="BC36" s="433">
        <v>0.4387756406470173</v>
      </c>
      <c r="BD36" s="28">
        <v>2245.1962829756308</v>
      </c>
      <c r="BE36" s="21">
        <v>0.2666518744012954</v>
      </c>
      <c r="BF36" s="28">
        <v>522.53175458724718</v>
      </c>
      <c r="BG36" s="21">
        <v>6.2058748649905668E-2</v>
      </c>
      <c r="BH36" s="28">
        <v>961.20077327939566</v>
      </c>
      <c r="BI36" s="21">
        <v>0.11415749697003545</v>
      </c>
      <c r="BJ36" s="28">
        <v>996.55398714616877</v>
      </c>
      <c r="BK36" s="21">
        <v>0.11835623933174604</v>
      </c>
      <c r="BL36" s="28">
        <v>8419.9531243374731</v>
      </c>
      <c r="BM36" s="296">
        <v>0.37800038801014613</v>
      </c>
      <c r="BN36" s="155"/>
      <c r="BO36" s="8" t="s">
        <v>28</v>
      </c>
      <c r="BP36" s="28">
        <v>3724.380868704869</v>
      </c>
      <c r="BQ36" s="433">
        <v>0.35663840460231788</v>
      </c>
      <c r="BR36" s="28">
        <v>2245.1962829756308</v>
      </c>
      <c r="BS36" s="21">
        <v>0.2149949880550025</v>
      </c>
      <c r="BT36" s="28">
        <v>2250.8303772134659</v>
      </c>
      <c r="BU36" s="21">
        <v>0.21553449635213845</v>
      </c>
      <c r="BV36" s="28">
        <v>961.20077327939566</v>
      </c>
      <c r="BW36" s="21">
        <v>9.2042442051337492E-2</v>
      </c>
      <c r="BX36" s="28">
        <v>402.35653495518898</v>
      </c>
      <c r="BY36" s="21">
        <v>3.8528764314492661E-2</v>
      </c>
      <c r="BZ36" s="28">
        <v>859.05201311187807</v>
      </c>
      <c r="CA36" s="21">
        <v>8.2260904624711029E-2</v>
      </c>
      <c r="CB36" s="28">
        <v>10443.016850240429</v>
      </c>
      <c r="CC36" s="296">
        <v>0.3761064185833638</v>
      </c>
      <c r="CD36" s="300">
        <v>0.42836660734267962</v>
      </c>
      <c r="CE36" s="8" t="s">
        <v>28</v>
      </c>
      <c r="CF36" s="28">
        <v>104.92181588789292</v>
      </c>
      <c r="CG36" s="21">
        <v>1.0053333061786563E-2</v>
      </c>
      <c r="CH36" s="28">
        <v>460.70543628693849</v>
      </c>
      <c r="CI36" s="21">
        <v>4.4143585918462278E-2</v>
      </c>
      <c r="CJ36" s="20">
        <v>129.97111761315443</v>
      </c>
      <c r="CK36" s="21">
        <v>1.2453491418541591E-2</v>
      </c>
      <c r="CL36" s="20">
        <v>771.46831129363011</v>
      </c>
      <c r="CM36" s="21">
        <v>7.3920069095409699E-2</v>
      </c>
      <c r="CN36" s="20">
        <v>2249.2416914707501</v>
      </c>
      <c r="CO36" s="21">
        <v>0.21551643640034349</v>
      </c>
      <c r="CP36" s="20">
        <v>1459.3330242842665</v>
      </c>
      <c r="CQ36" s="21">
        <v>0.13982946079459643</v>
      </c>
      <c r="CR36" s="20">
        <v>2248.3339439781766</v>
      </c>
      <c r="CS36" s="21">
        <v>0.21542945841772265</v>
      </c>
      <c r="CT36" s="20">
        <v>3012.5450890820398</v>
      </c>
      <c r="CU36" s="21">
        <v>0.28865416489313711</v>
      </c>
      <c r="CV36" s="28">
        <v>10436.520429896851</v>
      </c>
      <c r="CW36" s="56"/>
    </row>
    <row r="37" spans="2:101" x14ac:dyDescent="0.2">
      <c r="B37" s="1">
        <v>97226</v>
      </c>
      <c r="C37" s="127" t="s">
        <v>21</v>
      </c>
      <c r="D37" s="312">
        <v>4152</v>
      </c>
      <c r="E37" s="312">
        <v>5205.5526520000003</v>
      </c>
      <c r="G37" s="625">
        <v>4666</v>
      </c>
      <c r="H37" s="722">
        <v>-2.1647006475021713E-2</v>
      </c>
      <c r="J37" s="625">
        <v>119</v>
      </c>
      <c r="K37" s="699">
        <v>4.7743139821089832E-3</v>
      </c>
      <c r="L37" s="121">
        <v>-658.55265200000031</v>
      </c>
      <c r="M37" s="699">
        <v>-2.6421320457130696E-2</v>
      </c>
      <c r="N37" s="105"/>
      <c r="O37" s="703">
        <v>3.2832578545045399E-2</v>
      </c>
      <c r="P37" s="625">
        <v>194</v>
      </c>
      <c r="Q37" s="699">
        <v>6.0457540737497055E-3</v>
      </c>
      <c r="R37" s="121">
        <v>859.55265200000031</v>
      </c>
      <c r="S37" s="699">
        <v>2.6786824471295694E-2</v>
      </c>
      <c r="T37" s="702"/>
      <c r="U37" s="105"/>
      <c r="V37" s="8" t="s">
        <v>21</v>
      </c>
      <c r="W37" s="28">
        <v>155.76483095896231</v>
      </c>
      <c r="X37" s="21">
        <v>3.3382947055071228E-2</v>
      </c>
      <c r="Y37" s="28">
        <v>189.4973421220497</v>
      </c>
      <c r="Z37" s="21">
        <v>4.0612375079736342E-2</v>
      </c>
      <c r="AA37" s="28">
        <v>367.08909206889211</v>
      </c>
      <c r="AB37" s="21">
        <v>7.8673187327237951E-2</v>
      </c>
      <c r="AC37" s="28">
        <v>475.23155432702521</v>
      </c>
      <c r="AD37" s="21">
        <v>0.10184988305337021</v>
      </c>
      <c r="AE37" s="28">
        <v>303.59260046778644</v>
      </c>
      <c r="AF37" s="21">
        <v>6.5064852221985978E-2</v>
      </c>
      <c r="AG37" s="28">
        <v>784.77695088241535</v>
      </c>
      <c r="AH37" s="21">
        <v>0.16819051669147356</v>
      </c>
      <c r="AI37" s="28">
        <v>1115.1571337444182</v>
      </c>
      <c r="AJ37" s="21">
        <v>0.23899638528598768</v>
      </c>
      <c r="AK37" s="28">
        <v>621.07505847331481</v>
      </c>
      <c r="AL37" s="21">
        <v>0.13310652774824583</v>
      </c>
      <c r="AM37" s="344">
        <v>489.12141186476708</v>
      </c>
      <c r="AN37" s="128">
        <v>0.10482670635764407</v>
      </c>
      <c r="AO37" s="344">
        <v>164.6940250903678</v>
      </c>
      <c r="AP37" s="128">
        <v>3.5296619179247292E-2</v>
      </c>
      <c r="AQ37" s="344">
        <v>4665.9999999999982</v>
      </c>
      <c r="AR37" s="14">
        <v>0</v>
      </c>
      <c r="AS37" s="56">
        <v>1491.1754199447159</v>
      </c>
      <c r="AT37" s="56">
        <v>653.81543695513483</v>
      </c>
      <c r="AU37" s="128">
        <v>0.14012332553689136</v>
      </c>
      <c r="AV37" s="399"/>
      <c r="AW37" s="400">
        <v>1289.7724856474588</v>
      </c>
      <c r="AX37" s="400">
        <v>956.41590474165412</v>
      </c>
      <c r="AY37" s="400">
        <v>134.85477178423236</v>
      </c>
      <c r="AZ37" s="155"/>
      <c r="BA37" s="8" t="s">
        <v>21</v>
      </c>
      <c r="BB37" s="28">
        <v>1506.0574101637251</v>
      </c>
      <c r="BC37" s="433">
        <v>0.49803149606299213</v>
      </c>
      <c r="BD37" s="28">
        <v>572.46055709121822</v>
      </c>
      <c r="BE37" s="21">
        <v>0.1893044619422572</v>
      </c>
      <c r="BF37" s="28">
        <v>262.91516053582814</v>
      </c>
      <c r="BG37" s="21">
        <v>8.6942257217847763E-2</v>
      </c>
      <c r="BH37" s="28">
        <v>287.71847756751004</v>
      </c>
      <c r="BI37" s="21">
        <v>9.5144356955380566E-2</v>
      </c>
      <c r="BJ37" s="28">
        <v>394.86880714437586</v>
      </c>
      <c r="BK37" s="21">
        <v>0.13057742782152229</v>
      </c>
      <c r="BL37" s="28">
        <v>3024.0204125026576</v>
      </c>
      <c r="BM37" s="296">
        <v>0.27541766109785198</v>
      </c>
      <c r="BN37" s="155"/>
      <c r="BO37" s="8" t="s">
        <v>21</v>
      </c>
      <c r="BP37" s="28">
        <v>1522.9236657452686</v>
      </c>
      <c r="BQ37" s="433">
        <v>0.41408146749393038</v>
      </c>
      <c r="BR37" s="28">
        <v>575.43695513502018</v>
      </c>
      <c r="BS37" s="21">
        <v>0.15646074993256004</v>
      </c>
      <c r="BT37" s="28">
        <v>859.18690197746093</v>
      </c>
      <c r="BU37" s="21">
        <v>0.23361208524413268</v>
      </c>
      <c r="BV37" s="28">
        <v>287.71847756751004</v>
      </c>
      <c r="BW37" s="21">
        <v>7.8230374966280006E-2</v>
      </c>
      <c r="BX37" s="28">
        <v>106.15819689559854</v>
      </c>
      <c r="BY37" s="21">
        <v>2.8864310763420553E-2</v>
      </c>
      <c r="BZ37" s="28">
        <v>326.41165213693381</v>
      </c>
      <c r="CA37" s="21">
        <v>8.8751011599676286E-2</v>
      </c>
      <c r="CB37" s="28">
        <v>3677.8358494577924</v>
      </c>
      <c r="CC37" s="296">
        <v>0.27423167848699764</v>
      </c>
      <c r="CD37" s="300">
        <v>0.42945778257350953</v>
      </c>
      <c r="CE37" s="8" t="s">
        <v>21</v>
      </c>
      <c r="CF37" s="28">
        <v>51.5908994258983</v>
      </c>
      <c r="CG37" s="21">
        <v>1.4038876889848811E-2</v>
      </c>
      <c r="CH37" s="28">
        <v>226.20625132893869</v>
      </c>
      <c r="CI37" s="21">
        <v>6.1555075593952478E-2</v>
      </c>
      <c r="CJ37" s="20">
        <v>87.307675951520196</v>
      </c>
      <c r="CK37" s="21">
        <v>2.3758099352051833E-2</v>
      </c>
      <c r="CL37" s="20">
        <v>361.13629598128807</v>
      </c>
      <c r="CM37" s="21">
        <v>9.8272138228941666E-2</v>
      </c>
      <c r="CN37" s="20">
        <v>841.32851371464915</v>
      </c>
      <c r="CO37" s="21">
        <v>0.22894168466522677</v>
      </c>
      <c r="CP37" s="20">
        <v>460.34956410801561</v>
      </c>
      <c r="CQ37" s="21">
        <v>0.12526997840172785</v>
      </c>
      <c r="CR37" s="20">
        <v>857.20263661492561</v>
      </c>
      <c r="CS37" s="21">
        <v>0.23326133909287255</v>
      </c>
      <c r="CT37" s="20">
        <v>789.73761428875093</v>
      </c>
      <c r="CU37" s="21">
        <v>0.21490280777537796</v>
      </c>
      <c r="CV37" s="28">
        <v>3674.8594514139868</v>
      </c>
      <c r="CW37" s="56"/>
    </row>
    <row r="38" spans="2:101" x14ac:dyDescent="0.2">
      <c r="B38" s="1">
        <v>97232</v>
      </c>
      <c r="C38" s="130" t="s">
        <v>26</v>
      </c>
      <c r="D38" s="723">
        <v>7795</v>
      </c>
      <c r="E38" s="723">
        <v>8688.7777779999997</v>
      </c>
      <c r="G38" s="704">
        <v>9182.9999999999891</v>
      </c>
      <c r="H38" s="724">
        <v>1.1125769348401704E-2</v>
      </c>
      <c r="J38" s="704">
        <v>210</v>
      </c>
      <c r="K38" s="705">
        <v>4.7274514563701827E-3</v>
      </c>
      <c r="L38" s="121">
        <v>284.22222199998942</v>
      </c>
      <c r="M38" s="705">
        <v>6.3983178920315204E-3</v>
      </c>
      <c r="N38" s="105"/>
      <c r="O38" s="706">
        <v>1.5627970587564155E-2</v>
      </c>
      <c r="P38" s="704">
        <v>358</v>
      </c>
      <c r="Q38" s="705">
        <v>6.2597366012695482E-3</v>
      </c>
      <c r="R38" s="121">
        <v>535.77777799999967</v>
      </c>
      <c r="S38" s="705">
        <v>9.3682339862946051E-3</v>
      </c>
      <c r="T38" s="702"/>
      <c r="U38" s="105"/>
      <c r="V38" s="9" t="s">
        <v>26</v>
      </c>
      <c r="W38" s="28">
        <v>289.69305764561631</v>
      </c>
      <c r="X38" s="23">
        <v>3.1546668588219168E-2</v>
      </c>
      <c r="Y38" s="28">
        <v>333.09654711865289</v>
      </c>
      <c r="Z38" s="23">
        <v>3.6273172941157922E-2</v>
      </c>
      <c r="AA38" s="28">
        <v>579.38611529123273</v>
      </c>
      <c r="AB38" s="23">
        <v>6.3093337176438349E-2</v>
      </c>
      <c r="AC38" s="28">
        <v>901.379444172597</v>
      </c>
      <c r="AD38" s="23">
        <v>9.8157404352890984E-2</v>
      </c>
      <c r="AE38" s="28">
        <v>648.69085861098085</v>
      </c>
      <c r="AF38" s="23">
        <v>7.064040712305146E-2</v>
      </c>
      <c r="AG38" s="28">
        <v>1245.5698264680964</v>
      </c>
      <c r="AH38" s="23">
        <v>0.13563866127279731</v>
      </c>
      <c r="AI38" s="28">
        <v>2167.1463232234782</v>
      </c>
      <c r="AJ38" s="23">
        <v>0.23599546152929113</v>
      </c>
      <c r="AK38" s="28">
        <v>1274.8419472754931</v>
      </c>
      <c r="AL38" s="23">
        <v>0.13882630374338389</v>
      </c>
      <c r="AM38" s="344">
        <v>1276.8607142277274</v>
      </c>
      <c r="AN38" s="131">
        <v>0.13904614115514849</v>
      </c>
      <c r="AO38" s="344">
        <v>466.33516596611412</v>
      </c>
      <c r="AP38" s="131">
        <v>5.0782442117621104E-2</v>
      </c>
      <c r="AQ38" s="346">
        <v>9182.9999999999909</v>
      </c>
      <c r="AR38" s="14">
        <v>0</v>
      </c>
      <c r="AS38" s="56">
        <v>2752.2460228390796</v>
      </c>
      <c r="AT38" s="56">
        <v>1743.1958801938415</v>
      </c>
      <c r="AU38" s="131">
        <v>0.18982858327276958</v>
      </c>
      <c r="AV38" s="399"/>
      <c r="AW38" s="400">
        <v>2313.1642107281282</v>
      </c>
      <c r="AX38" s="400">
        <v>2365.9854849581102</v>
      </c>
      <c r="AY38" s="400">
        <v>97.767472600073148</v>
      </c>
      <c r="AZ38" s="155"/>
      <c r="BA38" s="9" t="s">
        <v>26</v>
      </c>
      <c r="BB38" s="28">
        <v>2686.6267138310241</v>
      </c>
      <c r="BC38" s="434">
        <v>0.47045239538148542</v>
      </c>
      <c r="BD38" s="28">
        <v>972.03628750079622</v>
      </c>
      <c r="BE38" s="23">
        <v>0.17021225818170643</v>
      </c>
      <c r="BF38" s="28">
        <v>438.07242863483441</v>
      </c>
      <c r="BG38" s="23">
        <v>7.6710405037238416E-2</v>
      </c>
      <c r="BH38" s="28">
        <v>573.32981443452979</v>
      </c>
      <c r="BI38" s="23">
        <v>0.10039518447269911</v>
      </c>
      <c r="BJ38" s="28">
        <v>1040.664980816319</v>
      </c>
      <c r="BK38" s="23">
        <v>0.18222975692687068</v>
      </c>
      <c r="BL38" s="29">
        <v>5710.7302252175032</v>
      </c>
      <c r="BM38" s="297">
        <v>0.26568073833172312</v>
      </c>
      <c r="BN38" s="155"/>
      <c r="BO38" s="9" t="s">
        <v>26</v>
      </c>
      <c r="BP38" s="28">
        <v>2746.1709558614934</v>
      </c>
      <c r="BQ38" s="434">
        <v>0.36841939630550524</v>
      </c>
      <c r="BR38" s="28">
        <v>974.05505445303038</v>
      </c>
      <c r="BS38" s="23">
        <v>0.1306767790125922</v>
      </c>
      <c r="BT38" s="28">
        <v>2000.5980496641516</v>
      </c>
      <c r="BU38" s="23">
        <v>0.2683952082932205</v>
      </c>
      <c r="BV38" s="28">
        <v>573.32981443452991</v>
      </c>
      <c r="BW38" s="23">
        <v>7.691648754316309E-2</v>
      </c>
      <c r="BX38" s="28">
        <v>273.54292202774224</v>
      </c>
      <c r="BY38" s="23">
        <v>3.6697831204572526E-2</v>
      </c>
      <c r="BZ38" s="28">
        <v>886.22930897039805</v>
      </c>
      <c r="CA38" s="23">
        <v>0.11889429764094656</v>
      </c>
      <c r="CB38" s="29">
        <v>7453.9261054113449</v>
      </c>
      <c r="CC38" s="297">
        <v>0.2618268491625001</v>
      </c>
      <c r="CD38" s="300">
        <v>0.50090382468190264</v>
      </c>
      <c r="CE38" s="9" t="s">
        <v>26</v>
      </c>
      <c r="CF38" s="28">
        <v>157.46382227427227</v>
      </c>
      <c r="CG38" s="23">
        <v>2.0889230949548396E-2</v>
      </c>
      <c r="CH38" s="28">
        <v>355.26545135146148</v>
      </c>
      <c r="CI38" s="23">
        <v>4.712969591675388E-2</v>
      </c>
      <c r="CJ38" s="22">
        <v>197.83916131895748</v>
      </c>
      <c r="CK38" s="23">
        <v>2.6245444013535166E-2</v>
      </c>
      <c r="CL38" s="20">
        <v>795.39417918029847</v>
      </c>
      <c r="CM38" s="23">
        <v>0.10551739736053933</v>
      </c>
      <c r="CN38" s="20">
        <v>1170.8848322958709</v>
      </c>
      <c r="CO38" s="23">
        <v>0.15533017885561629</v>
      </c>
      <c r="CP38" s="20">
        <v>654.08049252390026</v>
      </c>
      <c r="CQ38" s="23">
        <v>8.677065163658565E-2</v>
      </c>
      <c r="CR38" s="20">
        <v>2152.005571081721</v>
      </c>
      <c r="CS38" s="23">
        <v>0.28548615631049473</v>
      </c>
      <c r="CT38" s="20">
        <v>2055.1047573744768</v>
      </c>
      <c r="CU38" s="23">
        <v>0.27263124495692653</v>
      </c>
      <c r="CV38" s="29">
        <v>7538.0382674009588</v>
      </c>
      <c r="CW38" s="56"/>
    </row>
    <row r="39" spans="2:101" s="3" customFormat="1" x14ac:dyDescent="0.2">
      <c r="C39" s="139" t="s">
        <v>38</v>
      </c>
      <c r="D39" s="140">
        <v>50768</v>
      </c>
      <c r="E39" s="140">
        <v>55312.125274999999</v>
      </c>
      <c r="F39" s="725"/>
      <c r="G39" s="318">
        <v>54112.999999999985</v>
      </c>
      <c r="H39" s="728">
        <v>-4.3739453801086015E-3</v>
      </c>
      <c r="I39" s="725"/>
      <c r="J39" s="318">
        <v>1384</v>
      </c>
      <c r="K39" s="392">
        <v>5.0482968979786019E-3</v>
      </c>
      <c r="L39" s="318">
        <v>-2583.1252750000131</v>
      </c>
      <c r="M39" s="392">
        <v>-9.4222422780872034E-3</v>
      </c>
      <c r="N39" s="133"/>
      <c r="O39" s="709">
        <v>1.2321855193798692E-2</v>
      </c>
      <c r="P39" s="318">
        <v>2711</v>
      </c>
      <c r="Q39" s="392">
        <v>7.3511506415034431E-3</v>
      </c>
      <c r="R39" s="318">
        <v>1833.1252749999985</v>
      </c>
      <c r="S39" s="392">
        <v>4.970704552295248E-3</v>
      </c>
      <c r="T39" s="708"/>
      <c r="U39" s="133"/>
      <c r="V39" s="10" t="s">
        <v>38</v>
      </c>
      <c r="W39" s="30">
        <v>1733.8743191780752</v>
      </c>
      <c r="X39" s="25">
        <v>3.2041733394527677E-2</v>
      </c>
      <c r="Y39" s="30">
        <v>2096.6801369637892</v>
      </c>
      <c r="Z39" s="25">
        <v>3.8746329661334435E-2</v>
      </c>
      <c r="AA39" s="30">
        <v>3640.4239288211065</v>
      </c>
      <c r="AB39" s="25">
        <v>6.7274479862900013E-2</v>
      </c>
      <c r="AC39" s="30">
        <v>5519.9433694184499</v>
      </c>
      <c r="AD39" s="25">
        <v>0.10200771292329852</v>
      </c>
      <c r="AE39" s="30">
        <v>4184.4996040792057</v>
      </c>
      <c r="AF39" s="25">
        <v>7.7328915493120098E-2</v>
      </c>
      <c r="AG39" s="30">
        <v>8012.8147215006666</v>
      </c>
      <c r="AH39" s="25">
        <v>0.1480755959104221</v>
      </c>
      <c r="AI39" s="30">
        <v>13277.112918225424</v>
      </c>
      <c r="AJ39" s="25">
        <v>0.24535902497044021</v>
      </c>
      <c r="AK39" s="30">
        <v>6691.8502447950832</v>
      </c>
      <c r="AL39" s="25">
        <v>0.12366437352937532</v>
      </c>
      <c r="AM39" s="348">
        <v>6518.8272832375806</v>
      </c>
      <c r="AN39" s="141">
        <v>0.12046693554668166</v>
      </c>
      <c r="AO39" s="348">
        <v>2436.9734737805879</v>
      </c>
      <c r="AP39" s="141">
        <v>4.5034898707899937E-2</v>
      </c>
      <c r="AQ39" s="348">
        <v>54112.999999999971</v>
      </c>
      <c r="AR39" s="14">
        <v>0</v>
      </c>
      <c r="AS39" s="56">
        <v>17175.421358460626</v>
      </c>
      <c r="AT39" s="56">
        <v>8955.800757018169</v>
      </c>
      <c r="AU39" s="141">
        <v>0.16550183425458159</v>
      </c>
      <c r="AV39" s="399"/>
      <c r="AW39" s="403">
        <v>14371.831092251816</v>
      </c>
      <c r="AX39" s="403">
        <v>12074.041753952553</v>
      </c>
      <c r="AY39" s="403">
        <v>119.03082153535753</v>
      </c>
      <c r="AZ39" s="156"/>
      <c r="BA39" s="10" t="s">
        <v>38</v>
      </c>
      <c r="BB39" s="30">
        <v>16454.491491880617</v>
      </c>
      <c r="BC39" s="436">
        <v>0.47761415236011484</v>
      </c>
      <c r="BD39" s="30">
        <v>7141.3536412622807</v>
      </c>
      <c r="BE39" s="25">
        <v>0.2072875705553314</v>
      </c>
      <c r="BF39" s="30">
        <v>2276.9757484361817</v>
      </c>
      <c r="BG39" s="25">
        <v>6.6092339746294443E-2</v>
      </c>
      <c r="BH39" s="30">
        <v>3788.3305257202132</v>
      </c>
      <c r="BI39" s="25">
        <v>0.10996148217613574</v>
      </c>
      <c r="BJ39" s="30">
        <v>4790.2805918809672</v>
      </c>
      <c r="BK39" s="25">
        <v>0.13904445516212352</v>
      </c>
      <c r="BL39" s="30">
        <v>34451.431999180262</v>
      </c>
      <c r="BM39" s="87">
        <v>0.30265301373890957</v>
      </c>
      <c r="BN39" s="155"/>
      <c r="BO39" s="10" t="s">
        <v>38</v>
      </c>
      <c r="BP39" s="30">
        <v>16729.830008038432</v>
      </c>
      <c r="BQ39" s="436">
        <v>0.38541572327366252</v>
      </c>
      <c r="BR39" s="30">
        <v>7153.8379478129655</v>
      </c>
      <c r="BS39" s="25">
        <v>0.16480751002933763</v>
      </c>
      <c r="BT39" s="30">
        <v>10192.266103927223</v>
      </c>
      <c r="BU39" s="25">
        <v>0.23480570994177916</v>
      </c>
      <c r="BV39" s="30">
        <v>3788.3305257202132</v>
      </c>
      <c r="BW39" s="25">
        <v>8.7274177255154572E-2</v>
      </c>
      <c r="BX39" s="30">
        <v>1465.0800108398707</v>
      </c>
      <c r="BY39" s="25">
        <v>3.3751979055395127E-2</v>
      </c>
      <c r="BZ39" s="30">
        <v>4077.8881598597277</v>
      </c>
      <c r="CA39" s="25">
        <v>9.3944900444671103E-2</v>
      </c>
      <c r="CB39" s="30">
        <v>43407.232756198428</v>
      </c>
      <c r="CC39" s="87">
        <v>0.29952844600907735</v>
      </c>
      <c r="CD39" s="300">
        <v>0.44977676669699995</v>
      </c>
      <c r="CE39" s="10" t="s">
        <v>38</v>
      </c>
      <c r="CF39" s="30">
        <v>477.33457507746812</v>
      </c>
      <c r="CG39" s="25">
        <v>1.0984281681608109E-2</v>
      </c>
      <c r="CH39" s="30">
        <v>2062.4577690746128</v>
      </c>
      <c r="CI39" s="25">
        <v>4.7460666531981069E-2</v>
      </c>
      <c r="CJ39" s="24">
        <v>1224.4140109427981</v>
      </c>
      <c r="CK39" s="25">
        <v>2.8175852103151246E-2</v>
      </c>
      <c r="CL39" s="24">
        <v>4075.6656308052889</v>
      </c>
      <c r="CM39" s="25">
        <v>9.3788008801894793E-2</v>
      </c>
      <c r="CN39" s="24">
        <v>8470.8357560919194</v>
      </c>
      <c r="CO39" s="25">
        <v>0.19492836027738134</v>
      </c>
      <c r="CP39" s="24">
        <v>5565.3611493940844</v>
      </c>
      <c r="CQ39" s="25">
        <v>0.12806844028614869</v>
      </c>
      <c r="CR39" s="24">
        <v>10400.53099062237</v>
      </c>
      <c r="CS39" s="25">
        <v>0.2393339347369714</v>
      </c>
      <c r="CT39" s="24">
        <v>11179.548541124932</v>
      </c>
      <c r="CU39" s="25">
        <v>0.2572604555808633</v>
      </c>
      <c r="CV39" s="30">
        <v>43456.148423133476</v>
      </c>
      <c r="CW39" s="56"/>
    </row>
    <row r="40" spans="2:101" x14ac:dyDescent="0.2">
      <c r="B40" s="1">
        <v>97202</v>
      </c>
      <c r="C40" s="144" t="s">
        <v>0</v>
      </c>
      <c r="D40" s="729">
        <v>3463</v>
      </c>
      <c r="E40" s="729">
        <v>3749</v>
      </c>
      <c r="G40" s="710">
        <v>3872</v>
      </c>
      <c r="H40" s="730">
        <v>6.477293852049204E-3</v>
      </c>
      <c r="J40" s="710">
        <v>47</v>
      </c>
      <c r="K40" s="711">
        <v>2.4750635044415658E-3</v>
      </c>
      <c r="L40" s="121">
        <v>76</v>
      </c>
      <c r="M40" s="711">
        <v>4.0022303476076387E-3</v>
      </c>
      <c r="N40" s="105"/>
      <c r="O40" s="712">
        <v>1.1400766451819866E-2</v>
      </c>
      <c r="P40" s="710">
        <v>126</v>
      </c>
      <c r="Q40" s="711">
        <v>5.0227152899625978E-3</v>
      </c>
      <c r="R40" s="121">
        <v>160</v>
      </c>
      <c r="S40" s="711">
        <v>6.3780511618572681E-3</v>
      </c>
      <c r="T40" s="702"/>
      <c r="U40" s="105"/>
      <c r="V40" s="11" t="s">
        <v>0</v>
      </c>
      <c r="W40" s="28">
        <v>124</v>
      </c>
      <c r="X40" s="19">
        <v>3.2024793388429749E-2</v>
      </c>
      <c r="Y40" s="28">
        <v>129</v>
      </c>
      <c r="Z40" s="19">
        <v>3.3316115702479339E-2</v>
      </c>
      <c r="AA40" s="28">
        <v>252</v>
      </c>
      <c r="AB40" s="19">
        <v>6.5082644628099179E-2</v>
      </c>
      <c r="AC40" s="28">
        <v>381</v>
      </c>
      <c r="AD40" s="19">
        <v>9.8398760330578511E-2</v>
      </c>
      <c r="AE40" s="28">
        <v>272</v>
      </c>
      <c r="AF40" s="19">
        <v>7.0247933884297523E-2</v>
      </c>
      <c r="AG40" s="28">
        <v>574</v>
      </c>
      <c r="AH40" s="19">
        <v>0.14824380165289255</v>
      </c>
      <c r="AI40" s="28">
        <v>966</v>
      </c>
      <c r="AJ40" s="19">
        <v>0.24948347107438015</v>
      </c>
      <c r="AK40" s="28">
        <v>509</v>
      </c>
      <c r="AL40" s="19">
        <v>0.13145661157024793</v>
      </c>
      <c r="AM40" s="344">
        <v>484</v>
      </c>
      <c r="AN40" s="145">
        <v>0.125</v>
      </c>
      <c r="AO40" s="344">
        <v>181</v>
      </c>
      <c r="AP40" s="145">
        <v>4.6745867768595038E-2</v>
      </c>
      <c r="AQ40" s="349">
        <v>3872</v>
      </c>
      <c r="AR40" s="14">
        <v>0</v>
      </c>
      <c r="AS40" s="56">
        <v>1158</v>
      </c>
      <c r="AT40" s="56">
        <v>665</v>
      </c>
      <c r="AU40" s="145">
        <v>0.17174586776859505</v>
      </c>
      <c r="AV40" s="399"/>
      <c r="AW40" s="400">
        <v>960</v>
      </c>
      <c r="AX40" s="400">
        <v>907</v>
      </c>
      <c r="AY40" s="400">
        <v>105.84343991179715</v>
      </c>
      <c r="AZ40" s="155"/>
      <c r="BA40" s="11" t="s">
        <v>0</v>
      </c>
      <c r="BB40" s="28">
        <v>1170</v>
      </c>
      <c r="BC40" s="437">
        <v>0.46969088719389801</v>
      </c>
      <c r="BD40" s="28">
        <v>459</v>
      </c>
      <c r="BE40" s="19">
        <v>0.18426334805299077</v>
      </c>
      <c r="BF40" s="28">
        <v>159</v>
      </c>
      <c r="BG40" s="19">
        <v>6.3829787234042548E-2</v>
      </c>
      <c r="BH40" s="28">
        <v>247</v>
      </c>
      <c r="BI40" s="19">
        <v>9.9156965074267356E-2</v>
      </c>
      <c r="BJ40" s="28">
        <v>456</v>
      </c>
      <c r="BK40" s="19">
        <v>0.18305901244480127</v>
      </c>
      <c r="BL40" s="27">
        <v>2491</v>
      </c>
      <c r="BM40" s="295">
        <v>0.28176795580110497</v>
      </c>
      <c r="BN40" s="155"/>
      <c r="BO40" s="11" t="s">
        <v>0</v>
      </c>
      <c r="BP40" s="28">
        <v>1193</v>
      </c>
      <c r="BQ40" s="437">
        <v>0.37801013941698353</v>
      </c>
      <c r="BR40" s="28">
        <v>461</v>
      </c>
      <c r="BS40" s="19">
        <v>0.14607097591888465</v>
      </c>
      <c r="BT40" s="28">
        <v>737</v>
      </c>
      <c r="BU40" s="19">
        <v>0.23352344740177439</v>
      </c>
      <c r="BV40" s="28">
        <v>247</v>
      </c>
      <c r="BW40" s="19">
        <v>7.8263624841571608E-2</v>
      </c>
      <c r="BX40" s="28">
        <v>151</v>
      </c>
      <c r="BY40" s="19">
        <v>4.7845373891001269E-2</v>
      </c>
      <c r="BZ40" s="28">
        <v>367</v>
      </c>
      <c r="CA40" s="19">
        <v>0.11628643852978454</v>
      </c>
      <c r="CB40" s="27">
        <v>3156</v>
      </c>
      <c r="CC40" s="295">
        <v>0.27871825876662637</v>
      </c>
      <c r="CD40" s="300">
        <v>0.47591888466413179</v>
      </c>
      <c r="CE40" s="11" t="s">
        <v>0</v>
      </c>
      <c r="CF40" s="28">
        <v>96</v>
      </c>
      <c r="CG40" s="19">
        <v>3.0534351145038167E-2</v>
      </c>
      <c r="CH40" s="28">
        <v>168</v>
      </c>
      <c r="CI40" s="19">
        <v>5.3435114503816793E-2</v>
      </c>
      <c r="CJ40" s="18">
        <v>108</v>
      </c>
      <c r="CK40" s="19">
        <v>3.4351145038167941E-2</v>
      </c>
      <c r="CL40" s="20">
        <v>236</v>
      </c>
      <c r="CM40" s="19">
        <v>7.5063613231552168E-2</v>
      </c>
      <c r="CN40" s="20">
        <v>552</v>
      </c>
      <c r="CO40" s="19">
        <v>0.17557251908396945</v>
      </c>
      <c r="CP40" s="20">
        <v>380</v>
      </c>
      <c r="CQ40" s="19">
        <v>0.12086513994910941</v>
      </c>
      <c r="CR40" s="20">
        <v>736</v>
      </c>
      <c r="CS40" s="19">
        <v>0.2340966921119593</v>
      </c>
      <c r="CT40" s="20">
        <v>868</v>
      </c>
      <c r="CU40" s="19">
        <v>0.27608142493638677</v>
      </c>
      <c r="CV40" s="27">
        <v>3144</v>
      </c>
      <c r="CW40" s="56"/>
    </row>
    <row r="41" spans="2:101" x14ac:dyDescent="0.2">
      <c r="B41" s="1">
        <v>97206</v>
      </c>
      <c r="C41" s="127" t="s">
        <v>5</v>
      </c>
      <c r="D41" s="312">
        <v>3959</v>
      </c>
      <c r="E41" s="312">
        <v>5396.875</v>
      </c>
      <c r="G41" s="625">
        <v>6024.9999999999773</v>
      </c>
      <c r="H41" s="722">
        <v>2.2263697364826029E-2</v>
      </c>
      <c r="J41" s="625">
        <v>186</v>
      </c>
      <c r="K41" s="699">
        <v>6.5927127719129014E-3</v>
      </c>
      <c r="L41" s="121">
        <v>442.12499999997726</v>
      </c>
      <c r="M41" s="699">
        <v>1.5670984592913127E-2</v>
      </c>
      <c r="N41" s="105"/>
      <c r="O41" s="703">
        <v>4.5255371918966114E-2</v>
      </c>
      <c r="P41" s="625">
        <v>236</v>
      </c>
      <c r="Q41" s="699">
        <v>7.427813803617146E-3</v>
      </c>
      <c r="R41" s="121">
        <v>1201.875</v>
      </c>
      <c r="S41" s="699">
        <v>3.7827558115348971E-2</v>
      </c>
      <c r="T41" s="702"/>
      <c r="U41" s="105"/>
      <c r="V41" s="8" t="s">
        <v>5</v>
      </c>
      <c r="W41" s="28">
        <v>240.66526452847125</v>
      </c>
      <c r="X41" s="21">
        <v>3.9944442245389573E-2</v>
      </c>
      <c r="Y41" s="28">
        <v>227.57468528633683</v>
      </c>
      <c r="Z41" s="21">
        <v>3.77717319977324E-2</v>
      </c>
      <c r="AA41" s="28">
        <v>412.85672994423942</v>
      </c>
      <c r="AB41" s="21">
        <v>6.8523938579957006E-2</v>
      </c>
      <c r="AC41" s="28">
        <v>628.34780362245215</v>
      </c>
      <c r="AD41" s="21">
        <v>0.10429009188754432</v>
      </c>
      <c r="AE41" s="28">
        <v>404.12737609996071</v>
      </c>
      <c r="AF41" s="21">
        <v>6.7075083170118219E-2</v>
      </c>
      <c r="AG41" s="28">
        <v>1028.1001482274228</v>
      </c>
      <c r="AH41" s="21">
        <v>0.1706390287514401</v>
      </c>
      <c r="AI41" s="28">
        <v>1578.9252501282131</v>
      </c>
      <c r="AJ41" s="21">
        <v>0.2620622821789575</v>
      </c>
      <c r="AK41" s="28">
        <v>766.2954664333015</v>
      </c>
      <c r="AL41" s="21">
        <v>0.12718596953249867</v>
      </c>
      <c r="AM41" s="344">
        <v>559.87400450974906</v>
      </c>
      <c r="AN41" s="128">
        <v>9.292514597672219E-2</v>
      </c>
      <c r="AO41" s="344">
        <v>178.23327121983019</v>
      </c>
      <c r="AP41" s="128">
        <v>2.9582285679639976E-2</v>
      </c>
      <c r="AQ41" s="344">
        <v>6024.9999999999773</v>
      </c>
      <c r="AR41" s="14">
        <v>0</v>
      </c>
      <c r="AS41" s="56">
        <v>1913.5718594814603</v>
      </c>
      <c r="AT41" s="56">
        <v>738.10727572957921</v>
      </c>
      <c r="AU41" s="128">
        <v>0.12250743165636216</v>
      </c>
      <c r="AV41" s="399"/>
      <c r="AW41" s="400">
        <v>1635.3154376327921</v>
      </c>
      <c r="AX41" s="400">
        <v>1108.6644619968174</v>
      </c>
      <c r="AY41" s="400">
        <v>147.50318907917574</v>
      </c>
      <c r="AZ41" s="155"/>
      <c r="BA41" s="8" t="s">
        <v>5</v>
      </c>
      <c r="BB41" s="28">
        <v>2249.8921461923469</v>
      </c>
      <c r="BC41" s="433">
        <v>0.56035871869626497</v>
      </c>
      <c r="BD41" s="28">
        <v>636.40354469453484</v>
      </c>
      <c r="BE41" s="21">
        <v>0.15850283111673355</v>
      </c>
      <c r="BF41" s="28">
        <v>280.94396988888485</v>
      </c>
      <c r="BG41" s="21">
        <v>6.9971977660709908E-2</v>
      </c>
      <c r="BH41" s="28">
        <v>391.71040963002224</v>
      </c>
      <c r="BI41" s="21">
        <v>9.7559495734824919E-2</v>
      </c>
      <c r="BJ41" s="28">
        <v>456.14253210954962</v>
      </c>
      <c r="BK41" s="21">
        <v>0.11360697679146668</v>
      </c>
      <c r="BL41" s="28">
        <v>4015.0926025153385</v>
      </c>
      <c r="BM41" s="296">
        <v>0.22049145785856228</v>
      </c>
      <c r="BN41" s="155"/>
      <c r="BO41" s="8" t="s">
        <v>5</v>
      </c>
      <c r="BP41" s="28">
        <v>2283.1220781146885</v>
      </c>
      <c r="BQ41" s="433">
        <v>0.48033369868672837</v>
      </c>
      <c r="BR41" s="28">
        <v>637.41051232854534</v>
      </c>
      <c r="BS41" s="21">
        <v>0.13410134828243414</v>
      </c>
      <c r="BT41" s="28">
        <v>946.54957596971963</v>
      </c>
      <c r="BU41" s="21">
        <v>0.19913944294705857</v>
      </c>
      <c r="BV41" s="28">
        <v>391.7104096300223</v>
      </c>
      <c r="BW41" s="21">
        <v>8.2409833304687014E-2</v>
      </c>
      <c r="BX41" s="28">
        <v>161.10791839308723</v>
      </c>
      <c r="BY41" s="21">
        <v>3.3894623100212455E-2</v>
      </c>
      <c r="BZ41" s="28">
        <v>333.2993838088554</v>
      </c>
      <c r="CA41" s="21">
        <v>7.0121053678879497E-2</v>
      </c>
      <c r="CB41" s="28">
        <v>4753.1998782449182</v>
      </c>
      <c r="CC41" s="296">
        <v>0.21825146359069011</v>
      </c>
      <c r="CD41" s="300">
        <v>0.38556495303083754</v>
      </c>
      <c r="CE41" s="8" t="s">
        <v>5</v>
      </c>
      <c r="CF41" s="28">
        <v>28.195093752289662</v>
      </c>
      <c r="CG41" s="21">
        <v>5.9507404862712797E-3</v>
      </c>
      <c r="CH41" s="28">
        <v>249.72797323456555</v>
      </c>
      <c r="CI41" s="21">
        <v>5.2706558592688475E-2</v>
      </c>
      <c r="CJ41" s="20">
        <v>394.70370033778653</v>
      </c>
      <c r="CK41" s="21">
        <v>8.3304539091678467E-2</v>
      </c>
      <c r="CL41" s="20">
        <v>797.51836613619321</v>
      </c>
      <c r="CM41" s="21">
        <v>0.16832094518310189</v>
      </c>
      <c r="CN41" s="20">
        <v>831.07474987178182</v>
      </c>
      <c r="CO41" s="21">
        <v>0.17540321747567075</v>
      </c>
      <c r="CP41" s="20">
        <v>503.48381700517251</v>
      </c>
      <c r="CQ41" s="21">
        <v>0.10626322296912999</v>
      </c>
      <c r="CR41" s="20">
        <v>950.57744650576569</v>
      </c>
      <c r="CS41" s="21">
        <v>0.20062496496571741</v>
      </c>
      <c r="CT41" s="20">
        <v>982.80041079409671</v>
      </c>
      <c r="CU41" s="21">
        <v>0.20742581123574172</v>
      </c>
      <c r="CV41" s="28">
        <v>4738.0815576376517</v>
      </c>
      <c r="CW41" s="56"/>
    </row>
    <row r="42" spans="2:101" x14ac:dyDescent="0.2">
      <c r="B42" s="1">
        <v>97207</v>
      </c>
      <c r="C42" s="127" t="s">
        <v>6</v>
      </c>
      <c r="D42" s="312">
        <v>15233</v>
      </c>
      <c r="E42" s="312">
        <v>15977.187688</v>
      </c>
      <c r="G42" s="625">
        <v>17025</v>
      </c>
      <c r="H42" s="722">
        <v>1.2785224294323605E-2</v>
      </c>
      <c r="J42" s="625">
        <v>561</v>
      </c>
      <c r="K42" s="699">
        <v>6.8452248050274314E-3</v>
      </c>
      <c r="L42" s="121">
        <v>486.81231200000002</v>
      </c>
      <c r="M42" s="699">
        <v>5.9399994892961735E-3</v>
      </c>
      <c r="N42" s="105"/>
      <c r="O42" s="703">
        <v>6.8372405315439977E-3</v>
      </c>
      <c r="P42" s="625">
        <v>898</v>
      </c>
      <c r="Q42" s="699">
        <v>8.2503944855998618E-3</v>
      </c>
      <c r="R42" s="121">
        <v>-153.81231200000002</v>
      </c>
      <c r="S42" s="699">
        <v>-1.4131539540558637E-3</v>
      </c>
      <c r="T42" s="702"/>
      <c r="U42" s="105"/>
      <c r="V42" s="8" t="s">
        <v>6</v>
      </c>
      <c r="W42" s="28">
        <v>574.29360014815006</v>
      </c>
      <c r="X42" s="21">
        <v>3.3732370052754777E-2</v>
      </c>
      <c r="Y42" s="28">
        <v>594.32665968224978</v>
      </c>
      <c r="Z42" s="21">
        <v>3.4909054900572674E-2</v>
      </c>
      <c r="AA42" s="28">
        <v>1013.4999776196266</v>
      </c>
      <c r="AB42" s="21">
        <v>5.9530101475455309E-2</v>
      </c>
      <c r="AC42" s="28">
        <v>1577.207702470901</v>
      </c>
      <c r="AD42" s="21">
        <v>9.2640687369803298E-2</v>
      </c>
      <c r="AE42" s="28">
        <v>1621.5431153770401</v>
      </c>
      <c r="AF42" s="21">
        <v>9.5244823223321007E-2</v>
      </c>
      <c r="AG42" s="28">
        <v>3246.6567284191228</v>
      </c>
      <c r="AH42" s="21">
        <v>0.19069936730802484</v>
      </c>
      <c r="AI42" s="28">
        <v>4118.7094443777996</v>
      </c>
      <c r="AJ42" s="21">
        <v>0.24192125958166225</v>
      </c>
      <c r="AK42" s="28">
        <v>2116.9869882100465</v>
      </c>
      <c r="AL42" s="21">
        <v>0.12434578491688966</v>
      </c>
      <c r="AM42" s="344">
        <v>1643.3547099469511</v>
      </c>
      <c r="AN42" s="128">
        <v>9.6525974152537511E-2</v>
      </c>
      <c r="AO42" s="344">
        <v>518.42107374811258</v>
      </c>
      <c r="AP42" s="128">
        <v>3.0450577018978714E-2</v>
      </c>
      <c r="AQ42" s="344">
        <v>17025</v>
      </c>
      <c r="AR42" s="14">
        <v>0</v>
      </c>
      <c r="AS42" s="56">
        <v>5380.8710552979674</v>
      </c>
      <c r="AT42" s="56">
        <v>2161.7757836950636</v>
      </c>
      <c r="AU42" s="128">
        <v>0.12697655117151624</v>
      </c>
      <c r="AV42" s="399"/>
      <c r="AW42" s="400">
        <v>4224.0101021315922</v>
      </c>
      <c r="AX42" s="400">
        <v>3096.1200844127879</v>
      </c>
      <c r="AY42" s="400">
        <v>136.42914315233094</v>
      </c>
      <c r="AZ42" s="155"/>
      <c r="BA42" s="8" t="s">
        <v>6</v>
      </c>
      <c r="BB42" s="28">
        <v>6271.9288205754065</v>
      </c>
      <c r="BC42" s="433">
        <v>0.52906039050770681</v>
      </c>
      <c r="BD42" s="28">
        <v>1829.6336294380956</v>
      </c>
      <c r="BE42" s="21">
        <v>0.15433636289063396</v>
      </c>
      <c r="BF42" s="28">
        <v>733.80694226877904</v>
      </c>
      <c r="BG42" s="21">
        <v>6.1899329303671723E-2</v>
      </c>
      <c r="BH42" s="28">
        <v>1327.6592066137616</v>
      </c>
      <c r="BI42" s="21">
        <v>0.11199296395200278</v>
      </c>
      <c r="BJ42" s="28">
        <v>1691.8162035217331</v>
      </c>
      <c r="BK42" s="21">
        <v>0.14271095334598474</v>
      </c>
      <c r="BL42" s="28">
        <v>11854.844802417776</v>
      </c>
      <c r="BM42" s="296">
        <v>0.22583713212443932</v>
      </c>
      <c r="BN42" s="155"/>
      <c r="BO42" s="8" t="s">
        <v>6</v>
      </c>
      <c r="BP42" s="28">
        <v>6344.7291111170316</v>
      </c>
      <c r="BQ42" s="433">
        <v>0.45265754838246525</v>
      </c>
      <c r="BR42" s="28">
        <v>1829.6336294380956</v>
      </c>
      <c r="BS42" s="21">
        <v>0.13053314942767519</v>
      </c>
      <c r="BT42" s="28">
        <v>2733.3491105329558</v>
      </c>
      <c r="BU42" s="21">
        <v>0.1950077120044941</v>
      </c>
      <c r="BV42" s="28">
        <v>1327.6592066137619</v>
      </c>
      <c r="BW42" s="21">
        <v>9.4720349920091193E-2</v>
      </c>
      <c r="BX42" s="28">
        <v>245.54426381980346</v>
      </c>
      <c r="BY42" s="21">
        <v>1.7518078791622555E-2</v>
      </c>
      <c r="BZ42" s="28">
        <v>1535.7052645911931</v>
      </c>
      <c r="CA42" s="21">
        <v>0.1095631614736518</v>
      </c>
      <c r="CB42" s="28">
        <v>14016.62058611284</v>
      </c>
      <c r="CC42" s="296">
        <v>0.22382584276090539</v>
      </c>
      <c r="CD42" s="300">
        <v>0.41680930218985968</v>
      </c>
      <c r="CE42" s="8" t="s">
        <v>6</v>
      </c>
      <c r="CF42" s="28">
        <v>101.27839736673235</v>
      </c>
      <c r="CG42" s="21">
        <v>7.2241875147159877E-3</v>
      </c>
      <c r="CH42" s="28">
        <v>613.42052413008423</v>
      </c>
      <c r="CI42" s="21">
        <v>4.3755282537149699E-2</v>
      </c>
      <c r="CJ42" s="20">
        <v>684.22594169185766</v>
      </c>
      <c r="CK42" s="21">
        <v>4.880583257371688E-2</v>
      </c>
      <c r="CL42" s="20">
        <v>1989.4042035903294</v>
      </c>
      <c r="CM42" s="21">
        <v>0.14190419065637366</v>
      </c>
      <c r="CN42" s="20">
        <v>2816.9001413461469</v>
      </c>
      <c r="CO42" s="21">
        <v>0.20092947124377569</v>
      </c>
      <c r="CP42" s="20">
        <v>1580.0421845484148</v>
      </c>
      <c r="CQ42" s="21">
        <v>0.11270440013981346</v>
      </c>
      <c r="CR42" s="20">
        <v>2732.3491308128268</v>
      </c>
      <c r="CS42" s="21">
        <v>0.19489844813783475</v>
      </c>
      <c r="CT42" s="20">
        <v>3501.7272800449828</v>
      </c>
      <c r="CU42" s="21">
        <v>0.24977818719662001</v>
      </c>
      <c r="CV42" s="28">
        <v>14019.347803531373</v>
      </c>
      <c r="CW42" s="56"/>
    </row>
    <row r="43" spans="2:101" x14ac:dyDescent="0.2">
      <c r="B43" s="1">
        <v>97221</v>
      </c>
      <c r="C43" s="127" t="s">
        <v>27</v>
      </c>
      <c r="D43" s="312">
        <v>12274</v>
      </c>
      <c r="E43" s="312">
        <v>13143.841757</v>
      </c>
      <c r="G43" s="625">
        <v>12855</v>
      </c>
      <c r="H43" s="722">
        <v>-4.4342397518475352E-3</v>
      </c>
      <c r="J43" s="625">
        <v>530</v>
      </c>
      <c r="K43" s="699">
        <v>8.1364519205552148E-3</v>
      </c>
      <c r="L43" s="121">
        <v>-818.84175700000014</v>
      </c>
      <c r="M43" s="699">
        <v>-1.257069167240275E-2</v>
      </c>
      <c r="N43" s="105"/>
      <c r="O43" s="703">
        <v>9.8294429392482563E-3</v>
      </c>
      <c r="P43" s="625">
        <v>870</v>
      </c>
      <c r="Q43" s="699">
        <v>9.8312311271876347E-3</v>
      </c>
      <c r="R43" s="121">
        <v>-0.15824299999985669</v>
      </c>
      <c r="S43" s="699">
        <v>-1.7881879393771769E-6</v>
      </c>
      <c r="T43" s="702"/>
      <c r="U43" s="105"/>
      <c r="V43" s="8" t="s">
        <v>27</v>
      </c>
      <c r="W43" s="28">
        <v>506.44707462149717</v>
      </c>
      <c r="X43" s="21">
        <v>3.9396894175145615E-2</v>
      </c>
      <c r="Y43" s="28">
        <v>527.02196733568542</v>
      </c>
      <c r="Z43" s="21">
        <v>4.0997430364502929E-2</v>
      </c>
      <c r="AA43" s="28">
        <v>945.03186262023644</v>
      </c>
      <c r="AB43" s="21">
        <v>7.3514730658905944E-2</v>
      </c>
      <c r="AC43" s="28">
        <v>1445.8331536335936</v>
      </c>
      <c r="AD43" s="21">
        <v>0.1124724351329127</v>
      </c>
      <c r="AE43" s="28">
        <v>1040.6383322096535</v>
      </c>
      <c r="AF43" s="21">
        <v>8.0952028954465419E-2</v>
      </c>
      <c r="AG43" s="28">
        <v>2049.7755080608495</v>
      </c>
      <c r="AH43" s="21">
        <v>0.15945355955354712</v>
      </c>
      <c r="AI43" s="28">
        <v>3164.4509365364975</v>
      </c>
      <c r="AJ43" s="21">
        <v>0.24616498922882113</v>
      </c>
      <c r="AK43" s="28">
        <v>1611.7736552491253</v>
      </c>
      <c r="AL43" s="21">
        <v>0.12538107003104818</v>
      </c>
      <c r="AM43" s="344">
        <v>1211.4220243762888</v>
      </c>
      <c r="AN43" s="128">
        <v>9.4237419243585238E-2</v>
      </c>
      <c r="AO43" s="344">
        <v>352.60548535657881</v>
      </c>
      <c r="AP43" s="128">
        <v>2.7429442657065626E-2</v>
      </c>
      <c r="AQ43" s="344">
        <v>12855.000000000007</v>
      </c>
      <c r="AR43" s="14">
        <v>0</v>
      </c>
      <c r="AS43" s="56">
        <v>4464.9723904206667</v>
      </c>
      <c r="AT43" s="56">
        <v>1564.0275097328677</v>
      </c>
      <c r="AU43" s="128">
        <v>0.12166686190065086</v>
      </c>
      <c r="AV43" s="399"/>
      <c r="AW43" s="400">
        <v>3803.5053918756985</v>
      </c>
      <c r="AX43" s="400">
        <v>2293.8608182670328</v>
      </c>
      <c r="AY43" s="400">
        <v>165.81238763863507</v>
      </c>
      <c r="AZ43" s="155"/>
      <c r="BA43" s="8" t="s">
        <v>27</v>
      </c>
      <c r="BB43" s="28">
        <v>4342.3288570666427</v>
      </c>
      <c r="BC43" s="433">
        <v>0.5102099590864686</v>
      </c>
      <c r="BD43" s="28">
        <v>1675.2444802684313</v>
      </c>
      <c r="BE43" s="21">
        <v>0.19683594814488067</v>
      </c>
      <c r="BF43" s="28">
        <v>596.0986916039293</v>
      </c>
      <c r="BG43" s="21">
        <v>7.0039718101910342E-2</v>
      </c>
      <c r="BH43" s="28">
        <v>1041.9396603436035</v>
      </c>
      <c r="BI43" s="21">
        <v>0.12242462719269817</v>
      </c>
      <c r="BJ43" s="28">
        <v>855.25482700724911</v>
      </c>
      <c r="BK43" s="21">
        <v>0.10048974747404223</v>
      </c>
      <c r="BL43" s="28">
        <v>8510.866516289856</v>
      </c>
      <c r="BM43" s="296">
        <v>0.27839203385767552</v>
      </c>
      <c r="BN43" s="155"/>
      <c r="BO43" s="8" t="s">
        <v>27</v>
      </c>
      <c r="BP43" s="28">
        <v>4374.8150403631589</v>
      </c>
      <c r="BQ43" s="433">
        <v>0.43422938534770961</v>
      </c>
      <c r="BR43" s="28">
        <v>1680.2551365043901</v>
      </c>
      <c r="BS43" s="21">
        <v>0.16677645761478108</v>
      </c>
      <c r="BT43" s="28">
        <v>2068.716982640175</v>
      </c>
      <c r="BU43" s="21">
        <v>0.2053338702418932</v>
      </c>
      <c r="BV43" s="28">
        <v>1041.9396603436035</v>
      </c>
      <c r="BW43" s="21">
        <v>0.10341941638813754</v>
      </c>
      <c r="BX43" s="28">
        <v>176.35545750626346</v>
      </c>
      <c r="BY43" s="21">
        <v>1.7504447893024983E-2</v>
      </c>
      <c r="BZ43" s="28">
        <v>732.81174866513368</v>
      </c>
      <c r="CA43" s="21">
        <v>7.2736422514453627E-2</v>
      </c>
      <c r="CB43" s="28">
        <v>10074.894026022725</v>
      </c>
      <c r="CC43" s="296">
        <v>0.27749556775139333</v>
      </c>
      <c r="CD43" s="300">
        <v>0.39899415703750934</v>
      </c>
      <c r="CE43" s="8" t="s">
        <v>27</v>
      </c>
      <c r="CF43" s="28">
        <v>79.418333188739055</v>
      </c>
      <c r="CG43" s="21">
        <v>7.8861567262753247E-3</v>
      </c>
      <c r="CH43" s="28">
        <v>436.05516930646365</v>
      </c>
      <c r="CI43" s="21">
        <v>4.3299818422037728E-2</v>
      </c>
      <c r="CJ43" s="20">
        <v>448.07843299321178</v>
      </c>
      <c r="CK43" s="21">
        <v>4.4493715825672422E-2</v>
      </c>
      <c r="CL43" s="20">
        <v>1273.9202905852617</v>
      </c>
      <c r="CM43" s="21">
        <v>0.12649894130190678</v>
      </c>
      <c r="CN43" s="20">
        <v>2218.6805675481874</v>
      </c>
      <c r="CO43" s="21">
        <v>0.22031264040312823</v>
      </c>
      <c r="CP43" s="20">
        <v>1199.3908386943278</v>
      </c>
      <c r="CQ43" s="21">
        <v>0.1190982453323943</v>
      </c>
      <c r="CR43" s="20">
        <v>2070.743319784001</v>
      </c>
      <c r="CS43" s="21">
        <v>0.20562262772369289</v>
      </c>
      <c r="CT43" s="20">
        <v>2344.3134614232608</v>
      </c>
      <c r="CU43" s="21">
        <v>0.23278785426489218</v>
      </c>
      <c r="CV43" s="28">
        <v>10070.600413523454</v>
      </c>
      <c r="CW43" s="56"/>
    </row>
    <row r="44" spans="2:101" x14ac:dyDescent="0.2">
      <c r="B44" s="1">
        <v>97227</v>
      </c>
      <c r="C44" s="127" t="s">
        <v>22</v>
      </c>
      <c r="D44" s="312">
        <v>7724</v>
      </c>
      <c r="E44" s="312">
        <v>8909.5548699999999</v>
      </c>
      <c r="G44" s="625">
        <v>10175</v>
      </c>
      <c r="H44" s="722">
        <v>2.6917801148880871E-2</v>
      </c>
      <c r="J44" s="625">
        <v>368</v>
      </c>
      <c r="K44" s="699">
        <v>7.8278785764406555E-3</v>
      </c>
      <c r="L44" s="121">
        <v>897.44513000000006</v>
      </c>
      <c r="M44" s="699">
        <v>1.9089922572440216E-2</v>
      </c>
      <c r="N44" s="105"/>
      <c r="O44" s="703">
        <v>2.0608323706475584E-2</v>
      </c>
      <c r="P44" s="625">
        <v>481</v>
      </c>
      <c r="Q44" s="699">
        <v>8.3611513508562926E-3</v>
      </c>
      <c r="R44" s="121">
        <v>704.55486999999994</v>
      </c>
      <c r="S44" s="699">
        <v>1.2247172355619292E-2</v>
      </c>
      <c r="T44" s="702"/>
      <c r="U44" s="105"/>
      <c r="V44" s="8" t="s">
        <v>22</v>
      </c>
      <c r="W44" s="28">
        <v>394.10011187211751</v>
      </c>
      <c r="X44" s="21">
        <v>3.873219772698959E-2</v>
      </c>
      <c r="Y44" s="28">
        <v>374.1323728705969</v>
      </c>
      <c r="Z44" s="21">
        <v>3.6769766375488781E-2</v>
      </c>
      <c r="AA44" s="28">
        <v>761.62125263654184</v>
      </c>
      <c r="AB44" s="21">
        <v>7.4852211561331192E-2</v>
      </c>
      <c r="AC44" s="28">
        <v>1075.850408502577</v>
      </c>
      <c r="AD44" s="21">
        <v>0.10573468388231756</v>
      </c>
      <c r="AE44" s="28">
        <v>743.19505865193855</v>
      </c>
      <c r="AF44" s="21">
        <v>7.3041283405596208E-2</v>
      </c>
      <c r="AG44" s="28">
        <v>1839.8791587186554</v>
      </c>
      <c r="AH44" s="21">
        <v>0.1808235045423747</v>
      </c>
      <c r="AI44" s="28">
        <v>2653.3017896227057</v>
      </c>
      <c r="AJ44" s="21">
        <v>0.26076676065088117</v>
      </c>
      <c r="AK44" s="28">
        <v>1180.147529966998</v>
      </c>
      <c r="AL44" s="21">
        <v>0.11598501523017225</v>
      </c>
      <c r="AM44" s="344">
        <v>901.59917919133204</v>
      </c>
      <c r="AN44" s="128">
        <v>8.8609255940180404E-2</v>
      </c>
      <c r="AO44" s="344">
        <v>251.1731379664962</v>
      </c>
      <c r="AP44" s="128">
        <v>2.4685320684668027E-2</v>
      </c>
      <c r="AQ44" s="344">
        <v>10174.99999999996</v>
      </c>
      <c r="AR44" s="14">
        <v>-4.0017766878008842E-11</v>
      </c>
      <c r="AS44" s="56">
        <v>3054.7799832740202</v>
      </c>
      <c r="AT44" s="56">
        <v>1152.7723171578282</v>
      </c>
      <c r="AU44" s="128">
        <v>0.11329457662484843</v>
      </c>
      <c r="AV44" s="399"/>
      <c r="AW44" s="400">
        <v>2866.6225443743724</v>
      </c>
      <c r="AX44" s="400">
        <v>1659.3223276174565</v>
      </c>
      <c r="AY44" s="400">
        <v>172.75863144024717</v>
      </c>
      <c r="AZ44" s="155"/>
      <c r="BA44" s="8" t="s">
        <v>22</v>
      </c>
      <c r="BB44" s="28">
        <v>3867.1301341888279</v>
      </c>
      <c r="BC44" s="433">
        <v>0.55945145770860771</v>
      </c>
      <c r="BD44" s="28">
        <v>982.62294560114628</v>
      </c>
      <c r="BE44" s="21">
        <v>0.14215447120188496</v>
      </c>
      <c r="BF44" s="28">
        <v>457.15612977165631</v>
      </c>
      <c r="BG44" s="21">
        <v>6.613603740408551E-2</v>
      </c>
      <c r="BH44" s="28">
        <v>790.69082562073834</v>
      </c>
      <c r="BI44" s="21">
        <v>0.11438796203922756</v>
      </c>
      <c r="BJ44" s="28">
        <v>814.76042237682213</v>
      </c>
      <c r="BK44" s="21">
        <v>0.11787007164619429</v>
      </c>
      <c r="BL44" s="28">
        <v>6912.3604575591908</v>
      </c>
      <c r="BM44" s="296">
        <v>0.20261298450347087</v>
      </c>
      <c r="BN44" s="155"/>
      <c r="BO44" s="8" t="s">
        <v>22</v>
      </c>
      <c r="BP44" s="28">
        <v>3908.1165458235282</v>
      </c>
      <c r="BQ44" s="433">
        <v>0.48456939953609779</v>
      </c>
      <c r="BR44" s="28">
        <v>983.67387923280535</v>
      </c>
      <c r="BS44" s="21">
        <v>0.12196623499075866</v>
      </c>
      <c r="BT44" s="28">
        <v>1502.8350932723413</v>
      </c>
      <c r="BU44" s="21">
        <v>0.18633730345810348</v>
      </c>
      <c r="BV44" s="28">
        <v>790.69082562073834</v>
      </c>
      <c r="BW44" s="21">
        <v>9.803816598028435E-2</v>
      </c>
      <c r="BX44" s="28">
        <v>257.47873975645007</v>
      </c>
      <c r="BY44" s="21">
        <v>3.1924922620444302E-2</v>
      </c>
      <c r="BZ44" s="28">
        <v>622.33769101115593</v>
      </c>
      <c r="CA44" s="21">
        <v>7.7163973414311443E-2</v>
      </c>
      <c r="CB44" s="28">
        <v>8065.1327747170189</v>
      </c>
      <c r="CC44" s="296">
        <v>0.20108667660705792</v>
      </c>
      <c r="CD44" s="300">
        <v>0.39346436547314356</v>
      </c>
      <c r="CE44" s="8" t="s">
        <v>22</v>
      </c>
      <c r="CF44" s="28">
        <v>46.241079792995343</v>
      </c>
      <c r="CG44" s="21">
        <v>5.6412618097273336E-3</v>
      </c>
      <c r="CH44" s="28">
        <v>554.89295751594409</v>
      </c>
      <c r="CI44" s="21">
        <v>6.7695141716727997E-2</v>
      </c>
      <c r="CJ44" s="20">
        <v>476.07293514152019</v>
      </c>
      <c r="CK44" s="21">
        <v>5.8079354541056408E-2</v>
      </c>
      <c r="CL44" s="20">
        <v>1353.6025175767727</v>
      </c>
      <c r="CM44" s="21">
        <v>0.16513511843020012</v>
      </c>
      <c r="CN44" s="20">
        <v>1602.4700347358064</v>
      </c>
      <c r="CO44" s="21">
        <v>0.19549614863355597</v>
      </c>
      <c r="CP44" s="20">
        <v>874.1730279961298</v>
      </c>
      <c r="CQ44" s="21">
        <v>0.10664627513035045</v>
      </c>
      <c r="CR44" s="20">
        <v>1462.8996152693071</v>
      </c>
      <c r="CS44" s="21">
        <v>0.17846900998046472</v>
      </c>
      <c r="CT44" s="20">
        <v>1826.5869836451766</v>
      </c>
      <c r="CU44" s="21">
        <v>0.22283768975791698</v>
      </c>
      <c r="CV44" s="28">
        <v>8196.9391516736523</v>
      </c>
      <c r="CW44" s="56"/>
    </row>
    <row r="45" spans="2:101" x14ac:dyDescent="0.2">
      <c r="B45" s="1">
        <v>97223</v>
      </c>
      <c r="C45" s="127" t="s">
        <v>18</v>
      </c>
      <c r="D45" s="312">
        <v>8200</v>
      </c>
      <c r="E45" s="312">
        <v>8805.5214300000007</v>
      </c>
      <c r="G45" s="625">
        <v>9464.0000000000291</v>
      </c>
      <c r="H45" s="722">
        <v>1.4527750059132094E-2</v>
      </c>
      <c r="J45" s="625">
        <v>195</v>
      </c>
      <c r="K45" s="699">
        <v>4.302207225256603E-3</v>
      </c>
      <c r="L45" s="121">
        <v>463.47857000002841</v>
      </c>
      <c r="M45" s="699">
        <v>1.022554283387549E-2</v>
      </c>
      <c r="N45" s="105"/>
      <c r="O45" s="703">
        <v>1.0229799654408289E-2</v>
      </c>
      <c r="P45" s="625">
        <v>311</v>
      </c>
      <c r="Q45" s="699">
        <v>5.2540959492069078E-3</v>
      </c>
      <c r="R45" s="121">
        <v>294.52143000000069</v>
      </c>
      <c r="S45" s="699">
        <v>4.9757037052013805E-3</v>
      </c>
      <c r="T45" s="702"/>
      <c r="U45" s="105"/>
      <c r="V45" s="8" t="s">
        <v>18</v>
      </c>
      <c r="W45" s="28">
        <v>321.3957035173795</v>
      </c>
      <c r="X45" s="21">
        <v>3.3959816517051829E-2</v>
      </c>
      <c r="Y45" s="28">
        <v>337.61756867913999</v>
      </c>
      <c r="Z45" s="21">
        <v>3.5673876656713753E-2</v>
      </c>
      <c r="AA45" s="28">
        <v>699.56793510092075</v>
      </c>
      <c r="AB45" s="21">
        <v>7.3918843522920399E-2</v>
      </c>
      <c r="AC45" s="28">
        <v>939.85431280949786</v>
      </c>
      <c r="AD45" s="21">
        <v>9.9308359341662614E-2</v>
      </c>
      <c r="AE45" s="28">
        <v>756.34446316708238</v>
      </c>
      <c r="AF45" s="21">
        <v>7.9918054011737114E-2</v>
      </c>
      <c r="AG45" s="28">
        <v>1507.6195934711145</v>
      </c>
      <c r="AH45" s="21">
        <v>0.15930046422982988</v>
      </c>
      <c r="AI45" s="28">
        <v>2343.0317600731978</v>
      </c>
      <c r="AJ45" s="21">
        <v>0.24757309383698126</v>
      </c>
      <c r="AK45" s="28">
        <v>1095.9619865342797</v>
      </c>
      <c r="AL45" s="21">
        <v>0.11580325301503343</v>
      </c>
      <c r="AM45" s="28">
        <v>1050.1990984810159</v>
      </c>
      <c r="AN45" s="21">
        <v>0.11096778301785848</v>
      </c>
      <c r="AO45" s="28">
        <v>412.40757816640053</v>
      </c>
      <c r="AP45" s="21">
        <v>4.3576455850211249E-2</v>
      </c>
      <c r="AQ45" s="28">
        <v>9464.0000000000291</v>
      </c>
      <c r="AR45" s="14">
        <v>0</v>
      </c>
      <c r="AS45" s="56">
        <v>3348.8992045337718</v>
      </c>
      <c r="AT45" s="56">
        <v>1462.6066766474164</v>
      </c>
      <c r="AU45" s="21">
        <v>0.15454423886806973</v>
      </c>
      <c r="AV45" s="399"/>
      <c r="AW45" s="400">
        <v>2528.5832320894147</v>
      </c>
      <c r="AX45" s="400">
        <v>1989.8034051760508</v>
      </c>
      <c r="AY45" s="400">
        <v>127.07703813913689</v>
      </c>
      <c r="AZ45" s="155"/>
      <c r="BA45" s="8" t="s">
        <v>18</v>
      </c>
      <c r="BB45" s="28">
        <v>2982.7954566187082</v>
      </c>
      <c r="BC45" s="433">
        <v>0.48725074940939134</v>
      </c>
      <c r="BD45" s="28">
        <v>993.58924115782941</v>
      </c>
      <c r="BE45" s="21">
        <v>0.1623065038821222</v>
      </c>
      <c r="BF45" s="28">
        <v>470.3924220053101</v>
      </c>
      <c r="BG45" s="21">
        <v>7.6840354450051926E-2</v>
      </c>
      <c r="BH45" s="28">
        <v>791.82979320843344</v>
      </c>
      <c r="BI45" s="21">
        <v>0.12934834646116064</v>
      </c>
      <c r="BJ45" s="28">
        <v>883.07778474333611</v>
      </c>
      <c r="BK45" s="21">
        <v>0.14425404579727391</v>
      </c>
      <c r="BL45" s="28">
        <v>6121.6846977336172</v>
      </c>
      <c r="BM45" s="296">
        <v>0.24987251402345745</v>
      </c>
      <c r="BN45" s="155"/>
      <c r="BO45" s="8" t="s">
        <v>18</v>
      </c>
      <c r="BP45" s="28">
        <v>3025.3778526683291</v>
      </c>
      <c r="BQ45" s="433">
        <v>0.398900530494879</v>
      </c>
      <c r="BR45" s="28">
        <v>995.61697430304935</v>
      </c>
      <c r="BS45" s="21">
        <v>0.13127356600066059</v>
      </c>
      <c r="BT45" s="28">
        <v>1797.1965348373074</v>
      </c>
      <c r="BU45" s="21">
        <v>0.23696301290692165</v>
      </c>
      <c r="BV45" s="28">
        <v>791.82979320843344</v>
      </c>
      <c r="BW45" s="21">
        <v>0.10440392570928303</v>
      </c>
      <c r="BX45" s="28">
        <v>215.92580150877384</v>
      </c>
      <c r="BY45" s="21">
        <v>2.8470135290180082E-2</v>
      </c>
      <c r="BZ45" s="28">
        <v>758.3444178551398</v>
      </c>
      <c r="CA45" s="21">
        <v>9.9988829598075604E-2</v>
      </c>
      <c r="CB45" s="28">
        <v>7584.2913743810332</v>
      </c>
      <c r="CC45" s="296">
        <v>0.2476046394351992</v>
      </c>
      <c r="CD45" s="300">
        <v>0.46982590350446041</v>
      </c>
      <c r="CE45" s="8" t="s">
        <v>18</v>
      </c>
      <c r="CF45" s="28">
        <v>97.331190970562645</v>
      </c>
      <c r="CG45" s="21">
        <v>1.2973741538358889E-2</v>
      </c>
      <c r="CH45" s="28">
        <v>291.99357291168792</v>
      </c>
      <c r="CI45" s="21">
        <v>3.8921224615076667E-2</v>
      </c>
      <c r="CJ45" s="20">
        <v>243.32797742640659</v>
      </c>
      <c r="CK45" s="21">
        <v>3.2434353845897219E-2</v>
      </c>
      <c r="CL45" s="20">
        <v>750.2612637314204</v>
      </c>
      <c r="CM45" s="21">
        <v>0.10000592435818312</v>
      </c>
      <c r="CN45" s="20">
        <v>1366.692139878317</v>
      </c>
      <c r="CO45" s="21">
        <v>0.18217295410112272</v>
      </c>
      <c r="CP45" s="20">
        <v>1042.2548366431083</v>
      </c>
      <c r="CQ45" s="21">
        <v>0.13892714897325978</v>
      </c>
      <c r="CR45" s="20">
        <v>1759.6834716507321</v>
      </c>
      <c r="CS45" s="21">
        <v>0.23455665468455442</v>
      </c>
      <c r="CT45" s="20">
        <v>1950.6237287873678</v>
      </c>
      <c r="CU45" s="21">
        <v>0.26000799788354717</v>
      </c>
      <c r="CV45" s="28">
        <v>7502.1681819996029</v>
      </c>
      <c r="CW45" s="56"/>
    </row>
    <row r="46" spans="2:101" x14ac:dyDescent="0.2">
      <c r="B46" s="1">
        <v>97231</v>
      </c>
      <c r="C46" s="130" t="s">
        <v>29</v>
      </c>
      <c r="D46" s="723">
        <v>5150</v>
      </c>
      <c r="E46" s="723">
        <v>6843.125</v>
      </c>
      <c r="G46" s="704">
        <v>7607.0000000000136</v>
      </c>
      <c r="H46" s="724">
        <v>2.139043998844592E-2</v>
      </c>
      <c r="J46" s="704">
        <v>326</v>
      </c>
      <c r="K46" s="705">
        <v>9.1288279315768217E-3</v>
      </c>
      <c r="L46" s="121">
        <v>437.87500000001364</v>
      </c>
      <c r="M46" s="705">
        <v>1.2261612056869098E-2</v>
      </c>
      <c r="N46" s="105"/>
      <c r="O46" s="706">
        <v>4.144255719602663E-2</v>
      </c>
      <c r="P46" s="704">
        <v>358</v>
      </c>
      <c r="Q46" s="705">
        <v>8.7627525883662068E-3</v>
      </c>
      <c r="R46" s="121">
        <v>1335.125</v>
      </c>
      <c r="S46" s="705">
        <v>3.2679804607660429E-2</v>
      </c>
      <c r="T46" s="702"/>
      <c r="U46" s="105"/>
      <c r="V46" s="9" t="s">
        <v>29</v>
      </c>
      <c r="W46" s="28">
        <v>246.51401826358637</v>
      </c>
      <c r="X46" s="23">
        <v>3.2406207212250029E-2</v>
      </c>
      <c r="Y46" s="28">
        <v>273.57043490227267</v>
      </c>
      <c r="Z46" s="23">
        <v>3.5962986052618932E-2</v>
      </c>
      <c r="AA46" s="28">
        <v>485.0071763872869</v>
      </c>
      <c r="AB46" s="23">
        <v>6.3758009252962544E-2</v>
      </c>
      <c r="AC46" s="28">
        <v>785.32063208861348</v>
      </c>
      <c r="AD46" s="23">
        <v>0.10323657579710953</v>
      </c>
      <c r="AE46" s="28">
        <v>501.88496403009333</v>
      </c>
      <c r="AF46" s="23">
        <v>6.5976727228880303E-2</v>
      </c>
      <c r="AG46" s="28">
        <v>1388.6246169535566</v>
      </c>
      <c r="AH46" s="23">
        <v>0.18254563125457529</v>
      </c>
      <c r="AI46" s="28">
        <v>1979.9400474643166</v>
      </c>
      <c r="AJ46" s="23">
        <v>0.26027869691919459</v>
      </c>
      <c r="AK46" s="28">
        <v>961.68631294324598</v>
      </c>
      <c r="AL46" s="23">
        <v>0.12642123214713347</v>
      </c>
      <c r="AM46" s="28">
        <v>767.11461322792934</v>
      </c>
      <c r="AN46" s="23">
        <v>0.10084325137740609</v>
      </c>
      <c r="AO46" s="28">
        <v>217.33718373911191</v>
      </c>
      <c r="AP46" s="23">
        <v>2.8570682757869271E-2</v>
      </c>
      <c r="AQ46" s="29">
        <v>7607.0000000000127</v>
      </c>
      <c r="AR46" s="14">
        <v>0</v>
      </c>
      <c r="AS46" s="56">
        <v>2292.2972256718526</v>
      </c>
      <c r="AT46" s="56">
        <v>984.45179696704122</v>
      </c>
      <c r="AU46" s="23">
        <v>0.12941393413527535</v>
      </c>
      <c r="AV46" s="399"/>
      <c r="AW46" s="400">
        <v>1955.7528858904934</v>
      </c>
      <c r="AX46" s="400">
        <v>1425.3628910295274</v>
      </c>
      <c r="AY46" s="400">
        <v>137.21087438146154</v>
      </c>
      <c r="AZ46" s="155"/>
      <c r="BA46" s="9" t="s">
        <v>29</v>
      </c>
      <c r="BB46" s="28">
        <v>2930.7735420919562</v>
      </c>
      <c r="BC46" s="434">
        <v>0.57169773811877544</v>
      </c>
      <c r="BD46" s="28">
        <v>859.15978757968753</v>
      </c>
      <c r="BE46" s="23">
        <v>0.16759387929076086</v>
      </c>
      <c r="BF46" s="28">
        <v>342.71046665789964</v>
      </c>
      <c r="BG46" s="23">
        <v>6.6851565228100401E-2</v>
      </c>
      <c r="BH46" s="28">
        <v>454.79090138747</v>
      </c>
      <c r="BI46" s="23">
        <v>8.8714779871606267E-2</v>
      </c>
      <c r="BJ46" s="28">
        <v>539.00423439410338</v>
      </c>
      <c r="BK46" s="23">
        <v>0.10514203749075701</v>
      </c>
      <c r="BL46" s="29">
        <v>5126.4389321111166</v>
      </c>
      <c r="BM46" s="297">
        <v>0.22669522465033029</v>
      </c>
      <c r="BN46" s="155"/>
      <c r="BO46" s="9" t="s">
        <v>29</v>
      </c>
      <c r="BP46" s="28">
        <v>2970.8509061492268</v>
      </c>
      <c r="BQ46" s="434">
        <v>0.48615677122365858</v>
      </c>
      <c r="BR46" s="28">
        <v>862.16605609509725</v>
      </c>
      <c r="BS46" s="23">
        <v>0.14108680621509934</v>
      </c>
      <c r="BT46" s="28">
        <v>1247.3630400522215</v>
      </c>
      <c r="BU46" s="23">
        <v>0.20412131313635662</v>
      </c>
      <c r="BV46" s="28">
        <v>454.79090138747006</v>
      </c>
      <c r="BW46" s="23">
        <v>7.4423013198941013E-2</v>
      </c>
      <c r="BX46" s="28">
        <v>151.85476319419277</v>
      </c>
      <c r="BY46" s="23">
        <v>2.4849857398301145E-2</v>
      </c>
      <c r="BZ46" s="28">
        <v>423.86506219994988</v>
      </c>
      <c r="CA46" s="23">
        <v>6.9362238827643183E-2</v>
      </c>
      <c r="CB46" s="29">
        <v>6110.890729078159</v>
      </c>
      <c r="CC46" s="297">
        <v>0.22493144814842619</v>
      </c>
      <c r="CD46" s="300">
        <v>0.37275642256124197</v>
      </c>
      <c r="CE46" s="9" t="s">
        <v>29</v>
      </c>
      <c r="CF46" s="28">
        <v>20.041790102730548</v>
      </c>
      <c r="CG46" s="23">
        <v>3.2919006121393994E-3</v>
      </c>
      <c r="CH46" s="28">
        <v>384.78579357725221</v>
      </c>
      <c r="CI46" s="23">
        <v>6.3201769049907652E-2</v>
      </c>
      <c r="CJ46" s="22">
        <v>613.27048894596771</v>
      </c>
      <c r="CK46" s="23">
        <v>0.10073079737988123</v>
      </c>
      <c r="CL46" s="20">
        <v>877.79725370924939</v>
      </c>
      <c r="CM46" s="23">
        <v>0.14417980140536807</v>
      </c>
      <c r="CN46" s="20">
        <v>1105.675877892668</v>
      </c>
      <c r="CO46" s="23">
        <v>0.181609281436729</v>
      </c>
      <c r="CP46" s="20">
        <v>545.12840259668383</v>
      </c>
      <c r="CQ46" s="23">
        <v>8.9538335298607274E-2</v>
      </c>
      <c r="CR46" s="20">
        <v>1336.0139021895861</v>
      </c>
      <c r="CS46" s="23">
        <v>0.21944272242654847</v>
      </c>
      <c r="CT46" s="20">
        <v>1205.4988837972689</v>
      </c>
      <c r="CU46" s="23">
        <v>0.19800539239081888</v>
      </c>
      <c r="CV46" s="29">
        <v>6088.212392811407</v>
      </c>
      <c r="CW46" s="56"/>
    </row>
    <row r="47" spans="2:101" s="3" customFormat="1" x14ac:dyDescent="0.2">
      <c r="C47" s="139" t="s">
        <v>40</v>
      </c>
      <c r="D47" s="140">
        <v>56003</v>
      </c>
      <c r="E47" s="140">
        <v>62825.105745000001</v>
      </c>
      <c r="F47" s="731"/>
      <c r="G47" s="318">
        <v>67023.000000000015</v>
      </c>
      <c r="H47" s="728">
        <v>1.3020250302603342E-2</v>
      </c>
      <c r="I47" s="731"/>
      <c r="J47" s="318">
        <v>2213</v>
      </c>
      <c r="K47" s="392">
        <v>6.8638732110371135E-3</v>
      </c>
      <c r="L47" s="318">
        <v>1984.8942550000138</v>
      </c>
      <c r="M47" s="392">
        <v>6.1563770915662288E-3</v>
      </c>
      <c r="N47" s="133"/>
      <c r="O47" s="709">
        <v>1.6556929553114497E-2</v>
      </c>
      <c r="P47" s="318">
        <v>3280</v>
      </c>
      <c r="Q47" s="392">
        <v>7.9604056231490656E-3</v>
      </c>
      <c r="R47" s="318">
        <v>3542.1057450000008</v>
      </c>
      <c r="S47" s="392">
        <v>8.5965239299654311E-3</v>
      </c>
      <c r="T47" s="708"/>
      <c r="U47" s="133"/>
      <c r="V47" s="10" t="s">
        <v>40</v>
      </c>
      <c r="W47" s="30">
        <v>2407.4157729512017</v>
      </c>
      <c r="X47" s="25">
        <v>3.5919248212571836E-2</v>
      </c>
      <c r="Y47" s="30">
        <v>2463.2436887562812</v>
      </c>
      <c r="Z47" s="25">
        <v>3.6752214743540006E-2</v>
      </c>
      <c r="AA47" s="30">
        <v>4569.5849343088521</v>
      </c>
      <c r="AB47" s="25">
        <v>6.8179355360232355E-2</v>
      </c>
      <c r="AC47" s="30">
        <v>6833.4140131276354</v>
      </c>
      <c r="AD47" s="25">
        <v>0.10195625401918203</v>
      </c>
      <c r="AE47" s="30">
        <v>5339.733309535769</v>
      </c>
      <c r="AF47" s="25">
        <v>7.9670162623812268E-2</v>
      </c>
      <c r="AG47" s="30">
        <v>11634.655753850722</v>
      </c>
      <c r="AH47" s="25">
        <v>0.17359198713651619</v>
      </c>
      <c r="AI47" s="30">
        <v>16804.359228202728</v>
      </c>
      <c r="AJ47" s="25">
        <v>0.25072526189819511</v>
      </c>
      <c r="AK47" s="30">
        <v>8241.851939336997</v>
      </c>
      <c r="AL47" s="25">
        <v>0.12297050175815763</v>
      </c>
      <c r="AM47" s="30">
        <v>6617.5636297332667</v>
      </c>
      <c r="AN47" s="25">
        <v>9.8735712065011541E-2</v>
      </c>
      <c r="AO47" s="30">
        <v>2111.1777301965303</v>
      </c>
      <c r="AP47" s="25">
        <v>3.1499302182780999E-2</v>
      </c>
      <c r="AQ47" s="30">
        <v>67022.999999999985</v>
      </c>
      <c r="AR47" s="14">
        <v>0</v>
      </c>
      <c r="AS47" s="56">
        <v>21613.391718679737</v>
      </c>
      <c r="AT47" s="56">
        <v>8728.7413599297979</v>
      </c>
      <c r="AU47" s="25">
        <v>0.13023501424779255</v>
      </c>
      <c r="AV47" s="399"/>
      <c r="AW47" s="403">
        <v>17973.789593994363</v>
      </c>
      <c r="AX47" s="403">
        <v>12480.133988499674</v>
      </c>
      <c r="AY47" s="403">
        <v>144.01920372455169</v>
      </c>
      <c r="AZ47" s="156"/>
      <c r="BA47" s="10" t="s">
        <v>40</v>
      </c>
      <c r="BB47" s="30">
        <v>23814.848956733887</v>
      </c>
      <c r="BC47" s="648">
        <v>0.52883941744580343</v>
      </c>
      <c r="BD47" s="30">
        <v>7435.6536287397257</v>
      </c>
      <c r="BE47" s="208">
        <v>0.1651182730780916</v>
      </c>
      <c r="BF47" s="30">
        <v>3040.1086221964592</v>
      </c>
      <c r="BG47" s="208">
        <v>6.7509530530939513E-2</v>
      </c>
      <c r="BH47" s="30">
        <v>5045.6207968040289</v>
      </c>
      <c r="BI47" s="208">
        <v>0.11204451339086817</v>
      </c>
      <c r="BJ47" s="30">
        <v>5696.0560041527933</v>
      </c>
      <c r="BK47" s="208">
        <v>0.12648826555429721</v>
      </c>
      <c r="BL47" s="30">
        <v>45032.2880086269</v>
      </c>
      <c r="BM47" s="87">
        <v>0.23793708944047806</v>
      </c>
      <c r="BN47" s="156"/>
      <c r="BO47" s="10" t="s">
        <v>40</v>
      </c>
      <c r="BP47" s="30">
        <v>24100.01153423596</v>
      </c>
      <c r="BQ47" s="648">
        <v>0.44828032158795267</v>
      </c>
      <c r="BR47" s="30">
        <v>7449.7561879019831</v>
      </c>
      <c r="BS47" s="208">
        <v>0.13857168055377928</v>
      </c>
      <c r="BT47" s="30">
        <v>11033.01033730472</v>
      </c>
      <c r="BU47" s="208">
        <v>0.20522319730279603</v>
      </c>
      <c r="BV47" s="30">
        <v>5045.6207968040289</v>
      </c>
      <c r="BW47" s="208">
        <v>9.3852756468146614E-2</v>
      </c>
      <c r="BX47" s="30">
        <v>1359.2669441785711</v>
      </c>
      <c r="BY47" s="208">
        <v>2.5283499221344301E-2</v>
      </c>
      <c r="BZ47" s="30">
        <v>4773.3635681314272</v>
      </c>
      <c r="CA47" s="208">
        <v>8.8788544865981173E-2</v>
      </c>
      <c r="CB47" s="30">
        <v>53761.029368556687</v>
      </c>
      <c r="CC47" s="87">
        <v>0.23612713264683133</v>
      </c>
      <c r="CD47" s="300">
        <v>0.41314799785826811</v>
      </c>
      <c r="CE47" s="10" t="s">
        <v>40</v>
      </c>
      <c r="CF47" s="30">
        <v>468.50588517404958</v>
      </c>
      <c r="CG47" s="25">
        <v>8.7148726597555091E-3</v>
      </c>
      <c r="CH47" s="30">
        <v>2698.8759906759974</v>
      </c>
      <c r="CI47" s="25">
        <v>5.0202913832074952E-2</v>
      </c>
      <c r="CJ47" s="24">
        <v>2967.6794765367504</v>
      </c>
      <c r="CK47" s="25">
        <v>5.5203039175013992E-2</v>
      </c>
      <c r="CL47" s="24">
        <v>7278.5038953292269</v>
      </c>
      <c r="CM47" s="25">
        <v>0.13539047557057687</v>
      </c>
      <c r="CN47" s="24">
        <v>10493.493511272909</v>
      </c>
      <c r="CO47" s="25">
        <v>0.19519383341948993</v>
      </c>
      <c r="CP47" s="24">
        <v>6124.4731074838382</v>
      </c>
      <c r="CQ47" s="25">
        <v>0.11392386932341386</v>
      </c>
      <c r="CR47" s="24">
        <v>11048.266886212219</v>
      </c>
      <c r="CS47" s="25">
        <v>0.20551340350519498</v>
      </c>
      <c r="CT47" s="24">
        <v>12679.550748492155</v>
      </c>
      <c r="CU47" s="25">
        <v>0.23585759251448007</v>
      </c>
      <c r="CV47" s="30">
        <v>53759.349501177137</v>
      </c>
      <c r="CW47" s="56"/>
    </row>
    <row r="48" spans="2:101" s="3" customFormat="1" ht="13.5" thickBot="1" x14ac:dyDescent="0.25">
      <c r="C48" s="134" t="s">
        <v>41</v>
      </c>
      <c r="D48" s="135">
        <v>106771</v>
      </c>
      <c r="E48" s="135">
        <v>118137.23102000001</v>
      </c>
      <c r="F48" s="731"/>
      <c r="G48" s="316">
        <v>121136</v>
      </c>
      <c r="H48" s="726">
        <v>5.0259796512326371E-3</v>
      </c>
      <c r="I48" s="731"/>
      <c r="J48" s="316">
        <v>3597</v>
      </c>
      <c r="K48" s="391">
        <v>6.0286233871486277E-3</v>
      </c>
      <c r="L48" s="316">
        <v>-598.23102000000654</v>
      </c>
      <c r="M48" s="391">
        <v>-1.0026437359159904E-3</v>
      </c>
      <c r="N48" s="133"/>
      <c r="O48" s="707">
        <v>1.4556437831010349E-2</v>
      </c>
      <c r="P48" s="316">
        <v>5991</v>
      </c>
      <c r="Q48" s="391">
        <v>7.6725186116781098E-3</v>
      </c>
      <c r="R48" s="316">
        <v>5375.231019999992</v>
      </c>
      <c r="S48" s="391">
        <v>6.8839192193322395E-3</v>
      </c>
      <c r="T48" s="708"/>
      <c r="U48" s="133"/>
      <c r="V48" s="12" t="s">
        <v>41</v>
      </c>
      <c r="W48" s="15">
        <v>4141.2900921292767</v>
      </c>
      <c r="X48" s="48">
        <v>3.4187112766884145E-2</v>
      </c>
      <c r="Y48" s="15">
        <v>4559.9238257200705</v>
      </c>
      <c r="Z48" s="48">
        <v>3.7643011373333049E-2</v>
      </c>
      <c r="AA48" s="15">
        <v>8210.0088631299586</v>
      </c>
      <c r="AB48" s="48">
        <v>6.7775135906171263E-2</v>
      </c>
      <c r="AC48" s="15">
        <v>12353.357382546084</v>
      </c>
      <c r="AD48" s="48">
        <v>0.10197924136958533</v>
      </c>
      <c r="AE48" s="15">
        <v>9524.2329136149747</v>
      </c>
      <c r="AF48" s="48">
        <v>7.8624297596213991E-2</v>
      </c>
      <c r="AG48" s="15">
        <v>19647.470475351387</v>
      </c>
      <c r="AH48" s="48">
        <v>0.16219348893269875</v>
      </c>
      <c r="AI48" s="15">
        <v>30081.472146428154</v>
      </c>
      <c r="AJ48" s="48">
        <v>0.24832809525185051</v>
      </c>
      <c r="AK48" s="15">
        <v>14933.70218413208</v>
      </c>
      <c r="AL48" s="48">
        <v>0.12328046314994788</v>
      </c>
      <c r="AM48" s="15">
        <v>13136.390912970848</v>
      </c>
      <c r="AN48" s="48">
        <v>0.10844332744164289</v>
      </c>
      <c r="AO48" s="15">
        <v>4548.1512039771187</v>
      </c>
      <c r="AP48" s="48">
        <v>3.754582621167217E-2</v>
      </c>
      <c r="AQ48" s="43">
        <v>121135.99999999996</v>
      </c>
      <c r="AR48" s="14">
        <v>0</v>
      </c>
      <c r="AS48" s="56">
        <v>38788.813077140367</v>
      </c>
      <c r="AT48" s="56">
        <v>17684.542116947967</v>
      </c>
      <c r="AU48" s="48">
        <v>0.14598915365331505</v>
      </c>
      <c r="AV48" s="399"/>
      <c r="AW48" s="404">
        <v>32345.620686246177</v>
      </c>
      <c r="AX48" s="404">
        <v>24554.175742452229</v>
      </c>
      <c r="AY48" s="404">
        <v>131.73164933540471</v>
      </c>
      <c r="AZ48" s="156"/>
      <c r="BA48" s="12" t="s">
        <v>41</v>
      </c>
      <c r="BB48" s="43">
        <v>40269.340448614501</v>
      </c>
      <c r="BC48" s="649">
        <v>0.50663633313412004</v>
      </c>
      <c r="BD48" s="43">
        <v>14577.007270002006</v>
      </c>
      <c r="BE48" s="209">
        <v>0.18339613783263045</v>
      </c>
      <c r="BF48" s="43">
        <v>5317.0843706326414</v>
      </c>
      <c r="BG48" s="209">
        <v>6.6895263207489286E-2</v>
      </c>
      <c r="BH48" s="43">
        <v>8833.9513225242426</v>
      </c>
      <c r="BI48" s="209">
        <v>0.11114164412104194</v>
      </c>
      <c r="BJ48" s="43">
        <v>10486.336596033761</v>
      </c>
      <c r="BK48" s="209">
        <v>0.13193062170471839</v>
      </c>
      <c r="BL48" s="43">
        <v>79483.720007807147</v>
      </c>
      <c r="BM48" s="87">
        <v>0.26577899671255828</v>
      </c>
      <c r="BN48" s="156"/>
      <c r="BO48" s="12" t="s">
        <v>41</v>
      </c>
      <c r="BP48" s="43">
        <v>40829.841542274393</v>
      </c>
      <c r="BQ48" s="649">
        <v>0.42019730156182711</v>
      </c>
      <c r="BR48" s="43">
        <v>14603.59413571495</v>
      </c>
      <c r="BS48" s="209">
        <v>0.1502918115069844</v>
      </c>
      <c r="BT48" s="43">
        <v>21225.276441231945</v>
      </c>
      <c r="BU48" s="209">
        <v>0.21843836636679412</v>
      </c>
      <c r="BV48" s="43">
        <v>8833.9513225242426</v>
      </c>
      <c r="BW48" s="209">
        <v>9.0913958213868842E-2</v>
      </c>
      <c r="BX48" s="43">
        <v>2824.3469550184418</v>
      </c>
      <c r="BY48" s="209">
        <v>2.9066558290321582E-2</v>
      </c>
      <c r="BZ48" s="43">
        <v>8851.2517279911553</v>
      </c>
      <c r="CA48" s="209">
        <v>9.1092004060203943E-2</v>
      </c>
      <c r="CB48" s="43">
        <v>97168.262124755129</v>
      </c>
      <c r="CC48" s="87">
        <v>0.26344378545372249</v>
      </c>
      <c r="CD48" s="300">
        <v>0.42951088693118844</v>
      </c>
      <c r="CE48" s="12" t="s">
        <v>41</v>
      </c>
      <c r="CF48" s="15">
        <v>945.8404602515177</v>
      </c>
      <c r="CG48" s="48">
        <v>9.7293176545567225E-3</v>
      </c>
      <c r="CH48" s="15">
        <v>4761.3337597506106</v>
      </c>
      <c r="CI48" s="48">
        <v>4.8977106134431951E-2</v>
      </c>
      <c r="CJ48" s="62">
        <v>4192.0934874795485</v>
      </c>
      <c r="CK48" s="48">
        <v>4.312165834652619E-2</v>
      </c>
      <c r="CL48" s="62">
        <v>11354.169526134516</v>
      </c>
      <c r="CM48" s="48">
        <v>0.11679382164945107</v>
      </c>
      <c r="CN48" s="62">
        <v>18964.329267364828</v>
      </c>
      <c r="CO48" s="48">
        <v>0.19507516468341238</v>
      </c>
      <c r="CP48" s="62">
        <v>11689.834256877923</v>
      </c>
      <c r="CQ48" s="48">
        <v>0.1202466119751741</v>
      </c>
      <c r="CR48" s="62">
        <v>21448.797876834589</v>
      </c>
      <c r="CS48" s="48">
        <v>0.22063146653359783</v>
      </c>
      <c r="CT48" s="62">
        <v>23859.099289617086</v>
      </c>
      <c r="CU48" s="48">
        <v>0.24542485302284972</v>
      </c>
      <c r="CV48" s="43">
        <v>97215.497924310621</v>
      </c>
      <c r="CW48" s="56"/>
    </row>
    <row r="49" spans="3:101" s="3" customFormat="1" ht="13.5" thickBot="1" x14ac:dyDescent="0.25">
      <c r="C49" s="732" t="s">
        <v>42</v>
      </c>
      <c r="D49" s="733">
        <v>381325</v>
      </c>
      <c r="E49" s="733">
        <v>397727.67098900001</v>
      </c>
      <c r="F49" s="731"/>
      <c r="G49" s="713">
        <v>392291</v>
      </c>
      <c r="H49" s="714">
        <v>-2.7489379336637088E-3</v>
      </c>
      <c r="I49" s="731"/>
      <c r="J49" s="713">
        <v>12182</v>
      </c>
      <c r="K49" s="714">
        <v>6.1595711742804642E-3</v>
      </c>
      <c r="L49" s="713">
        <v>-17618.670989000006</v>
      </c>
      <c r="M49" s="714">
        <v>-8.9085091079441729E-3</v>
      </c>
      <c r="N49" s="133"/>
      <c r="O49" s="715">
        <v>6.0346351222093642E-3</v>
      </c>
      <c r="P49" s="713">
        <v>20014</v>
      </c>
      <c r="Q49" s="714">
        <v>7.3632634231884601E-3</v>
      </c>
      <c r="R49" s="713">
        <v>-3611.3290109999944</v>
      </c>
      <c r="S49" s="714">
        <v>-1.328628300979095E-3</v>
      </c>
      <c r="T49" s="708"/>
      <c r="U49" s="133"/>
      <c r="V49" s="207" t="s">
        <v>42</v>
      </c>
      <c r="W49" s="45">
        <v>13418.837257925488</v>
      </c>
      <c r="X49" s="49">
        <v>3.4206334730915292E-2</v>
      </c>
      <c r="Y49" s="45">
        <v>14437.89771702874</v>
      </c>
      <c r="Z49" s="49">
        <v>3.6804050353000051E-2</v>
      </c>
      <c r="AA49" s="45">
        <v>26225.962970327677</v>
      </c>
      <c r="AB49" s="49">
        <v>6.6853338389939301E-2</v>
      </c>
      <c r="AC49" s="45">
        <v>38439.856431872322</v>
      </c>
      <c r="AD49" s="49">
        <v>9.7988117065832062E-2</v>
      </c>
      <c r="AE49" s="45">
        <v>32494.392520546349</v>
      </c>
      <c r="AF49" s="49">
        <v>8.2832368115879171E-2</v>
      </c>
      <c r="AG49" s="45">
        <v>64194.856906287037</v>
      </c>
      <c r="AH49" s="49">
        <v>0.16364091173717227</v>
      </c>
      <c r="AI49" s="45">
        <v>93004.437410946004</v>
      </c>
      <c r="AJ49" s="49">
        <v>0.23708022210794033</v>
      </c>
      <c r="AK49" s="45">
        <v>47970.059664379383</v>
      </c>
      <c r="AL49" s="49">
        <v>0.12228182564570533</v>
      </c>
      <c r="AM49" s="45">
        <v>44736.005401091112</v>
      </c>
      <c r="AN49" s="49">
        <v>0.11403780714084982</v>
      </c>
      <c r="AO49" s="45">
        <v>17368.693719595838</v>
      </c>
      <c r="AP49" s="49">
        <v>4.4275024712766391E-2</v>
      </c>
      <c r="AQ49" s="51">
        <v>392290.99999999994</v>
      </c>
      <c r="AR49" s="14">
        <v>0</v>
      </c>
      <c r="AS49" s="56">
        <v>125016.94689770057</v>
      </c>
      <c r="AT49" s="56">
        <v>62104.69912068695</v>
      </c>
      <c r="AU49" s="49">
        <v>0.15831283185361622</v>
      </c>
      <c r="AV49" s="399"/>
      <c r="AW49" s="405">
        <v>103191.2203914454</v>
      </c>
      <c r="AX49" s="405">
        <v>84193.359801188024</v>
      </c>
      <c r="AY49" s="405">
        <v>122.56455928961432</v>
      </c>
      <c r="AZ49" s="156"/>
      <c r="BA49" s="207" t="s">
        <v>42</v>
      </c>
      <c r="BB49" s="51">
        <v>130910.21710226142</v>
      </c>
      <c r="BC49" s="650">
        <v>0.51469881655958716</v>
      </c>
      <c r="BD49" s="51">
        <v>46988.902214365415</v>
      </c>
      <c r="BE49" s="210">
        <v>0.18474594952566351</v>
      </c>
      <c r="BF49" s="51">
        <v>16151.93819524044</v>
      </c>
      <c r="BG49" s="210">
        <v>6.3504466330078654E-2</v>
      </c>
      <c r="BH49" s="51">
        <v>30429.651376899496</v>
      </c>
      <c r="BI49" s="210">
        <v>0.11964005483068155</v>
      </c>
      <c r="BJ49" s="51">
        <v>29862.633062760418</v>
      </c>
      <c r="BK49" s="210">
        <v>0.11741071275398925</v>
      </c>
      <c r="BL49" s="51">
        <v>254343.34195152717</v>
      </c>
      <c r="BM49" s="87">
        <v>0.26413229247489439</v>
      </c>
      <c r="BN49" s="156"/>
      <c r="BO49" s="207" t="s">
        <v>42</v>
      </c>
      <c r="BP49" s="51">
        <v>132858.72651920834</v>
      </c>
      <c r="BQ49" s="650">
        <v>0.41984373190949748</v>
      </c>
      <c r="BR49" s="51">
        <v>47087.147048789062</v>
      </c>
      <c r="BS49" s="210">
        <v>0.14879898415311618</v>
      </c>
      <c r="BT49" s="51">
        <v>72829.96399473869</v>
      </c>
      <c r="BU49" s="210">
        <v>0.23014825355837396</v>
      </c>
      <c r="BV49" s="51">
        <v>30429.651376899496</v>
      </c>
      <c r="BW49" s="210">
        <v>9.6160024482361633E-2</v>
      </c>
      <c r="BX49" s="51">
        <v>7902.1315868826068</v>
      </c>
      <c r="BY49" s="210">
        <v>2.4971339876549658E-2</v>
      </c>
      <c r="BZ49" s="51">
        <v>25340.420545695968</v>
      </c>
      <c r="CA49" s="210">
        <v>8.0077666020100982E-2</v>
      </c>
      <c r="CB49" s="51">
        <v>316448.0410722142</v>
      </c>
      <c r="CC49" s="87">
        <v>0.26167394736615568</v>
      </c>
      <c r="CD49" s="300">
        <v>0.43135728393738626</v>
      </c>
      <c r="CE49" s="207" t="s">
        <v>42</v>
      </c>
      <c r="CF49" s="45">
        <v>2430.3970513632657</v>
      </c>
      <c r="CG49" s="49">
        <v>7.6821097152194161E-3</v>
      </c>
      <c r="CH49" s="45">
        <v>13256.468995038329</v>
      </c>
      <c r="CI49" s="49">
        <v>4.190165108995908E-2</v>
      </c>
      <c r="CJ49" s="212">
        <v>15398.43363200253</v>
      </c>
      <c r="CK49" s="49">
        <v>4.8672070490381421E-2</v>
      </c>
      <c r="CL49" s="212">
        <v>37246.207212565467</v>
      </c>
      <c r="CM49" s="49">
        <v>0.11772950848596037</v>
      </c>
      <c r="CN49" s="212">
        <v>61771.776888578504</v>
      </c>
      <c r="CO49" s="49">
        <v>0.19525104636542248</v>
      </c>
      <c r="CP49" s="212">
        <v>39096.912862259589</v>
      </c>
      <c r="CQ49" s="49">
        <v>0.12357930321129212</v>
      </c>
      <c r="CR49" s="212">
        <v>73007.71893975063</v>
      </c>
      <c r="CS49" s="49">
        <v>0.23076612384732417</v>
      </c>
      <c r="CT49" s="212">
        <v>74163.125897878504</v>
      </c>
      <c r="CU49" s="49">
        <v>0.23441818679444118</v>
      </c>
      <c r="CV49" s="51">
        <v>316371.04147943674</v>
      </c>
      <c r="CW49" s="56"/>
    </row>
    <row r="50" spans="3:101" x14ac:dyDescent="0.2">
      <c r="C50" s="152" t="s">
        <v>75</v>
      </c>
      <c r="F50" s="105"/>
      <c r="I50" s="105"/>
      <c r="K50" s="126"/>
      <c r="L50" s="105"/>
      <c r="M50" s="126"/>
      <c r="N50" s="105"/>
      <c r="Q50" s="126"/>
      <c r="R50" s="105"/>
      <c r="S50" s="126"/>
      <c r="T50" s="126"/>
      <c r="U50" s="105"/>
      <c r="V50" s="60" t="s">
        <v>75</v>
      </c>
      <c r="W50" s="13"/>
      <c r="X50" s="1"/>
      <c r="Y50" s="13"/>
      <c r="Z50" s="1"/>
      <c r="AA50" s="13"/>
      <c r="AB50" s="1"/>
      <c r="AC50" s="13"/>
      <c r="AD50" s="1"/>
      <c r="AE50" s="13"/>
      <c r="AF50" s="1"/>
      <c r="AG50" s="13"/>
      <c r="AH50" s="1"/>
      <c r="AI50" s="13"/>
      <c r="AJ50" s="1"/>
      <c r="AK50" s="13"/>
      <c r="AL50" s="1"/>
      <c r="AM50" s="13"/>
      <c r="AN50" s="1"/>
      <c r="AO50" s="13"/>
      <c r="AP50" s="1"/>
      <c r="AQ50" s="13"/>
      <c r="AR50" s="14"/>
      <c r="AS50" s="39"/>
      <c r="AT50" s="56">
        <v>0</v>
      </c>
      <c r="AU50" s="1"/>
      <c r="AW50" s="395"/>
      <c r="AX50" s="395"/>
      <c r="AY50" s="395"/>
      <c r="AZ50" s="13"/>
      <c r="BA50" s="153" t="s">
        <v>166</v>
      </c>
      <c r="BB50" s="13"/>
      <c r="BC50" s="1"/>
      <c r="BD50" s="13"/>
      <c r="BE50" s="1"/>
      <c r="BF50" s="13"/>
      <c r="BG50" s="1"/>
      <c r="BH50" s="13"/>
      <c r="BI50" s="1"/>
      <c r="BJ50" s="13"/>
      <c r="BK50" s="1"/>
      <c r="BL50" s="13"/>
      <c r="BN50" s="13"/>
      <c r="BO50" s="153" t="s">
        <v>166</v>
      </c>
      <c r="BP50" s="13"/>
      <c r="BQ50" s="1"/>
      <c r="BR50" s="13"/>
      <c r="BS50" s="1"/>
      <c r="BT50" s="13"/>
      <c r="BU50" s="1"/>
      <c r="BV50" s="13"/>
      <c r="BW50" s="1"/>
      <c r="BX50" s="13"/>
      <c r="BY50" s="1"/>
      <c r="BZ50" s="13"/>
      <c r="CA50" s="1"/>
      <c r="CB50" s="13"/>
      <c r="CD50" s="300">
        <v>0</v>
      </c>
      <c r="CE50" s="60" t="s">
        <v>75</v>
      </c>
      <c r="CF50" s="13"/>
      <c r="CG50" s="1"/>
      <c r="CH50" s="13"/>
      <c r="CI50" s="1"/>
      <c r="CJ50" s="13"/>
      <c r="CV50" s="13"/>
      <c r="CW50" s="56"/>
    </row>
    <row r="51" spans="3:101" x14ac:dyDescent="0.2">
      <c r="E51" s="734"/>
      <c r="F51" s="105"/>
      <c r="G51" s="734"/>
      <c r="I51" s="105"/>
      <c r="K51" s="126"/>
      <c r="L51" s="105"/>
      <c r="M51" s="126"/>
      <c r="N51" s="105"/>
      <c r="Q51" s="126"/>
      <c r="R51" s="105"/>
      <c r="S51" s="126"/>
      <c r="T51" s="126"/>
      <c r="U51" s="105"/>
      <c r="W51" s="13"/>
      <c r="X51" s="1"/>
      <c r="Y51" s="13"/>
      <c r="Z51" s="1"/>
      <c r="AA51" s="13"/>
      <c r="AB51" s="1"/>
      <c r="AC51" s="13"/>
      <c r="AD51" s="1"/>
      <c r="AE51" s="13"/>
      <c r="AF51" s="1"/>
      <c r="AG51" s="13"/>
      <c r="AH51" s="1"/>
      <c r="AI51" s="13"/>
      <c r="AJ51" s="1"/>
      <c r="AK51" s="13"/>
      <c r="AL51" s="1"/>
      <c r="AM51" s="13"/>
      <c r="AN51" s="1"/>
      <c r="AO51" s="13"/>
      <c r="AP51" s="1"/>
      <c r="AQ51" s="13"/>
      <c r="AR51" s="13"/>
      <c r="AU51" s="1"/>
      <c r="AW51" s="395"/>
      <c r="AX51" s="395"/>
      <c r="AY51" s="395"/>
      <c r="BB51" s="13"/>
      <c r="BC51" s="1"/>
      <c r="BD51" s="13"/>
      <c r="BE51" s="1"/>
      <c r="BF51" s="13"/>
      <c r="BG51" s="1"/>
      <c r="BH51" s="13"/>
      <c r="BI51" s="1"/>
      <c r="BJ51" s="13"/>
      <c r="BK51" s="1"/>
      <c r="BL51" s="13"/>
      <c r="BP51" s="13"/>
      <c r="BQ51" s="1"/>
      <c r="BR51" s="13"/>
      <c r="BS51" s="1"/>
      <c r="BT51" s="13"/>
      <c r="BU51" s="1"/>
      <c r="BV51" s="13"/>
      <c r="BW51" s="1"/>
      <c r="BX51" s="13"/>
      <c r="BY51" s="1"/>
      <c r="BZ51" s="13"/>
      <c r="CA51" s="1"/>
      <c r="CB51" s="13"/>
      <c r="CF51" s="13"/>
      <c r="CG51" s="1"/>
      <c r="CH51" s="13"/>
      <c r="CI51" s="1"/>
      <c r="CJ51" s="13"/>
      <c r="CV51" s="13"/>
    </row>
    <row r="52" spans="3:101" x14ac:dyDescent="0.2">
      <c r="BA52" s="653" t="s">
        <v>320</v>
      </c>
      <c r="BB52" s="468"/>
      <c r="BC52" s="6"/>
      <c r="BD52" s="468"/>
      <c r="BE52" s="6"/>
      <c r="BF52" s="468"/>
      <c r="BG52" s="6"/>
      <c r="BH52" s="468"/>
      <c r="BI52" s="6"/>
      <c r="BJ52" s="468"/>
      <c r="BK52" s="6"/>
      <c r="BL52" s="468"/>
      <c r="BM52" s="87"/>
      <c r="BO52" s="653" t="s">
        <v>320</v>
      </c>
      <c r="BP52" s="468">
        <v>25994106.83168843</v>
      </c>
      <c r="BQ52" s="6">
        <v>0.5073874155166459</v>
      </c>
      <c r="BR52" s="468">
        <v>3618607.9444126948</v>
      </c>
      <c r="BS52" s="6">
        <v>7.063278398338034E-2</v>
      </c>
      <c r="BT52" s="468">
        <v>13633149.161203602</v>
      </c>
      <c r="BU52" s="6">
        <v>0.26610986724973451</v>
      </c>
      <c r="BV52" s="468">
        <v>4090202.3465207517</v>
      </c>
      <c r="BW52" s="6">
        <v>7.9837988317080555E-2</v>
      </c>
      <c r="BX52" s="468">
        <v>1899510.3408434468</v>
      </c>
      <c r="BY52" s="6">
        <v>3.7077159404945687E-2</v>
      </c>
      <c r="BZ52" s="468">
        <v>1995703.5307917681</v>
      </c>
      <c r="CA52" s="6">
        <v>3.8954785528213041E-2</v>
      </c>
      <c r="CB52" s="468">
        <v>51231280.155460693</v>
      </c>
      <c r="CC52" s="87">
        <v>0.12219777794007203</v>
      </c>
    </row>
  </sheetData>
  <phoneticPr fontId="2" type="noConversion"/>
  <printOptions horizontalCentered="1" verticalCentered="1"/>
  <pageMargins left="0.25" right="0.25" top="0.75" bottom="0.75" header="0.3" footer="0.3"/>
  <pageSetup paperSize="9" orientation="portrait" r:id="rId1"/>
  <headerFooter alignWithMargins="0">
    <oddHeader>&amp;C&amp;"-,Normal"&amp;K003366Observatoire de l'habitat de la Martinique&amp;"Arial,Normal"&amp;K000000
&amp;"-,Gras"&amp;11Profil de la population</oddHeader>
  </headerFooter>
  <colBreaks count="1" manualBreakCount="1">
    <brk id="21" min="50" max="10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18</vt:i4>
      </vt:variant>
      <vt:variant>
        <vt:lpstr>Plages nommées</vt:lpstr>
      </vt:variant>
      <vt:variant>
        <vt:i4>10</vt:i4>
      </vt:variant>
    </vt:vector>
  </HeadingPairs>
  <TitlesOfParts>
    <vt:vector size="28" baseType="lpstr">
      <vt:lpstr>Feuil2</vt:lpstr>
      <vt:lpstr>Logt</vt:lpstr>
      <vt:lpstr>RP</vt:lpstr>
      <vt:lpstr>Parc privé</vt:lpstr>
      <vt:lpstr>RP achevement construction</vt:lpstr>
      <vt:lpstr>vacants</vt:lpstr>
      <vt:lpstr>tx vacants</vt:lpstr>
      <vt:lpstr>ménages</vt:lpstr>
      <vt:lpstr>pop</vt:lpstr>
      <vt:lpstr>selon taille ménage</vt:lpstr>
      <vt:lpstr>REVENU</vt:lpstr>
      <vt:lpstr>nb moy pers</vt:lpstr>
      <vt:lpstr>selon statut d'occ (2)</vt:lpstr>
      <vt:lpstr>65 ans et +</vt:lpstr>
      <vt:lpstr>moins de 25 ans</vt:lpstr>
      <vt:lpstr>-25ans</vt:lpstr>
      <vt:lpstr>65ans+</vt:lpstr>
      <vt:lpstr>Parc HLM</vt:lpstr>
      <vt:lpstr>'65 ans et +'!Zone_d_impression</vt:lpstr>
      <vt:lpstr>Logt!Zone_d_impression</vt:lpstr>
      <vt:lpstr>ménages!Zone_d_impression</vt:lpstr>
      <vt:lpstr>'moins de 25 ans'!Zone_d_impression</vt:lpstr>
      <vt:lpstr>'nb moy pers'!Zone_d_impression</vt:lpstr>
      <vt:lpstr>'Parc privé'!Zone_d_impression</vt:lpstr>
      <vt:lpstr>RP!Zone_d_impression</vt:lpstr>
      <vt:lpstr>'selon taille ménage'!Zone_d_impression</vt:lpstr>
      <vt:lpstr>'tx vacants'!Zone_d_impression</vt:lpstr>
      <vt:lpstr>vacants!Zone_d_impression</vt:lpstr>
    </vt:vector>
  </TitlesOfParts>
  <Company>EOHS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Cecile</dc:creator>
  <cp:lastModifiedBy>Cecile Peirolo</cp:lastModifiedBy>
  <cp:lastPrinted>2014-10-09T11:32:59Z</cp:lastPrinted>
  <dcterms:created xsi:type="dcterms:W3CDTF">2011-11-15T14:39:08Z</dcterms:created>
  <dcterms:modified xsi:type="dcterms:W3CDTF">2015-03-31T12:29:07Z</dcterms:modified>
</cp:coreProperties>
</file>