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45" windowWidth="19230" windowHeight="6660" tabRatio="616" firstSheet="1" activeTab="1"/>
  </bookViews>
  <sheets>
    <sheet name="Feuil2" sheetId="14" state="hidden" r:id="rId1"/>
    <sheet name="Logt" sheetId="1" r:id="rId2"/>
    <sheet name="RP" sheetId="9" r:id="rId3"/>
    <sheet name="RP époque achevement" sheetId="28" state="hidden" r:id="rId4"/>
    <sheet name="Parc privé" sheetId="6" r:id="rId5"/>
    <sheet name="vacants" sheetId="7" r:id="rId6"/>
    <sheet name="tx vacants" sheetId="25" r:id="rId7"/>
    <sheet name="ménages" sheetId="3" r:id="rId8"/>
    <sheet name="pop" sheetId="2" r:id="rId9"/>
    <sheet name="selon statut d'occ (2)" sheetId="10" state="hidden" r:id="rId10"/>
    <sheet name="65 ans et +" sheetId="4" state="hidden" r:id="rId11"/>
    <sheet name="moins de 25 ans" sheetId="5" state="hidden" r:id="rId12"/>
  </sheets>
  <definedNames>
    <definedName name="_xlnm._FilterDatabase" localSheetId="1" hidden="1">Logt!$T$3:$T$46</definedName>
    <definedName name="_xlnm._FilterDatabase" localSheetId="7" hidden="1">ménages!$L$4:$L$49</definedName>
    <definedName name="_xlnm._FilterDatabase" localSheetId="4" hidden="1">'Parc privé'!$S$3:$S$47</definedName>
    <definedName name="_xlnm._FilterDatabase" localSheetId="8" hidden="1">pop!$AR$6:$AR$45</definedName>
    <definedName name="_xlnm._FilterDatabase" localSheetId="2" hidden="1">RP!$L$3:$L$47</definedName>
    <definedName name="donnees">#REF!</definedName>
    <definedName name="rev">#REF!</definedName>
    <definedName name="_xlnm.Print_Area" localSheetId="10">'65 ans et +'!$B$1:$CV$47</definedName>
    <definedName name="_xlnm.Print_Area" localSheetId="1">Logt!$B$1:$AJ$47</definedName>
    <definedName name="_xlnm.Print_Area" localSheetId="7">ménages!$B$3:$M$70</definedName>
    <definedName name="_xlnm.Print_Area" localSheetId="11">'moins de 25 ans'!$B$1:$CC$47</definedName>
    <definedName name="_xlnm.Print_Area" localSheetId="4">'Parc privé'!$A$1:$CP$47</definedName>
    <definedName name="_xlnm.Print_Area" localSheetId="8">pop!$AX$6:$BL$44</definedName>
    <definedName name="_xlnm.Print_Area" localSheetId="2">RP!$B$3:$M$46</definedName>
    <definedName name="_xlnm.Print_Area" localSheetId="6">'tx vacants'!$B$1:$AE$79</definedName>
    <definedName name="_xlnm.Print_Area" localSheetId="5">vacants!$B$1:$AA$79</definedName>
  </definedNames>
  <calcPr calcId="145621"/>
  <pivotCaches>
    <pivotCache cacheId="0" r:id="rId13"/>
  </pivotCaches>
</workbook>
</file>

<file path=xl/calcChain.xml><?xml version="1.0" encoding="utf-8"?>
<calcChain xmlns="http://schemas.openxmlformats.org/spreadsheetml/2006/main">
  <c r="AQ18" i="1" l="1"/>
  <c r="AQ1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Q43" i="1"/>
  <c r="AQ42" i="1"/>
  <c r="AQ41" i="1"/>
  <c r="AQ39" i="1"/>
  <c r="AQ38" i="1"/>
  <c r="AQ37" i="1"/>
  <c r="AQ35" i="1"/>
  <c r="AQ33" i="1"/>
  <c r="AQ32" i="1"/>
  <c r="AQ28" i="1"/>
  <c r="AQ27" i="1"/>
  <c r="AQ26" i="1"/>
  <c r="AQ24" i="1"/>
  <c r="AQ23" i="1"/>
  <c r="AQ22" i="1"/>
  <c r="AQ21" i="1"/>
  <c r="AQ19" i="1"/>
  <c r="AQ16" i="1"/>
  <c r="AQ15" i="1"/>
  <c r="AQ14" i="1"/>
  <c r="AQ12" i="1"/>
  <c r="AQ11" i="1"/>
  <c r="AQ9" i="1"/>
  <c r="AQ7" i="1"/>
  <c r="AO7" i="1"/>
  <c r="AM7" i="1"/>
  <c r="AQ6" i="1"/>
  <c r="AM6" i="1"/>
  <c r="AQ5" i="1"/>
  <c r="AM5" i="1"/>
  <c r="AO4" i="1"/>
  <c r="AM4" i="1"/>
  <c r="AQ4" i="1"/>
  <c r="AH36" i="1"/>
  <c r="AH29" i="1"/>
  <c r="AH20" i="1"/>
  <c r="AH13" i="1"/>
  <c r="AH8" i="1"/>
  <c r="AF36" i="1"/>
  <c r="AF29" i="1"/>
  <c r="AF20" i="1"/>
  <c r="AF13" i="1"/>
  <c r="AF8" i="1"/>
  <c r="AD36" i="1"/>
  <c r="AD29" i="1"/>
  <c r="AD20" i="1"/>
  <c r="AD13" i="1"/>
  <c r="AD8" i="1"/>
  <c r="AB36" i="1"/>
  <c r="AB29" i="1"/>
  <c r="AB20" i="1"/>
  <c r="AB13" i="1"/>
  <c r="AB8" i="1"/>
  <c r="Z36" i="1"/>
  <c r="Z29" i="1"/>
  <c r="Z20" i="1"/>
  <c r="Z13" i="1"/>
  <c r="Z8" i="1"/>
  <c r="AQ40" i="1" l="1"/>
  <c r="AQ31" i="1"/>
  <c r="AQ34" i="1"/>
  <c r="AQ25" i="1"/>
  <c r="AQ10" i="1"/>
  <c r="AO6" i="1"/>
  <c r="AO5" i="1"/>
  <c r="Z30" i="1"/>
  <c r="AB30" i="1"/>
  <c r="AF30" i="1"/>
  <c r="AD30" i="1"/>
  <c r="AH30" i="1"/>
  <c r="AQ44" i="1" l="1"/>
  <c r="AQ36" i="1"/>
  <c r="AQ29" i="1"/>
  <c r="AQ8" i="1"/>
  <c r="X36" i="1"/>
  <c r="X29" i="1"/>
  <c r="X20" i="1"/>
  <c r="X13" i="1"/>
  <c r="X8" i="1"/>
  <c r="H36" i="1"/>
  <c r="H29" i="1"/>
  <c r="H20" i="1"/>
  <c r="H13" i="1"/>
  <c r="H8" i="1"/>
  <c r="AI41" i="1"/>
  <c r="AI42" i="1"/>
  <c r="U41" i="1"/>
  <c r="U42" i="1"/>
  <c r="T41" i="1"/>
  <c r="T42" i="1"/>
  <c r="S41" i="1"/>
  <c r="S42" i="1"/>
  <c r="R41" i="1"/>
  <c r="R42" i="1"/>
  <c r="P41" i="1"/>
  <c r="P42" i="1"/>
  <c r="N41" i="1"/>
  <c r="N42" i="1"/>
  <c r="L41" i="1"/>
  <c r="L42" i="1"/>
  <c r="I41" i="1"/>
  <c r="I42" i="1"/>
  <c r="C8" i="1"/>
  <c r="R4" i="1"/>
  <c r="BA8" i="5"/>
  <c r="BA13" i="5"/>
  <c r="BA20" i="5"/>
  <c r="BA29" i="5"/>
  <c r="BA36" i="5"/>
  <c r="BX44" i="5"/>
  <c r="BX36" i="5"/>
  <c r="BX29" i="5"/>
  <c r="BX20" i="5"/>
  <c r="BX13" i="5"/>
  <c r="BX8" i="5"/>
  <c r="BV44" i="5"/>
  <c r="BV36" i="5"/>
  <c r="BV29" i="5"/>
  <c r="BV20" i="5"/>
  <c r="BV13" i="5"/>
  <c r="BV8" i="5"/>
  <c r="BT44" i="5"/>
  <c r="BT36" i="5"/>
  <c r="BT29" i="5"/>
  <c r="BT20" i="5"/>
  <c r="BT13" i="5"/>
  <c r="BT8" i="5"/>
  <c r="BR44" i="5"/>
  <c r="BR36" i="5"/>
  <c r="BR29" i="5"/>
  <c r="BR20" i="5"/>
  <c r="BR13" i="5"/>
  <c r="BR8" i="5"/>
  <c r="BP44" i="5"/>
  <c r="BP36" i="5"/>
  <c r="BP29" i="5"/>
  <c r="BP20" i="5"/>
  <c r="BP13" i="5"/>
  <c r="BP8" i="5"/>
  <c r="BN44" i="5"/>
  <c r="BN36" i="5"/>
  <c r="BN29" i="5"/>
  <c r="BN20" i="5"/>
  <c r="BN13" i="5"/>
  <c r="BN8" i="5"/>
  <c r="BL44" i="5"/>
  <c r="BL36" i="5"/>
  <c r="BL29" i="5"/>
  <c r="BL20" i="5"/>
  <c r="BL13" i="5"/>
  <c r="BL8" i="5"/>
  <c r="BG44" i="5"/>
  <c r="BG36" i="5"/>
  <c r="BG29" i="5"/>
  <c r="BG20" i="5"/>
  <c r="BG13" i="5"/>
  <c r="BG8" i="5"/>
  <c r="BE44" i="5"/>
  <c r="BE36" i="5"/>
  <c r="BE29" i="5"/>
  <c r="BE20" i="5"/>
  <c r="BE13" i="5"/>
  <c r="BE8" i="5"/>
  <c r="BC44" i="5"/>
  <c r="BC36" i="5"/>
  <c r="BC29" i="5"/>
  <c r="BC20" i="5"/>
  <c r="BC13" i="5"/>
  <c r="BC8" i="5"/>
  <c r="BA44" i="5"/>
  <c r="AY44" i="5"/>
  <c r="AY36" i="5"/>
  <c r="AY29" i="5"/>
  <c r="AY20" i="5"/>
  <c r="AY13" i="5"/>
  <c r="AY8" i="5"/>
  <c r="AW44" i="5"/>
  <c r="AW36" i="5"/>
  <c r="AW29" i="5"/>
  <c r="AW20" i="5"/>
  <c r="AW13" i="5"/>
  <c r="AW8" i="5"/>
  <c r="AR44" i="5"/>
  <c r="AR36" i="5"/>
  <c r="AR29" i="5"/>
  <c r="AR20" i="5"/>
  <c r="AR13" i="5"/>
  <c r="AR8" i="5"/>
  <c r="AP44" i="5"/>
  <c r="AP36" i="5"/>
  <c r="AP45" i="5" s="1"/>
  <c r="AP29" i="5"/>
  <c r="AP20" i="5"/>
  <c r="AP13" i="5"/>
  <c r="AP8" i="5"/>
  <c r="AN44" i="5"/>
  <c r="AN36" i="5"/>
  <c r="AN29" i="5"/>
  <c r="AN20" i="5"/>
  <c r="AN13" i="5"/>
  <c r="AN8" i="5"/>
  <c r="AL44" i="5"/>
  <c r="AL36" i="5"/>
  <c r="AL29" i="5"/>
  <c r="AL20" i="5"/>
  <c r="AL13" i="5"/>
  <c r="AL8" i="5"/>
  <c r="AJ44" i="5"/>
  <c r="AJ36" i="5"/>
  <c r="AJ29" i="5"/>
  <c r="AJ20" i="5"/>
  <c r="AJ13" i="5"/>
  <c r="AJ8" i="5"/>
  <c r="AH44" i="5"/>
  <c r="AH36" i="5"/>
  <c r="AH45" i="5" s="1"/>
  <c r="AH29" i="5"/>
  <c r="AH20" i="5"/>
  <c r="AH13" i="5"/>
  <c r="AH8" i="5"/>
  <c r="AC44" i="5"/>
  <c r="AC36" i="5"/>
  <c r="AC29" i="5"/>
  <c r="AC20" i="5"/>
  <c r="AC13" i="5"/>
  <c r="AC8" i="5"/>
  <c r="AA44" i="5"/>
  <c r="AA36" i="5"/>
  <c r="AA29" i="5"/>
  <c r="AA20" i="5"/>
  <c r="AA13" i="5"/>
  <c r="AA8" i="5"/>
  <c r="Y44" i="5"/>
  <c r="Y36" i="5"/>
  <c r="Y29" i="5"/>
  <c r="Y20" i="5"/>
  <c r="Y13" i="5"/>
  <c r="Y8" i="5"/>
  <c r="W44" i="5"/>
  <c r="W36" i="5"/>
  <c r="W45" i="5" s="1"/>
  <c r="W29" i="5"/>
  <c r="W20" i="5"/>
  <c r="W13" i="5"/>
  <c r="W8" i="5"/>
  <c r="S44" i="5"/>
  <c r="S36" i="5"/>
  <c r="S29" i="5"/>
  <c r="S20" i="5"/>
  <c r="S13" i="5"/>
  <c r="S8" i="5"/>
  <c r="Q44" i="5"/>
  <c r="Q36" i="5"/>
  <c r="Q29" i="5"/>
  <c r="Q20" i="5"/>
  <c r="Q13" i="5"/>
  <c r="Q8" i="5"/>
  <c r="K44" i="5"/>
  <c r="K36" i="5"/>
  <c r="K29" i="5"/>
  <c r="K20" i="5"/>
  <c r="K13" i="5"/>
  <c r="K8" i="5"/>
  <c r="I44" i="5"/>
  <c r="I45" i="5" s="1"/>
  <c r="I46" i="5" s="1"/>
  <c r="G44" i="5"/>
  <c r="G45" i="5" s="1"/>
  <c r="E44" i="5"/>
  <c r="E45" i="5" s="1"/>
  <c r="E46" i="5" s="1"/>
  <c r="C44" i="5"/>
  <c r="C36" i="5"/>
  <c r="C29" i="5"/>
  <c r="C20" i="5"/>
  <c r="C13" i="5"/>
  <c r="C8" i="5"/>
  <c r="CT44" i="4"/>
  <c r="CT36" i="4"/>
  <c r="CT29" i="4"/>
  <c r="CT20" i="4"/>
  <c r="CT13" i="4"/>
  <c r="CT8" i="4"/>
  <c r="CR44" i="4"/>
  <c r="CR36" i="4"/>
  <c r="CR29" i="4"/>
  <c r="CR20" i="4"/>
  <c r="CR13" i="4"/>
  <c r="CR8" i="4"/>
  <c r="CP44" i="4"/>
  <c r="CP36" i="4"/>
  <c r="CP29" i="4"/>
  <c r="CP20" i="4"/>
  <c r="CP13" i="4"/>
  <c r="CP8" i="4"/>
  <c r="CN44" i="4"/>
  <c r="CN36" i="4"/>
  <c r="CN29" i="4"/>
  <c r="CN20" i="4"/>
  <c r="CN13" i="4"/>
  <c r="CN8" i="4"/>
  <c r="CL44" i="4"/>
  <c r="CL36" i="4"/>
  <c r="CL29" i="4"/>
  <c r="CL20" i="4"/>
  <c r="CL13" i="4"/>
  <c r="CL8" i="4"/>
  <c r="CJ44" i="4"/>
  <c r="CJ36" i="4"/>
  <c r="CJ29" i="4"/>
  <c r="CJ20" i="4"/>
  <c r="CJ13" i="4"/>
  <c r="CJ8" i="4"/>
  <c r="CH44" i="4"/>
  <c r="CH36" i="4"/>
  <c r="CH29" i="4"/>
  <c r="CH20" i="4"/>
  <c r="CH13" i="4"/>
  <c r="CH8" i="4"/>
  <c r="CB44" i="4"/>
  <c r="CB36" i="4"/>
  <c r="CB29" i="4"/>
  <c r="CB20" i="4"/>
  <c r="CB13" i="4"/>
  <c r="CB8" i="4"/>
  <c r="BZ44" i="4"/>
  <c r="BZ36" i="4"/>
  <c r="BZ29" i="4"/>
  <c r="BZ20" i="4"/>
  <c r="BZ13" i="4"/>
  <c r="BZ8" i="4"/>
  <c r="BX44" i="4"/>
  <c r="BX36" i="4"/>
  <c r="BX29" i="4"/>
  <c r="BX20" i="4"/>
  <c r="BX13" i="4"/>
  <c r="BX8" i="4"/>
  <c r="BV44" i="4"/>
  <c r="BV36" i="4"/>
  <c r="BV29" i="4"/>
  <c r="BV20" i="4"/>
  <c r="BV13" i="4"/>
  <c r="BV8" i="4"/>
  <c r="BT44" i="4"/>
  <c r="BT36" i="4"/>
  <c r="BT29" i="4"/>
  <c r="BT20" i="4"/>
  <c r="BT13" i="4"/>
  <c r="BT8" i="4"/>
  <c r="BR44" i="4"/>
  <c r="BR36" i="4"/>
  <c r="BR29" i="4"/>
  <c r="BR20" i="4"/>
  <c r="BR13" i="4"/>
  <c r="BR8" i="4"/>
  <c r="BP44" i="4"/>
  <c r="BP36" i="4"/>
  <c r="BP29" i="4"/>
  <c r="BP20" i="4"/>
  <c r="BP13" i="4"/>
  <c r="BP8" i="4"/>
  <c r="BN44" i="4"/>
  <c r="BN36" i="4"/>
  <c r="BN29" i="4"/>
  <c r="BN20" i="4"/>
  <c r="BN13" i="4"/>
  <c r="BN8" i="4"/>
  <c r="BL44" i="4"/>
  <c r="BL36" i="4"/>
  <c r="BL29" i="4"/>
  <c r="BL20" i="4"/>
  <c r="BL13" i="4"/>
  <c r="BL8" i="4"/>
  <c r="BJ44" i="4"/>
  <c r="BJ36" i="4"/>
  <c r="BJ29" i="4"/>
  <c r="BJ20" i="4"/>
  <c r="BJ13" i="4"/>
  <c r="BJ8" i="4"/>
  <c r="C36" i="4"/>
  <c r="K36" i="4"/>
  <c r="K29" i="4"/>
  <c r="K20" i="4"/>
  <c r="K13" i="4"/>
  <c r="K8" i="4"/>
  <c r="I36" i="4"/>
  <c r="I29" i="4"/>
  <c r="I20" i="4"/>
  <c r="I13" i="4"/>
  <c r="I8" i="4"/>
  <c r="G36" i="4"/>
  <c r="G29" i="4"/>
  <c r="G20" i="4"/>
  <c r="G13" i="4"/>
  <c r="G8" i="4"/>
  <c r="AA49" i="10"/>
  <c r="Z49" i="10"/>
  <c r="Y49" i="10"/>
  <c r="X49" i="10"/>
  <c r="W49" i="10"/>
  <c r="V49" i="10"/>
  <c r="U49" i="10"/>
  <c r="T49" i="10"/>
  <c r="S49" i="10"/>
  <c r="R49" i="10"/>
  <c r="Q49" i="10"/>
  <c r="P49" i="10"/>
  <c r="U5" i="5"/>
  <c r="U6" i="5"/>
  <c r="U7" i="5"/>
  <c r="U9" i="5"/>
  <c r="U10" i="5"/>
  <c r="U11" i="5"/>
  <c r="U12" i="5"/>
  <c r="U14" i="5"/>
  <c r="U15" i="5"/>
  <c r="U16" i="5"/>
  <c r="U17" i="5"/>
  <c r="U18" i="5"/>
  <c r="U19" i="5"/>
  <c r="U21" i="5"/>
  <c r="U22" i="5"/>
  <c r="U23" i="5"/>
  <c r="U24" i="5"/>
  <c r="U25" i="5"/>
  <c r="U26" i="5"/>
  <c r="U27" i="5"/>
  <c r="U28" i="5"/>
  <c r="U31" i="5"/>
  <c r="U32" i="5"/>
  <c r="U33" i="5"/>
  <c r="U34" i="5"/>
  <c r="U35" i="5"/>
  <c r="U37" i="5"/>
  <c r="U38" i="5"/>
  <c r="U39" i="5"/>
  <c r="U40" i="5"/>
  <c r="U41" i="5"/>
  <c r="U42" i="5"/>
  <c r="U43" i="5"/>
  <c r="U4" i="5"/>
  <c r="M4" i="5"/>
  <c r="L4" i="5" s="1"/>
  <c r="AE4" i="5"/>
  <c r="AD4" i="5" s="1"/>
  <c r="AT4" i="5"/>
  <c r="AS4" i="5" s="1"/>
  <c r="BI4" i="5"/>
  <c r="AX4" i="5" s="1"/>
  <c r="BZ4" i="5"/>
  <c r="BW4" i="5" s="1"/>
  <c r="M5" i="5"/>
  <c r="L5" i="5" s="1"/>
  <c r="AE5" i="5"/>
  <c r="AD5" i="5" s="1"/>
  <c r="AT5" i="5"/>
  <c r="AS5" i="5" s="1"/>
  <c r="BI5" i="5"/>
  <c r="AX5" i="5" s="1"/>
  <c r="BZ5" i="5"/>
  <c r="BS5" i="5" s="1"/>
  <c r="M6" i="5"/>
  <c r="L6" i="5" s="1"/>
  <c r="AE6" i="5"/>
  <c r="AD6" i="5" s="1"/>
  <c r="AT6" i="5"/>
  <c r="AS6" i="5" s="1"/>
  <c r="BI6" i="5"/>
  <c r="AX6" i="5" s="1"/>
  <c r="BZ6" i="5"/>
  <c r="BM6" i="5" s="1"/>
  <c r="M7" i="5"/>
  <c r="L7" i="5" s="1"/>
  <c r="AE7" i="5"/>
  <c r="AD7" i="5" s="1"/>
  <c r="AT7" i="5"/>
  <c r="AS7" i="5" s="1"/>
  <c r="BI7" i="5"/>
  <c r="AX7" i="5" s="1"/>
  <c r="BZ7" i="5"/>
  <c r="BQ7" i="5" s="1"/>
  <c r="M9" i="5"/>
  <c r="L9" i="5" s="1"/>
  <c r="AE9" i="5"/>
  <c r="AD9" i="5" s="1"/>
  <c r="AT9" i="5"/>
  <c r="AS9" i="5" s="1"/>
  <c r="BI9" i="5"/>
  <c r="BZ9" i="5"/>
  <c r="BM9" i="5" s="1"/>
  <c r="M10" i="5"/>
  <c r="L10" i="5" s="1"/>
  <c r="AE10" i="5"/>
  <c r="AD10" i="5" s="1"/>
  <c r="AT10" i="5"/>
  <c r="AS10" i="5" s="1"/>
  <c r="BI10" i="5"/>
  <c r="BZ10" i="5"/>
  <c r="BU10" i="5" s="1"/>
  <c r="M11" i="5"/>
  <c r="L11" i="5" s="1"/>
  <c r="AE11" i="5"/>
  <c r="AD11" i="5" s="1"/>
  <c r="AT11" i="5"/>
  <c r="AS11" i="5" s="1"/>
  <c r="BI11" i="5"/>
  <c r="AX11" i="5" s="1"/>
  <c r="BZ11" i="5"/>
  <c r="BY11" i="5" s="1"/>
  <c r="M12" i="5"/>
  <c r="L12" i="5" s="1"/>
  <c r="AE12" i="5"/>
  <c r="AD12" i="5" s="1"/>
  <c r="AT12" i="5"/>
  <c r="AS12" i="5" s="1"/>
  <c r="BI12" i="5"/>
  <c r="AX12" i="5" s="1"/>
  <c r="BZ12" i="5"/>
  <c r="M14" i="5"/>
  <c r="L14" i="5" s="1"/>
  <c r="AE14" i="5"/>
  <c r="AD14" i="5" s="1"/>
  <c r="AT14" i="5"/>
  <c r="AS14" i="5" s="1"/>
  <c r="BI14" i="5"/>
  <c r="BZ14" i="5"/>
  <c r="BO14" i="5" s="1"/>
  <c r="M15" i="5"/>
  <c r="L15" i="5" s="1"/>
  <c r="AE15" i="5"/>
  <c r="AD15" i="5" s="1"/>
  <c r="AT15" i="5"/>
  <c r="AS15" i="5" s="1"/>
  <c r="BI15" i="5"/>
  <c r="AX15" i="5" s="1"/>
  <c r="BZ15" i="5"/>
  <c r="BY15" i="5" s="1"/>
  <c r="M16" i="5"/>
  <c r="L16" i="5" s="1"/>
  <c r="AE16" i="5"/>
  <c r="AD16" i="5" s="1"/>
  <c r="AT16" i="5"/>
  <c r="AS16" i="5" s="1"/>
  <c r="BI16" i="5"/>
  <c r="BZ16" i="5"/>
  <c r="BY16" i="5" s="1"/>
  <c r="M17" i="5"/>
  <c r="L17" i="5" s="1"/>
  <c r="AE17" i="5"/>
  <c r="AD17" i="5" s="1"/>
  <c r="AT17" i="5"/>
  <c r="AS17" i="5" s="1"/>
  <c r="BI17" i="5"/>
  <c r="AX17" i="5" s="1"/>
  <c r="BZ17" i="5"/>
  <c r="BU17" i="5" s="1"/>
  <c r="M18" i="5"/>
  <c r="L18" i="5" s="1"/>
  <c r="AE18" i="5"/>
  <c r="AD18" i="5" s="1"/>
  <c r="AT18" i="5"/>
  <c r="AS18" i="5" s="1"/>
  <c r="BI18" i="5"/>
  <c r="BZ18" i="5"/>
  <c r="BO18" i="5" s="1"/>
  <c r="M19" i="5"/>
  <c r="L19" i="5" s="1"/>
  <c r="AE19" i="5"/>
  <c r="AD19" i="5" s="1"/>
  <c r="AT19" i="5"/>
  <c r="AS19" i="5" s="1"/>
  <c r="BI19" i="5"/>
  <c r="AX19" i="5" s="1"/>
  <c r="BZ19" i="5"/>
  <c r="BO19" i="5" s="1"/>
  <c r="M21" i="5"/>
  <c r="L21" i="5" s="1"/>
  <c r="AE21" i="5"/>
  <c r="AD21" i="5" s="1"/>
  <c r="AT21" i="5"/>
  <c r="AS21" i="5" s="1"/>
  <c r="BI21" i="5"/>
  <c r="AX21" i="5" s="1"/>
  <c r="BZ21" i="5"/>
  <c r="BY21" i="5" s="1"/>
  <c r="M22" i="5"/>
  <c r="L22" i="5" s="1"/>
  <c r="AE22" i="5"/>
  <c r="AD22" i="5" s="1"/>
  <c r="AT22" i="5"/>
  <c r="AS22" i="5" s="1"/>
  <c r="BI22" i="5"/>
  <c r="AX22" i="5" s="1"/>
  <c r="BZ22" i="5"/>
  <c r="BM22" i="5" s="1"/>
  <c r="M23" i="5"/>
  <c r="L23" i="5" s="1"/>
  <c r="AE23" i="5"/>
  <c r="AD23" i="5" s="1"/>
  <c r="AT23" i="5"/>
  <c r="AS23" i="5" s="1"/>
  <c r="BI23" i="5"/>
  <c r="AX23" i="5" s="1"/>
  <c r="BZ23" i="5"/>
  <c r="BU23" i="5" s="1"/>
  <c r="M24" i="5"/>
  <c r="L24" i="5" s="1"/>
  <c r="AE24" i="5"/>
  <c r="AD24" i="5" s="1"/>
  <c r="AT24" i="5"/>
  <c r="AS24" i="5" s="1"/>
  <c r="BI24" i="5"/>
  <c r="BZ24" i="5"/>
  <c r="BY24" i="5" s="1"/>
  <c r="M25" i="5"/>
  <c r="L25" i="5" s="1"/>
  <c r="AE25" i="5"/>
  <c r="AD25" i="5" s="1"/>
  <c r="AT25" i="5"/>
  <c r="AS25" i="5" s="1"/>
  <c r="BI25" i="5"/>
  <c r="BZ25" i="5"/>
  <c r="BY25" i="5" s="1"/>
  <c r="M26" i="5"/>
  <c r="L26" i="5" s="1"/>
  <c r="AE26" i="5"/>
  <c r="AD26" i="5" s="1"/>
  <c r="AT26" i="5"/>
  <c r="AS26" i="5" s="1"/>
  <c r="BI26" i="5"/>
  <c r="AX26" i="5" s="1"/>
  <c r="BZ26" i="5"/>
  <c r="BS26" i="5" s="1"/>
  <c r="M27" i="5"/>
  <c r="L27" i="5" s="1"/>
  <c r="AE27" i="5"/>
  <c r="AD27" i="5" s="1"/>
  <c r="AT27" i="5"/>
  <c r="AS27" i="5" s="1"/>
  <c r="BI27" i="5"/>
  <c r="BZ27" i="5"/>
  <c r="BM27" i="5" s="1"/>
  <c r="M28" i="5"/>
  <c r="L28" i="5" s="1"/>
  <c r="AE28" i="5"/>
  <c r="AD28" i="5" s="1"/>
  <c r="AT28" i="5"/>
  <c r="AS28" i="5" s="1"/>
  <c r="BI28" i="5"/>
  <c r="AX28" i="5" s="1"/>
  <c r="BZ28" i="5"/>
  <c r="BQ28" i="5" s="1"/>
  <c r="M31" i="5"/>
  <c r="L31" i="5" s="1"/>
  <c r="AE31" i="5"/>
  <c r="AD31" i="5" s="1"/>
  <c r="AT31" i="5"/>
  <c r="AS31" i="5" s="1"/>
  <c r="BI31" i="5"/>
  <c r="AX31" i="5" s="1"/>
  <c r="BZ31" i="5"/>
  <c r="BY31" i="5" s="1"/>
  <c r="M32" i="5"/>
  <c r="L32" i="5" s="1"/>
  <c r="AE32" i="5"/>
  <c r="AD32" i="5" s="1"/>
  <c r="AT32" i="5"/>
  <c r="AS32" i="5" s="1"/>
  <c r="BI32" i="5"/>
  <c r="AX32" i="5" s="1"/>
  <c r="BZ32" i="5"/>
  <c r="M33" i="5"/>
  <c r="L33" i="5" s="1"/>
  <c r="AE33" i="5"/>
  <c r="AD33" i="5" s="1"/>
  <c r="AT33" i="5"/>
  <c r="AS33" i="5" s="1"/>
  <c r="BI33" i="5"/>
  <c r="AX33" i="5" s="1"/>
  <c r="BZ33" i="5"/>
  <c r="BM33" i="5" s="1"/>
  <c r="M34" i="5"/>
  <c r="L34" i="5" s="1"/>
  <c r="AE34" i="5"/>
  <c r="AD34" i="5" s="1"/>
  <c r="AT34" i="5"/>
  <c r="AS34" i="5" s="1"/>
  <c r="BI34" i="5"/>
  <c r="BZ34" i="5"/>
  <c r="BY34" i="5" s="1"/>
  <c r="M35" i="5"/>
  <c r="L35" i="5" s="1"/>
  <c r="AE35" i="5"/>
  <c r="AD35" i="5" s="1"/>
  <c r="AT35" i="5"/>
  <c r="AS35" i="5" s="1"/>
  <c r="BI35" i="5"/>
  <c r="BZ35" i="5"/>
  <c r="BY35" i="5" s="1"/>
  <c r="M37" i="5"/>
  <c r="L37" i="5" s="1"/>
  <c r="AE37" i="5"/>
  <c r="AD37" i="5" s="1"/>
  <c r="AT37" i="5"/>
  <c r="AS37" i="5" s="1"/>
  <c r="BI37" i="5"/>
  <c r="AX37" i="5" s="1"/>
  <c r="BZ37" i="5"/>
  <c r="M38" i="5"/>
  <c r="L38" i="5" s="1"/>
  <c r="AE38" i="5"/>
  <c r="AD38" i="5" s="1"/>
  <c r="AT38" i="5"/>
  <c r="AS38" i="5" s="1"/>
  <c r="BI38" i="5"/>
  <c r="BZ38" i="5"/>
  <c r="BW38" i="5" s="1"/>
  <c r="M39" i="5"/>
  <c r="L39" i="5" s="1"/>
  <c r="AE39" i="5"/>
  <c r="AD39" i="5" s="1"/>
  <c r="AT39" i="5"/>
  <c r="AS39" i="5" s="1"/>
  <c r="BI39" i="5"/>
  <c r="BZ39" i="5"/>
  <c r="M40" i="5"/>
  <c r="L40" i="5" s="1"/>
  <c r="AE40" i="5"/>
  <c r="AD40" i="5" s="1"/>
  <c r="AT40" i="5"/>
  <c r="AS40" i="5" s="1"/>
  <c r="BI40" i="5"/>
  <c r="AX40" i="5" s="1"/>
  <c r="BZ40" i="5"/>
  <c r="BY40" i="5" s="1"/>
  <c r="M41" i="5"/>
  <c r="L41" i="5" s="1"/>
  <c r="AE41" i="5"/>
  <c r="AD41" i="5" s="1"/>
  <c r="AT41" i="5"/>
  <c r="AS41" i="5" s="1"/>
  <c r="BI41" i="5"/>
  <c r="AX41" i="5" s="1"/>
  <c r="BZ41" i="5"/>
  <c r="M42" i="5"/>
  <c r="L42" i="5" s="1"/>
  <c r="AE42" i="5"/>
  <c r="AD42" i="5" s="1"/>
  <c r="AT42" i="5"/>
  <c r="AS42" i="5" s="1"/>
  <c r="BI42" i="5"/>
  <c r="AX42" i="5" s="1"/>
  <c r="BZ42" i="5"/>
  <c r="BU42" i="5" s="1"/>
  <c r="M43" i="5"/>
  <c r="L43" i="5" s="1"/>
  <c r="AE43" i="5"/>
  <c r="AD43" i="5" s="1"/>
  <c r="AT43" i="5"/>
  <c r="AS43" i="5" s="1"/>
  <c r="BI43" i="5"/>
  <c r="BZ43" i="5"/>
  <c r="BY43" i="5" s="1"/>
  <c r="M4" i="4"/>
  <c r="D4" i="4" s="1"/>
  <c r="CD4" i="4"/>
  <c r="BM4" i="4" s="1"/>
  <c r="CV4" i="4"/>
  <c r="CU4" i="4" s="1"/>
  <c r="M5" i="4"/>
  <c r="D5" i="4" s="1"/>
  <c r="CD5" i="4"/>
  <c r="BM5" i="4" s="1"/>
  <c r="CV5" i="4"/>
  <c r="CU5" i="4" s="1"/>
  <c r="M6" i="4"/>
  <c r="F6" i="4" s="1"/>
  <c r="CD6" i="4"/>
  <c r="BM6" i="4" s="1"/>
  <c r="CV6" i="4"/>
  <c r="CU6" i="4" s="1"/>
  <c r="M7" i="4"/>
  <c r="CD7" i="4"/>
  <c r="BO7" i="4" s="1"/>
  <c r="CV7" i="4"/>
  <c r="CU7" i="4" s="1"/>
  <c r="C8" i="4"/>
  <c r="E8" i="4"/>
  <c r="M9" i="4"/>
  <c r="L9" i="4" s="1"/>
  <c r="CD9" i="4"/>
  <c r="BK9" i="4" s="1"/>
  <c r="CV9" i="4"/>
  <c r="CU9" i="4" s="1"/>
  <c r="M10" i="4"/>
  <c r="F10" i="4" s="1"/>
  <c r="CD10" i="4"/>
  <c r="BO10" i="4" s="1"/>
  <c r="CV10" i="4"/>
  <c r="CU10" i="4" s="1"/>
  <c r="M11" i="4"/>
  <c r="D11" i="4" s="1"/>
  <c r="CD11" i="4"/>
  <c r="BW11" i="4" s="1"/>
  <c r="CV11" i="4"/>
  <c r="CU11" i="4" s="1"/>
  <c r="M12" i="4"/>
  <c r="F12" i="4" s="1"/>
  <c r="CD12" i="4"/>
  <c r="BQ12" i="4" s="1"/>
  <c r="CV12" i="4"/>
  <c r="CU12" i="4" s="1"/>
  <c r="C13" i="4"/>
  <c r="E13" i="4"/>
  <c r="M14" i="4"/>
  <c r="F14" i="4" s="1"/>
  <c r="CD14" i="4"/>
  <c r="BO14" i="4" s="1"/>
  <c r="CV14" i="4"/>
  <c r="CU14" i="4" s="1"/>
  <c r="M15" i="4"/>
  <c r="H15" i="4" s="1"/>
  <c r="CD15" i="4"/>
  <c r="BK15" i="4" s="1"/>
  <c r="CV15" i="4"/>
  <c r="CU15" i="4" s="1"/>
  <c r="M16" i="4"/>
  <c r="D16" i="4" s="1"/>
  <c r="CD16" i="4"/>
  <c r="CV16" i="4"/>
  <c r="CU16" i="4" s="1"/>
  <c r="M17" i="4"/>
  <c r="CD17" i="4"/>
  <c r="BK17" i="4" s="1"/>
  <c r="CV17" i="4"/>
  <c r="CU17" i="4" s="1"/>
  <c r="M18" i="4"/>
  <c r="F18" i="4" s="1"/>
  <c r="CD18" i="4"/>
  <c r="CV18" i="4"/>
  <c r="CU18" i="4" s="1"/>
  <c r="M19" i="4"/>
  <c r="L19" i="4" s="1"/>
  <c r="CD19" i="4"/>
  <c r="BK19" i="4" s="1"/>
  <c r="CV19" i="4"/>
  <c r="CU19" i="4" s="1"/>
  <c r="C20" i="4"/>
  <c r="E20" i="4"/>
  <c r="M21" i="4"/>
  <c r="H21" i="4" s="1"/>
  <c r="CD21" i="4"/>
  <c r="BW21" i="4" s="1"/>
  <c r="CV21" i="4"/>
  <c r="CU21" i="4" s="1"/>
  <c r="M22" i="4"/>
  <c r="J22" i="4" s="1"/>
  <c r="CD22" i="4"/>
  <c r="BO22" i="4" s="1"/>
  <c r="CV22" i="4"/>
  <c r="CU22" i="4" s="1"/>
  <c r="M23" i="4"/>
  <c r="F23" i="4" s="1"/>
  <c r="CD23" i="4"/>
  <c r="BU23" i="4" s="1"/>
  <c r="CV23" i="4"/>
  <c r="CU23" i="4" s="1"/>
  <c r="M24" i="4"/>
  <c r="D24" i="4" s="1"/>
  <c r="CD24" i="4"/>
  <c r="BQ24" i="4" s="1"/>
  <c r="CV24" i="4"/>
  <c r="CU24" i="4" s="1"/>
  <c r="M25" i="4"/>
  <c r="H25" i="4" s="1"/>
  <c r="CD25" i="4"/>
  <c r="CV25" i="4"/>
  <c r="CU25" i="4" s="1"/>
  <c r="M26" i="4"/>
  <c r="D26" i="4" s="1"/>
  <c r="CD26" i="4"/>
  <c r="BQ26" i="4" s="1"/>
  <c r="CV26" i="4"/>
  <c r="CU26" i="4" s="1"/>
  <c r="M27" i="4"/>
  <c r="F27" i="4" s="1"/>
  <c r="CD27" i="4"/>
  <c r="BW27" i="4" s="1"/>
  <c r="CV27" i="4"/>
  <c r="CU27" i="4" s="1"/>
  <c r="M28" i="4"/>
  <c r="CD28" i="4"/>
  <c r="BS28" i="4" s="1"/>
  <c r="CV28" i="4"/>
  <c r="CU28" i="4" s="1"/>
  <c r="C29" i="4"/>
  <c r="E29" i="4"/>
  <c r="M31" i="4"/>
  <c r="D31" i="4" s="1"/>
  <c r="CD31" i="4"/>
  <c r="BU31" i="4" s="1"/>
  <c r="CV31" i="4"/>
  <c r="CU31" i="4" s="1"/>
  <c r="M32" i="4"/>
  <c r="H32" i="4" s="1"/>
  <c r="CD32" i="4"/>
  <c r="CA32" i="4" s="1"/>
  <c r="CV32" i="4"/>
  <c r="CU32" i="4" s="1"/>
  <c r="M33" i="4"/>
  <c r="J33" i="4" s="1"/>
  <c r="CD33" i="4"/>
  <c r="BQ33" i="4" s="1"/>
  <c r="CV33" i="4"/>
  <c r="CU33" i="4" s="1"/>
  <c r="M34" i="4"/>
  <c r="L34" i="4" s="1"/>
  <c r="CD34" i="4"/>
  <c r="BO34" i="4" s="1"/>
  <c r="CV34" i="4"/>
  <c r="CU34" i="4" s="1"/>
  <c r="M35" i="4"/>
  <c r="CD35" i="4"/>
  <c r="BU35" i="4" s="1"/>
  <c r="CV35" i="4"/>
  <c r="CU35" i="4" s="1"/>
  <c r="E36" i="4"/>
  <c r="M37" i="4"/>
  <c r="D37" i="4" s="1"/>
  <c r="CD37" i="4"/>
  <c r="BY37" i="4" s="1"/>
  <c r="CV37" i="4"/>
  <c r="CU37" i="4" s="1"/>
  <c r="M38" i="4"/>
  <c r="CD38" i="4"/>
  <c r="BM38" i="4" s="1"/>
  <c r="CV38" i="4"/>
  <c r="CU38" i="4" s="1"/>
  <c r="M39" i="4"/>
  <c r="F39" i="4" s="1"/>
  <c r="CD39" i="4"/>
  <c r="CC39" i="4" s="1"/>
  <c r="CV39" i="4"/>
  <c r="CU39" i="4" s="1"/>
  <c r="M40" i="4"/>
  <c r="L40" i="4" s="1"/>
  <c r="CD40" i="4"/>
  <c r="BQ40" i="4" s="1"/>
  <c r="CV40" i="4"/>
  <c r="CU40" i="4" s="1"/>
  <c r="M41" i="4"/>
  <c r="CD41" i="4"/>
  <c r="BM41" i="4" s="1"/>
  <c r="CV41" i="4"/>
  <c r="CU41" i="4" s="1"/>
  <c r="M42" i="4"/>
  <c r="CD42" i="4"/>
  <c r="CV42" i="4"/>
  <c r="CU42" i="4" s="1"/>
  <c r="M43" i="4"/>
  <c r="F43" i="4" s="1"/>
  <c r="CD43" i="4"/>
  <c r="CV43" i="4"/>
  <c r="CU43" i="4" s="1"/>
  <c r="C44" i="4"/>
  <c r="E44" i="4"/>
  <c r="G44" i="4"/>
  <c r="I44" i="4"/>
  <c r="K44" i="4"/>
  <c r="AY4" i="10"/>
  <c r="AY5" i="10"/>
  <c r="AY6" i="10"/>
  <c r="AY7" i="10"/>
  <c r="AY8" i="10"/>
  <c r="AY9" i="10"/>
  <c r="AY10" i="10"/>
  <c r="AY11" i="10"/>
  <c r="AY12" i="10"/>
  <c r="AY13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P44" i="10"/>
  <c r="Q44" i="10" s="1"/>
  <c r="R44" i="10"/>
  <c r="S44" i="10" s="1"/>
  <c r="T44" i="10"/>
  <c r="V44" i="10"/>
  <c r="X44" i="10"/>
  <c r="Y44" i="10" s="1"/>
  <c r="Z44" i="10"/>
  <c r="AA44" i="10" s="1"/>
  <c r="AB44" i="10"/>
  <c r="AD44" i="10"/>
  <c r="AE44" i="10" s="1"/>
  <c r="AF44" i="10"/>
  <c r="AH44" i="10"/>
  <c r="AI44" i="10" s="1"/>
  <c r="AJ44" i="10"/>
  <c r="AL44" i="10"/>
  <c r="AN44" i="10"/>
  <c r="AN45" i="10" s="1"/>
  <c r="AP44" i="10"/>
  <c r="AQ44" i="10" s="1"/>
  <c r="AR44" i="10"/>
  <c r="AT44" i="10"/>
  <c r="AU44" i="10" s="1"/>
  <c r="AV44" i="10"/>
  <c r="AX44" i="10"/>
  <c r="AY44" i="10" s="1"/>
  <c r="L4" i="1"/>
  <c r="N4" i="1"/>
  <c r="P4" i="1"/>
  <c r="S4" i="1"/>
  <c r="T4" i="1"/>
  <c r="U4" i="1"/>
  <c r="L5" i="1"/>
  <c r="N5" i="1"/>
  <c r="P5" i="1"/>
  <c r="R5" i="1"/>
  <c r="S5" i="1"/>
  <c r="T5" i="1"/>
  <c r="U5" i="1"/>
  <c r="L6" i="1"/>
  <c r="N6" i="1"/>
  <c r="P6" i="1"/>
  <c r="R6" i="1"/>
  <c r="S6" i="1"/>
  <c r="T6" i="1"/>
  <c r="U6" i="1"/>
  <c r="L7" i="1"/>
  <c r="N7" i="1"/>
  <c r="P7" i="1"/>
  <c r="R7" i="1"/>
  <c r="S7" i="1"/>
  <c r="T7" i="1"/>
  <c r="U7" i="1"/>
  <c r="D8" i="1"/>
  <c r="F8" i="1"/>
  <c r="J8" i="1"/>
  <c r="K8" i="1"/>
  <c r="M8" i="1"/>
  <c r="O8" i="1"/>
  <c r="L9" i="1"/>
  <c r="N9" i="1"/>
  <c r="P9" i="1"/>
  <c r="R9" i="1"/>
  <c r="S9" i="1"/>
  <c r="T9" i="1"/>
  <c r="U9" i="1"/>
  <c r="L10" i="1"/>
  <c r="N10" i="1"/>
  <c r="P10" i="1"/>
  <c r="R10" i="1"/>
  <c r="S10" i="1"/>
  <c r="T10" i="1"/>
  <c r="U10" i="1"/>
  <c r="L11" i="1"/>
  <c r="N11" i="1"/>
  <c r="P11" i="1"/>
  <c r="R11" i="1"/>
  <c r="S11" i="1"/>
  <c r="T11" i="1"/>
  <c r="U11" i="1"/>
  <c r="L12" i="1"/>
  <c r="N12" i="1"/>
  <c r="P12" i="1"/>
  <c r="R12" i="1"/>
  <c r="S12" i="1"/>
  <c r="T12" i="1"/>
  <c r="U12" i="1"/>
  <c r="C13" i="1"/>
  <c r="AE13" i="1" s="1"/>
  <c r="D13" i="1"/>
  <c r="F13" i="1"/>
  <c r="J13" i="1"/>
  <c r="K13" i="1"/>
  <c r="M13" i="1"/>
  <c r="O13" i="1"/>
  <c r="I14" i="1"/>
  <c r="L14" i="1"/>
  <c r="N14" i="1"/>
  <c r="P14" i="1"/>
  <c r="R14" i="1"/>
  <c r="S14" i="1"/>
  <c r="T14" i="1"/>
  <c r="U14" i="1"/>
  <c r="I15" i="1"/>
  <c r="L15" i="1"/>
  <c r="N15" i="1"/>
  <c r="P15" i="1"/>
  <c r="R15" i="1"/>
  <c r="S15" i="1"/>
  <c r="T15" i="1"/>
  <c r="U15" i="1"/>
  <c r="I16" i="1"/>
  <c r="L16" i="1"/>
  <c r="N16" i="1"/>
  <c r="P16" i="1"/>
  <c r="R16" i="1"/>
  <c r="S16" i="1"/>
  <c r="T16" i="1"/>
  <c r="U16" i="1"/>
  <c r="I17" i="1"/>
  <c r="L17" i="1"/>
  <c r="N17" i="1"/>
  <c r="P17" i="1"/>
  <c r="R17" i="1"/>
  <c r="S17" i="1"/>
  <c r="T17" i="1"/>
  <c r="U17" i="1"/>
  <c r="I18" i="1"/>
  <c r="L18" i="1"/>
  <c r="N18" i="1"/>
  <c r="P18" i="1"/>
  <c r="R18" i="1"/>
  <c r="S18" i="1"/>
  <c r="T18" i="1"/>
  <c r="U18" i="1"/>
  <c r="I19" i="1"/>
  <c r="L19" i="1"/>
  <c r="N19" i="1"/>
  <c r="P19" i="1"/>
  <c r="R19" i="1"/>
  <c r="S19" i="1"/>
  <c r="T19" i="1"/>
  <c r="U19" i="1"/>
  <c r="C20" i="1"/>
  <c r="AG20" i="1" s="1"/>
  <c r="D20" i="1"/>
  <c r="F20" i="1"/>
  <c r="J20" i="1"/>
  <c r="K20" i="1"/>
  <c r="M20" i="1"/>
  <c r="O20" i="1"/>
  <c r="U20" i="1" s="1"/>
  <c r="I21" i="1"/>
  <c r="L21" i="1"/>
  <c r="N21" i="1"/>
  <c r="P21" i="1"/>
  <c r="R21" i="1"/>
  <c r="S21" i="1"/>
  <c r="T21" i="1"/>
  <c r="U21" i="1"/>
  <c r="AI21" i="1"/>
  <c r="I22" i="1"/>
  <c r="L22" i="1"/>
  <c r="N22" i="1"/>
  <c r="P22" i="1"/>
  <c r="R22" i="1"/>
  <c r="S22" i="1"/>
  <c r="T22" i="1"/>
  <c r="U22" i="1"/>
  <c r="AI22" i="1"/>
  <c r="I23" i="1"/>
  <c r="L23" i="1"/>
  <c r="N23" i="1"/>
  <c r="P23" i="1"/>
  <c r="R23" i="1"/>
  <c r="S23" i="1"/>
  <c r="T23" i="1"/>
  <c r="U23" i="1"/>
  <c r="AI23" i="1"/>
  <c r="I24" i="1"/>
  <c r="L24" i="1"/>
  <c r="N24" i="1"/>
  <c r="P24" i="1"/>
  <c r="R24" i="1"/>
  <c r="S24" i="1"/>
  <c r="T24" i="1"/>
  <c r="U24" i="1"/>
  <c r="AI24" i="1"/>
  <c r="I25" i="1"/>
  <c r="L25" i="1"/>
  <c r="N25" i="1"/>
  <c r="P25" i="1"/>
  <c r="R25" i="1"/>
  <c r="S25" i="1"/>
  <c r="T25" i="1"/>
  <c r="U25" i="1"/>
  <c r="AI25" i="1"/>
  <c r="I26" i="1"/>
  <c r="L26" i="1"/>
  <c r="N26" i="1"/>
  <c r="P26" i="1"/>
  <c r="R26" i="1"/>
  <c r="S26" i="1"/>
  <c r="T26" i="1"/>
  <c r="U26" i="1"/>
  <c r="AI26" i="1"/>
  <c r="I27" i="1"/>
  <c r="L27" i="1"/>
  <c r="N27" i="1"/>
  <c r="P27" i="1"/>
  <c r="R27" i="1"/>
  <c r="S27" i="1"/>
  <c r="T27" i="1"/>
  <c r="U27" i="1"/>
  <c r="AI27" i="1"/>
  <c r="I28" i="1"/>
  <c r="L28" i="1"/>
  <c r="N28" i="1"/>
  <c r="P28" i="1"/>
  <c r="R28" i="1"/>
  <c r="S28" i="1"/>
  <c r="T28" i="1"/>
  <c r="U28" i="1"/>
  <c r="AI28" i="1"/>
  <c r="C29" i="1"/>
  <c r="AI29" i="1" s="1"/>
  <c r="D29" i="1"/>
  <c r="F29" i="1"/>
  <c r="J29" i="1"/>
  <c r="K29" i="1"/>
  <c r="M29" i="1"/>
  <c r="O29" i="1"/>
  <c r="I31" i="1"/>
  <c r="L31" i="1"/>
  <c r="N31" i="1"/>
  <c r="P31" i="1"/>
  <c r="R31" i="1"/>
  <c r="S31" i="1"/>
  <c r="T31" i="1"/>
  <c r="U31" i="1"/>
  <c r="AI31" i="1"/>
  <c r="I32" i="1"/>
  <c r="L32" i="1"/>
  <c r="N32" i="1"/>
  <c r="P32" i="1"/>
  <c r="R32" i="1"/>
  <c r="S32" i="1"/>
  <c r="T32" i="1"/>
  <c r="U32" i="1"/>
  <c r="AI32" i="1"/>
  <c r="I33" i="1"/>
  <c r="L33" i="1"/>
  <c r="N33" i="1"/>
  <c r="P33" i="1"/>
  <c r="R33" i="1"/>
  <c r="S33" i="1"/>
  <c r="T33" i="1"/>
  <c r="U33" i="1"/>
  <c r="AI33" i="1"/>
  <c r="I34" i="1"/>
  <c r="L34" i="1"/>
  <c r="N34" i="1"/>
  <c r="P34" i="1"/>
  <c r="R34" i="1"/>
  <c r="S34" i="1"/>
  <c r="T34" i="1"/>
  <c r="U34" i="1"/>
  <c r="AI34" i="1"/>
  <c r="I35" i="1"/>
  <c r="L35" i="1"/>
  <c r="N35" i="1"/>
  <c r="P35" i="1"/>
  <c r="R35" i="1"/>
  <c r="S35" i="1"/>
  <c r="T35" i="1"/>
  <c r="U35" i="1"/>
  <c r="AI35" i="1"/>
  <c r="C36" i="1"/>
  <c r="D36" i="1"/>
  <c r="F36" i="1"/>
  <c r="J36" i="1"/>
  <c r="K36" i="1"/>
  <c r="M36" i="1"/>
  <c r="O36" i="1"/>
  <c r="I37" i="1"/>
  <c r="L37" i="1"/>
  <c r="N37" i="1"/>
  <c r="O44" i="1"/>
  <c r="P37" i="1"/>
  <c r="R37" i="1"/>
  <c r="S37" i="1"/>
  <c r="T37" i="1"/>
  <c r="U37" i="1"/>
  <c r="AD44" i="1"/>
  <c r="AD45" i="1" s="1"/>
  <c r="AH44" i="1"/>
  <c r="AH45" i="1" s="1"/>
  <c r="AH46" i="1" s="1"/>
  <c r="AI37" i="1"/>
  <c r="H44" i="1"/>
  <c r="I38" i="1"/>
  <c r="L38" i="1"/>
  <c r="N38" i="1"/>
  <c r="P38" i="1"/>
  <c r="R38" i="1"/>
  <c r="S38" i="1"/>
  <c r="T38" i="1"/>
  <c r="U38" i="1"/>
  <c r="AI38" i="1"/>
  <c r="I39" i="1"/>
  <c r="L39" i="1"/>
  <c r="N39" i="1"/>
  <c r="P39" i="1"/>
  <c r="R39" i="1"/>
  <c r="S39" i="1"/>
  <c r="T39" i="1"/>
  <c r="U39" i="1"/>
  <c r="AI39" i="1"/>
  <c r="I40" i="1"/>
  <c r="J44" i="1"/>
  <c r="L40" i="1"/>
  <c r="N40" i="1"/>
  <c r="P40" i="1"/>
  <c r="R40" i="1"/>
  <c r="S40" i="1"/>
  <c r="T40" i="1"/>
  <c r="U40" i="1"/>
  <c r="AF44" i="1"/>
  <c r="AF45" i="1" s="1"/>
  <c r="AI40" i="1"/>
  <c r="I43" i="1"/>
  <c r="L43" i="1"/>
  <c r="N43" i="1"/>
  <c r="P43" i="1"/>
  <c r="R43" i="1"/>
  <c r="S43" i="1"/>
  <c r="T43" i="1"/>
  <c r="U43" i="1"/>
  <c r="AI43" i="1"/>
  <c r="C44" i="1"/>
  <c r="D44" i="1"/>
  <c r="F44" i="1"/>
  <c r="K44" i="1"/>
  <c r="M44" i="1"/>
  <c r="X44" i="1"/>
  <c r="Z44" i="1"/>
  <c r="Z45" i="1" s="1"/>
  <c r="AB44" i="1"/>
  <c r="AB45" i="1" s="1"/>
  <c r="AB46" i="1" s="1"/>
  <c r="CC7" i="4"/>
  <c r="L11" i="4"/>
  <c r="BS5" i="4"/>
  <c r="BQ25" i="5" l="1"/>
  <c r="BO35" i="5"/>
  <c r="CC34" i="4"/>
  <c r="CC38" i="4"/>
  <c r="CC40" i="4"/>
  <c r="BM18" i="5"/>
  <c r="BQ34" i="4"/>
  <c r="BU22" i="4"/>
  <c r="BS38" i="5"/>
  <c r="BW40" i="4"/>
  <c r="BW5" i="4"/>
  <c r="F9" i="4"/>
  <c r="S8" i="1"/>
  <c r="BV45" i="4"/>
  <c r="CH45" i="4"/>
  <c r="BL45" i="5"/>
  <c r="BU38" i="5"/>
  <c r="BW17" i="4"/>
  <c r="BY22" i="4"/>
  <c r="BU9" i="5"/>
  <c r="BH12" i="5"/>
  <c r="L25" i="4"/>
  <c r="CA38" i="4"/>
  <c r="BU27" i="5"/>
  <c r="BU28" i="4"/>
  <c r="BQ28" i="4"/>
  <c r="BS9" i="5"/>
  <c r="BU16" i="5"/>
  <c r="D25" i="4"/>
  <c r="BO5" i="4"/>
  <c r="BS32" i="4"/>
  <c r="BH5" i="5"/>
  <c r="BM38" i="5"/>
  <c r="BS25" i="5"/>
  <c r="BS16" i="5"/>
  <c r="AX45" i="10"/>
  <c r="AY45" i="10" s="1"/>
  <c r="BY34" i="4"/>
  <c r="BS17" i="4"/>
  <c r="P36" i="1"/>
  <c r="U8" i="5"/>
  <c r="CA31" i="4"/>
  <c r="BH6" i="5"/>
  <c r="BO10" i="5"/>
  <c r="D34" i="4"/>
  <c r="BP30" i="5"/>
  <c r="U13" i="1"/>
  <c r="BW23" i="5"/>
  <c r="BS4" i="5"/>
  <c r="BK37" i="4"/>
  <c r="BM19" i="5"/>
  <c r="BW10" i="5"/>
  <c r="BO35" i="4"/>
  <c r="BO9" i="5"/>
  <c r="BS27" i="5"/>
  <c r="BW18" i="5"/>
  <c r="CC35" i="4"/>
  <c r="BN30" i="4"/>
  <c r="BU21" i="4"/>
  <c r="X45" i="10"/>
  <c r="Y45" i="10" s="1"/>
  <c r="CA6" i="4"/>
  <c r="BO27" i="5"/>
  <c r="BH33" i="5"/>
  <c r="BU18" i="5"/>
  <c r="BH15" i="5"/>
  <c r="BQ23" i="4"/>
  <c r="BS9" i="4"/>
  <c r="CA17" i="4"/>
  <c r="AE29" i="1"/>
  <c r="BQ18" i="5"/>
  <c r="BU6" i="4"/>
  <c r="BO38" i="4"/>
  <c r="T36" i="1"/>
  <c r="BS7" i="5"/>
  <c r="BQ26" i="5"/>
  <c r="BM5" i="5"/>
  <c r="BH40" i="5"/>
  <c r="BU21" i="5"/>
  <c r="BH22" i="5"/>
  <c r="BU6" i="5"/>
  <c r="F21" i="4"/>
  <c r="BO26" i="4"/>
  <c r="BS23" i="4"/>
  <c r="BM34" i="4"/>
  <c r="BS35" i="4"/>
  <c r="BS40" i="4"/>
  <c r="F11" i="4"/>
  <c r="BY9" i="4"/>
  <c r="H12" i="4"/>
  <c r="M36" i="4"/>
  <c r="F36" i="4" s="1"/>
  <c r="M20" i="4"/>
  <c r="D20" i="4" s="1"/>
  <c r="BJ45" i="4"/>
  <c r="BR45" i="4"/>
  <c r="BZ45" i="4"/>
  <c r="CJ30" i="4"/>
  <c r="CL45" i="4"/>
  <c r="CT45" i="4"/>
  <c r="AR45" i="5"/>
  <c r="BE45" i="5"/>
  <c r="BN30" i="5"/>
  <c r="BP45" i="5"/>
  <c r="BV30" i="5"/>
  <c r="BX45" i="5"/>
  <c r="AE20" i="1"/>
  <c r="BM11" i="5"/>
  <c r="BM25" i="5"/>
  <c r="BU34" i="5"/>
  <c r="BO16" i="5"/>
  <c r="BQ43" i="5"/>
  <c r="BU24" i="5"/>
  <c r="BW22" i="4"/>
  <c r="H26" i="4"/>
  <c r="BU40" i="4"/>
  <c r="BW41" i="4"/>
  <c r="CC19" i="4"/>
  <c r="CA15" i="4"/>
  <c r="BQ9" i="4"/>
  <c r="BY6" i="4"/>
  <c r="BP45" i="4"/>
  <c r="BX45" i="4"/>
  <c r="CJ45" i="4"/>
  <c r="CR45" i="4"/>
  <c r="BC45" i="5"/>
  <c r="BN45" i="5"/>
  <c r="BT30" i="5"/>
  <c r="CA23" i="4"/>
  <c r="BK23" i="4"/>
  <c r="I20" i="1"/>
  <c r="BW15" i="5"/>
  <c r="BQ5" i="5"/>
  <c r="BO43" i="5"/>
  <c r="BU35" i="5"/>
  <c r="BU41" i="4"/>
  <c r="BS22" i="4"/>
  <c r="L15" i="4"/>
  <c r="F26" i="4"/>
  <c r="J43" i="4"/>
  <c r="CA5" i="4"/>
  <c r="F15" i="4"/>
  <c r="N29" i="1"/>
  <c r="D21" i="4"/>
  <c r="BO11" i="5"/>
  <c r="BW34" i="5"/>
  <c r="BW24" i="5"/>
  <c r="BY41" i="4"/>
  <c r="BK6" i="4"/>
  <c r="BO5" i="5"/>
  <c r="BY6" i="5"/>
  <c r="BM43" i="5"/>
  <c r="BS35" i="5"/>
  <c r="BK41" i="4"/>
  <c r="J25" i="4"/>
  <c r="J15" i="4"/>
  <c r="D43" i="4"/>
  <c r="J14" i="4"/>
  <c r="BW6" i="4"/>
  <c r="E45" i="4"/>
  <c r="BR30" i="4"/>
  <c r="CT30" i="4"/>
  <c r="M29" i="5"/>
  <c r="L29" i="5" s="1"/>
  <c r="Q45" i="5"/>
  <c r="AA45" i="5"/>
  <c r="AL45" i="5"/>
  <c r="BH19" i="5"/>
  <c r="AT45" i="10"/>
  <c r="AU45" i="10" s="1"/>
  <c r="CA24" i="4"/>
  <c r="AD45" i="10"/>
  <c r="AE45" i="10" s="1"/>
  <c r="BS24" i="4"/>
  <c r="BO25" i="5"/>
  <c r="BH28" i="5"/>
  <c r="BQ16" i="5"/>
  <c r="BS22" i="5"/>
  <c r="BW6" i="5"/>
  <c r="BQ35" i="5"/>
  <c r="BQ22" i="4"/>
  <c r="F25" i="4"/>
  <c r="BS34" i="4"/>
  <c r="BY40" i="4"/>
  <c r="BQ19" i="4"/>
  <c r="BM19" i="4"/>
  <c r="BU19" i="4"/>
  <c r="BY19" i="4"/>
  <c r="BQ10" i="4"/>
  <c r="BS6" i="5"/>
  <c r="BM35" i="5"/>
  <c r="CC22" i="4"/>
  <c r="BS19" i="4"/>
  <c r="BW19" i="4"/>
  <c r="BQ23" i="5"/>
  <c r="BQ14" i="5"/>
  <c r="BQ6" i="5"/>
  <c r="BW33" i="5"/>
  <c r="BM22" i="4"/>
  <c r="BU34" i="4"/>
  <c r="CA40" i="4"/>
  <c r="AT36" i="5"/>
  <c r="AS36" i="5" s="1"/>
  <c r="BY5" i="4"/>
  <c r="BO19" i="4"/>
  <c r="CC5" i="4"/>
  <c r="BQ5" i="4"/>
  <c r="BQ7" i="4"/>
  <c r="I45" i="4"/>
  <c r="BI36" i="5"/>
  <c r="BH36" i="5" s="1"/>
  <c r="BM40" i="4"/>
  <c r="CA19" i="4"/>
  <c r="BW25" i="5"/>
  <c r="BH41" i="5"/>
  <c r="BO6" i="5"/>
  <c r="BH42" i="5"/>
  <c r="CA22" i="4"/>
  <c r="R45" i="10"/>
  <c r="S45" i="10" s="1"/>
  <c r="BK34" i="4"/>
  <c r="BK40" i="4"/>
  <c r="AE36" i="5"/>
  <c r="AD36" i="5" s="1"/>
  <c r="L14" i="4"/>
  <c r="BU5" i="4"/>
  <c r="H14" i="4"/>
  <c r="N44" i="1"/>
  <c r="N8" i="1"/>
  <c r="BM16" i="5"/>
  <c r="BH32" i="5"/>
  <c r="BW34" i="4"/>
  <c r="BK5" i="4"/>
  <c r="AX46" i="10"/>
  <c r="BU25" i="5"/>
  <c r="BW16" i="5"/>
  <c r="BW35" i="5"/>
  <c r="BK22" i="4"/>
  <c r="AH45" i="10"/>
  <c r="CA34" i="4"/>
  <c r="BO40" i="4"/>
  <c r="H43" i="4"/>
  <c r="H11" i="4"/>
  <c r="D14" i="4"/>
  <c r="L43" i="4"/>
  <c r="J11" i="4"/>
  <c r="AS44" i="10"/>
  <c r="AR45" i="10"/>
  <c r="BU39" i="4"/>
  <c r="CA39" i="4"/>
  <c r="BK39" i="4"/>
  <c r="BO39" i="4"/>
  <c r="BM39" i="4"/>
  <c r="BQ39" i="4"/>
  <c r="BY39" i="4"/>
  <c r="BW39" i="4"/>
  <c r="BS4" i="4"/>
  <c r="CA4" i="4"/>
  <c r="BY4" i="4"/>
  <c r="BW4" i="4"/>
  <c r="BU4" i="4"/>
  <c r="BK4" i="4"/>
  <c r="BQ4" i="4"/>
  <c r="BO4" i="4"/>
  <c r="CC4" i="4"/>
  <c r="AX14" i="5"/>
  <c r="BH14" i="5"/>
  <c r="BW17" i="5"/>
  <c r="BH23" i="5"/>
  <c r="BH4" i="5"/>
  <c r="BS39" i="4"/>
  <c r="F42" i="4"/>
  <c r="D42" i="4"/>
  <c r="H42" i="4"/>
  <c r="J42" i="4"/>
  <c r="L42" i="4"/>
  <c r="BM33" i="4"/>
  <c r="CA33" i="4"/>
  <c r="BO33" i="4"/>
  <c r="CC33" i="4"/>
  <c r="BY33" i="4"/>
  <c r="BW33" i="4"/>
  <c r="BS33" i="4"/>
  <c r="BU33" i="4"/>
  <c r="BK33" i="4"/>
  <c r="F24" i="4"/>
  <c r="H24" i="4"/>
  <c r="J24" i="4"/>
  <c r="L24" i="4"/>
  <c r="BK18" i="4"/>
  <c r="BY18" i="4"/>
  <c r="BU18" i="4"/>
  <c r="BS18" i="4"/>
  <c r="CC18" i="4"/>
  <c r="BQ18" i="4"/>
  <c r="BO18" i="4"/>
  <c r="BM18" i="4"/>
  <c r="BW18" i="4"/>
  <c r="CA18" i="4"/>
  <c r="D10" i="4"/>
  <c r="H10" i="4"/>
  <c r="J10" i="4"/>
  <c r="L10" i="4"/>
  <c r="BY37" i="5"/>
  <c r="BW37" i="5"/>
  <c r="BQ37" i="5"/>
  <c r="BM37" i="5"/>
  <c r="BO37" i="5"/>
  <c r="AE29" i="5"/>
  <c r="AD29" i="5" s="1"/>
  <c r="BU37" i="5"/>
  <c r="AO45" i="10"/>
  <c r="AN46" i="10"/>
  <c r="AO46" i="10" s="1"/>
  <c r="Q52" i="10" s="1"/>
  <c r="AC44" i="10"/>
  <c r="AB45" i="10"/>
  <c r="BS21" i="4"/>
  <c r="BQ21" i="4"/>
  <c r="BM21" i="4"/>
  <c r="CA21" i="4"/>
  <c r="BK21" i="4"/>
  <c r="BY21" i="4"/>
  <c r="CC21" i="4"/>
  <c r="BO21" i="4"/>
  <c r="J7" i="4"/>
  <c r="H7" i="4"/>
  <c r="L7" i="4"/>
  <c r="D7" i="4"/>
  <c r="F7" i="4"/>
  <c r="BY26" i="5"/>
  <c r="BU26" i="5"/>
  <c r="BW26" i="5"/>
  <c r="BO26" i="5"/>
  <c r="BM26" i="5"/>
  <c r="BY17" i="5"/>
  <c r="BO17" i="5"/>
  <c r="BM17" i="5"/>
  <c r="BQ17" i="5"/>
  <c r="BS17" i="5"/>
  <c r="BY7" i="5"/>
  <c r="BU7" i="5"/>
  <c r="BW7" i="5"/>
  <c r="BO7" i="5"/>
  <c r="BM7" i="5"/>
  <c r="BS37" i="5"/>
  <c r="BU15" i="5"/>
  <c r="BM40" i="5"/>
  <c r="BS34" i="5"/>
  <c r="BH11" i="5"/>
  <c r="BS24" i="5"/>
  <c r="AW45" i="5"/>
  <c r="Z45" i="10"/>
  <c r="AA45" i="10" s="1"/>
  <c r="D15" i="4"/>
  <c r="BM23" i="4"/>
  <c r="H33" i="4"/>
  <c r="BQ35" i="4"/>
  <c r="BO15" i="4"/>
  <c r="BO9" i="4"/>
  <c r="CA9" i="4"/>
  <c r="BW9" i="4"/>
  <c r="J12" i="4"/>
  <c r="G30" i="4"/>
  <c r="BL45" i="4"/>
  <c r="BT45" i="4"/>
  <c r="CN45" i="4"/>
  <c r="L13" i="1"/>
  <c r="J4" i="4"/>
  <c r="BQ24" i="5"/>
  <c r="F4" i="4"/>
  <c r="BQ6" i="4"/>
  <c r="CA35" i="4"/>
  <c r="AP30" i="5"/>
  <c r="AP46" i="5" s="1"/>
  <c r="BY5" i="5"/>
  <c r="BQ15" i="5"/>
  <c r="BW5" i="5"/>
  <c r="BO34" i="5"/>
  <c r="BW31" i="5"/>
  <c r="BW43" i="5"/>
  <c r="BH17" i="5"/>
  <c r="BO24" i="5"/>
  <c r="AO44" i="10"/>
  <c r="J26" i="4"/>
  <c r="BK35" i="4"/>
  <c r="BM9" i="4"/>
  <c r="L12" i="4"/>
  <c r="CC41" i="4"/>
  <c r="BS6" i="4"/>
  <c r="AA29" i="1"/>
  <c r="BS15" i="5"/>
  <c r="BQ34" i="5"/>
  <c r="CC6" i="4"/>
  <c r="BI13" i="5"/>
  <c r="BH13" i="5" s="1"/>
  <c r="J45" i="1"/>
  <c r="BO15" i="5"/>
  <c r="BU5" i="5"/>
  <c r="BM34" i="5"/>
  <c r="BS31" i="5"/>
  <c r="BU43" i="5"/>
  <c r="BM24" i="5"/>
  <c r="BK12" i="4"/>
  <c r="CC26" i="4"/>
  <c r="BY23" i="4"/>
  <c r="L26" i="4"/>
  <c r="BY15" i="4"/>
  <c r="J18" i="4"/>
  <c r="BU9" i="4"/>
  <c r="BW35" i="4"/>
  <c r="CA41" i="4"/>
  <c r="S29" i="1"/>
  <c r="P13" i="1"/>
  <c r="E8" i="1"/>
  <c r="E30" i="4"/>
  <c r="BO40" i="5"/>
  <c r="H18" i="4"/>
  <c r="BO23" i="4"/>
  <c r="F33" i="4"/>
  <c r="BM35" i="4"/>
  <c r="BW15" i="4"/>
  <c r="BQ41" i="4"/>
  <c r="G45" i="4"/>
  <c r="BM15" i="5"/>
  <c r="BH31" i="5"/>
  <c r="BS43" i="5"/>
  <c r="BH21" i="5"/>
  <c r="BO41" i="4"/>
  <c r="CA26" i="4"/>
  <c r="BW23" i="4"/>
  <c r="BS41" i="4"/>
  <c r="CC23" i="4"/>
  <c r="CA12" i="4"/>
  <c r="CC9" i="4"/>
  <c r="BY35" i="4"/>
  <c r="BO6" i="4"/>
  <c r="D12" i="4"/>
  <c r="R29" i="1"/>
  <c r="C45" i="4"/>
  <c r="BT30" i="4"/>
  <c r="BT46" i="4" s="1"/>
  <c r="CB30" i="4"/>
  <c r="M13" i="5"/>
  <c r="L13" i="5" s="1"/>
  <c r="M8" i="5"/>
  <c r="L8" i="5" s="1"/>
  <c r="U36" i="5"/>
  <c r="BV45" i="5"/>
  <c r="L29" i="1"/>
  <c r="AE13" i="5"/>
  <c r="AD13" i="5" s="1"/>
  <c r="U13" i="5"/>
  <c r="AC8" i="1"/>
  <c r="CD13" i="4"/>
  <c r="CC13" i="4" s="1"/>
  <c r="CV13" i="4"/>
  <c r="CU13" i="4" s="1"/>
  <c r="U20" i="5"/>
  <c r="S30" i="5"/>
  <c r="AC30" i="5"/>
  <c r="AN30" i="5"/>
  <c r="AY30" i="5"/>
  <c r="BZ13" i="5"/>
  <c r="BY13" i="5" s="1"/>
  <c r="O45" i="1"/>
  <c r="P44" i="1"/>
  <c r="P20" i="1"/>
  <c r="N20" i="1"/>
  <c r="AV45" i="10"/>
  <c r="AW44" i="10"/>
  <c r="M44" i="4"/>
  <c r="F44" i="4" s="1"/>
  <c r="K45" i="4"/>
  <c r="BM37" i="4"/>
  <c r="CC37" i="4"/>
  <c r="BS27" i="4"/>
  <c r="BY27" i="4"/>
  <c r="CC16" i="4"/>
  <c r="BM16" i="4"/>
  <c r="BS16" i="4"/>
  <c r="BM39" i="5"/>
  <c r="BO39" i="5"/>
  <c r="AX35" i="5"/>
  <c r="BH35" i="5"/>
  <c r="BS28" i="5"/>
  <c r="BU28" i="5"/>
  <c r="BS19" i="5"/>
  <c r="BU19" i="5"/>
  <c r="BM10" i="5"/>
  <c r="BQ10" i="5"/>
  <c r="N13" i="1"/>
  <c r="T13" i="1"/>
  <c r="BK42" i="4"/>
  <c r="BW42" i="4"/>
  <c r="BS42" i="4"/>
  <c r="BY42" i="4"/>
  <c r="F31" i="4"/>
  <c r="J31" i="4"/>
  <c r="L31" i="4"/>
  <c r="H31" i="4"/>
  <c r="D27" i="4"/>
  <c r="J27" i="4"/>
  <c r="H27" i="4"/>
  <c r="L27" i="4"/>
  <c r="CC24" i="4"/>
  <c r="BO24" i="4"/>
  <c r="BK24" i="4"/>
  <c r="BW24" i="4"/>
  <c r="BY24" i="4"/>
  <c r="BM24" i="4"/>
  <c r="BU24" i="4"/>
  <c r="F16" i="4"/>
  <c r="L16" i="4"/>
  <c r="J16" i="4"/>
  <c r="H16" i="4"/>
  <c r="BK10" i="4"/>
  <c r="BM10" i="4"/>
  <c r="CA10" i="4"/>
  <c r="BW10" i="4"/>
  <c r="CC10" i="4"/>
  <c r="BU10" i="4"/>
  <c r="BS10" i="4"/>
  <c r="BY10" i="4"/>
  <c r="BM7" i="4"/>
  <c r="BW7" i="4"/>
  <c r="BK7" i="4"/>
  <c r="CA7" i="4"/>
  <c r="BU7" i="4"/>
  <c r="BY7" i="4"/>
  <c r="BS7" i="4"/>
  <c r="BY42" i="5"/>
  <c r="BM42" i="5"/>
  <c r="BO42" i="5"/>
  <c r="BQ42" i="5"/>
  <c r="BS42" i="5"/>
  <c r="BW42" i="5"/>
  <c r="AX39" i="5"/>
  <c r="BH39" i="5"/>
  <c r="BY33" i="5"/>
  <c r="BO33" i="5"/>
  <c r="BQ33" i="5"/>
  <c r="BS33" i="5"/>
  <c r="BU33" i="5"/>
  <c r="BY23" i="5"/>
  <c r="BM23" i="5"/>
  <c r="BO23" i="5"/>
  <c r="BS23" i="5"/>
  <c r="BY14" i="5"/>
  <c r="BS14" i="5"/>
  <c r="BU14" i="5"/>
  <c r="BW14" i="5"/>
  <c r="BM14" i="5"/>
  <c r="AX10" i="5"/>
  <c r="BH10" i="5"/>
  <c r="BY4" i="5"/>
  <c r="BM4" i="5"/>
  <c r="BO4" i="5"/>
  <c r="BQ4" i="5"/>
  <c r="BU4" i="5"/>
  <c r="BV30" i="4"/>
  <c r="BV46" i="4" s="1"/>
  <c r="CH30" i="4"/>
  <c r="CH46" i="4" s="1"/>
  <c r="CP30" i="4"/>
  <c r="BL30" i="5"/>
  <c r="AI20" i="1"/>
  <c r="BW21" i="5"/>
  <c r="BH26" i="5"/>
  <c r="BU31" i="5"/>
  <c r="BU12" i="4"/>
  <c r="BU26" i="4"/>
  <c r="AP45" i="10"/>
  <c r="D33" i="4"/>
  <c r="L4" i="4"/>
  <c r="H4" i="4"/>
  <c r="BW12" i="4"/>
  <c r="BW11" i="5"/>
  <c r="BS21" i="5"/>
  <c r="BW40" i="5"/>
  <c r="BQ31" i="5"/>
  <c r="BY26" i="4"/>
  <c r="H39" i="4"/>
  <c r="BY12" i="4"/>
  <c r="BS15" i="4"/>
  <c r="CC12" i="4"/>
  <c r="BO12" i="4"/>
  <c r="D18" i="4"/>
  <c r="BQ15" i="4"/>
  <c r="CV8" i="4"/>
  <c r="CU8" i="4" s="1"/>
  <c r="C30" i="5"/>
  <c r="AA30" i="5"/>
  <c r="AC45" i="5"/>
  <c r="AT13" i="5"/>
  <c r="AS13" i="5" s="1"/>
  <c r="AT44" i="5"/>
  <c r="AI44" i="5" s="1"/>
  <c r="AW30" i="5"/>
  <c r="AW46" i="5" s="1"/>
  <c r="BI8" i="5"/>
  <c r="BH8" i="5" s="1"/>
  <c r="BG30" i="5"/>
  <c r="BZ20" i="5"/>
  <c r="BU20" i="5" s="1"/>
  <c r="BU11" i="5"/>
  <c r="BQ21" i="5"/>
  <c r="BU40" i="5"/>
  <c r="BH37" i="5"/>
  <c r="BO31" i="5"/>
  <c r="BH7" i="5"/>
  <c r="L21" i="4"/>
  <c r="BK26" i="4"/>
  <c r="J39" i="4"/>
  <c r="BM12" i="4"/>
  <c r="BS12" i="4"/>
  <c r="CC15" i="4"/>
  <c r="C30" i="4"/>
  <c r="AC20" i="1"/>
  <c r="BS11" i="5"/>
  <c r="BO21" i="5"/>
  <c r="BS40" i="5"/>
  <c r="BM31" i="5"/>
  <c r="J21" i="4"/>
  <c r="BS26" i="4"/>
  <c r="L39" i="4"/>
  <c r="L18" i="4"/>
  <c r="BM15" i="4"/>
  <c r="L33" i="4"/>
  <c r="L44" i="1"/>
  <c r="M30" i="1"/>
  <c r="AA20" i="1"/>
  <c r="BQ11" i="5"/>
  <c r="BM21" i="5"/>
  <c r="BQ40" i="5"/>
  <c r="BM26" i="4"/>
  <c r="D39" i="4"/>
  <c r="BU15" i="4"/>
  <c r="BW26" i="4"/>
  <c r="G8" i="1"/>
  <c r="BJ30" i="4"/>
  <c r="BP30" i="4"/>
  <c r="BX30" i="4"/>
  <c r="BZ30" i="4"/>
  <c r="CL30" i="4"/>
  <c r="CR30" i="4"/>
  <c r="W30" i="5"/>
  <c r="W46" i="5" s="1"/>
  <c r="Y45" i="5"/>
  <c r="AH30" i="5"/>
  <c r="AH46" i="5" s="1"/>
  <c r="AJ45" i="5"/>
  <c r="BC30" i="5"/>
  <c r="BE30" i="5"/>
  <c r="BX30" i="5"/>
  <c r="AC13" i="1"/>
  <c r="K45" i="1"/>
  <c r="L36" i="1"/>
  <c r="C30" i="1"/>
  <c r="AA30" i="1" s="1"/>
  <c r="R13" i="1"/>
  <c r="AK44" i="10"/>
  <c r="AJ45" i="10"/>
  <c r="AJ46" i="10" s="1"/>
  <c r="AK46" i="10" s="1"/>
  <c r="Y51" i="10" s="1"/>
  <c r="U44" i="10"/>
  <c r="T45" i="10"/>
  <c r="BK43" i="4"/>
  <c r="BW43" i="4"/>
  <c r="BS43" i="4"/>
  <c r="BO43" i="4"/>
  <c r="BU43" i="4"/>
  <c r="BM43" i="4"/>
  <c r="CA43" i="4"/>
  <c r="BY43" i="4"/>
  <c r="CC43" i="4"/>
  <c r="BQ43" i="4"/>
  <c r="F38" i="4"/>
  <c r="J38" i="4"/>
  <c r="L38" i="4"/>
  <c r="D38" i="4"/>
  <c r="H38" i="4"/>
  <c r="J32" i="4"/>
  <c r="L32" i="4"/>
  <c r="D32" i="4"/>
  <c r="F32" i="4"/>
  <c r="F28" i="4"/>
  <c r="L28" i="4"/>
  <c r="D28" i="4"/>
  <c r="H28" i="4"/>
  <c r="BK25" i="4"/>
  <c r="CA25" i="4"/>
  <c r="BU25" i="4"/>
  <c r="BM25" i="4"/>
  <c r="BQ25" i="4"/>
  <c r="BS25" i="4"/>
  <c r="BW25" i="4"/>
  <c r="BO25" i="4"/>
  <c r="CC25" i="4"/>
  <c r="BY25" i="4"/>
  <c r="D17" i="4"/>
  <c r="F17" i="4"/>
  <c r="H17" i="4"/>
  <c r="L17" i="4"/>
  <c r="J17" i="4"/>
  <c r="BK14" i="4"/>
  <c r="CC14" i="4"/>
  <c r="BQ14" i="4"/>
  <c r="BW14" i="4"/>
  <c r="BY14" i="4"/>
  <c r="BM14" i="4"/>
  <c r="BU14" i="4"/>
  <c r="CA14" i="4"/>
  <c r="BS14" i="4"/>
  <c r="BY11" i="4"/>
  <c r="BM11" i="4"/>
  <c r="BK11" i="4"/>
  <c r="BU11" i="4"/>
  <c r="CC11" i="4"/>
  <c r="BO11" i="4"/>
  <c r="CA11" i="4"/>
  <c r="BS11" i="4"/>
  <c r="BQ11" i="4"/>
  <c r="BY41" i="5"/>
  <c r="BM41" i="5"/>
  <c r="BO41" i="5"/>
  <c r="BS41" i="5"/>
  <c r="BQ41" i="5"/>
  <c r="BU41" i="5"/>
  <c r="BW41" i="5"/>
  <c r="AX38" i="5"/>
  <c r="BH38" i="5"/>
  <c r="BY32" i="5"/>
  <c r="BS32" i="5"/>
  <c r="BU32" i="5"/>
  <c r="BM32" i="5"/>
  <c r="BO32" i="5"/>
  <c r="BQ32" i="5"/>
  <c r="BW32" i="5"/>
  <c r="AX27" i="5"/>
  <c r="BH27" i="5"/>
  <c r="BY22" i="5"/>
  <c r="BU22" i="5"/>
  <c r="BW22" i="5"/>
  <c r="BO22" i="5"/>
  <c r="BQ22" i="5"/>
  <c r="AX18" i="5"/>
  <c r="BH18" i="5"/>
  <c r="BY12" i="5"/>
  <c r="BU12" i="5"/>
  <c r="BW12" i="5"/>
  <c r="BO12" i="5"/>
  <c r="BM12" i="5"/>
  <c r="BQ12" i="5"/>
  <c r="BS12" i="5"/>
  <c r="AX9" i="5"/>
  <c r="BH9" i="5"/>
  <c r="L8" i="1"/>
  <c r="P8" i="1"/>
  <c r="J28" i="4"/>
  <c r="M8" i="4"/>
  <c r="F8" i="4" s="1"/>
  <c r="M29" i="4"/>
  <c r="J29" i="4" s="1"/>
  <c r="I30" i="4"/>
  <c r="CD20" i="4"/>
  <c r="BU20" i="4" s="1"/>
  <c r="BL30" i="4"/>
  <c r="CD36" i="4"/>
  <c r="BU36" i="4" s="1"/>
  <c r="BN45" i="4"/>
  <c r="CD8" i="4"/>
  <c r="CA8" i="4" s="1"/>
  <c r="CN30" i="4"/>
  <c r="CV20" i="4"/>
  <c r="CU20" i="4" s="1"/>
  <c r="CP45" i="4"/>
  <c r="CV36" i="4"/>
  <c r="CU36" i="4" s="1"/>
  <c r="U29" i="5"/>
  <c r="Q30" i="5"/>
  <c r="U44" i="5"/>
  <c r="S45" i="5"/>
  <c r="AE44" i="5"/>
  <c r="AD44" i="5" s="1"/>
  <c r="AT29" i="5"/>
  <c r="AS29" i="5" s="1"/>
  <c r="AL30" i="5"/>
  <c r="AY45" i="5"/>
  <c r="BZ8" i="5"/>
  <c r="BY8" i="5" s="1"/>
  <c r="BT45" i="5"/>
  <c r="BZ36" i="5"/>
  <c r="BI20" i="5"/>
  <c r="BA30" i="5"/>
  <c r="R20" i="1"/>
  <c r="L20" i="1"/>
  <c r="K30" i="1"/>
  <c r="M45" i="1"/>
  <c r="N36" i="1"/>
  <c r="O30" i="1"/>
  <c r="E13" i="1"/>
  <c r="AM44" i="10"/>
  <c r="AL45" i="10"/>
  <c r="W44" i="10"/>
  <c r="V45" i="10"/>
  <c r="D41" i="4"/>
  <c r="H41" i="4"/>
  <c r="L41" i="4"/>
  <c r="J41" i="4"/>
  <c r="F41" i="4"/>
  <c r="BK38" i="4"/>
  <c r="BW38" i="4"/>
  <c r="BQ38" i="4"/>
  <c r="BS38" i="4"/>
  <c r="BY38" i="4"/>
  <c r="BU38" i="4"/>
  <c r="F35" i="4"/>
  <c r="H35" i="4"/>
  <c r="L35" i="4"/>
  <c r="J35" i="4"/>
  <c r="D35" i="4"/>
  <c r="BK32" i="4"/>
  <c r="BY32" i="4"/>
  <c r="BM32" i="4"/>
  <c r="CC32" i="4"/>
  <c r="BU32" i="4"/>
  <c r="BQ32" i="4"/>
  <c r="BO32" i="4"/>
  <c r="BW32" i="4"/>
  <c r="BW28" i="4"/>
  <c r="BO28" i="4"/>
  <c r="CA28" i="4"/>
  <c r="BK28" i="4"/>
  <c r="BY28" i="4"/>
  <c r="CC28" i="4"/>
  <c r="D23" i="4"/>
  <c r="L23" i="4"/>
  <c r="J23" i="4"/>
  <c r="H23" i="4"/>
  <c r="BM17" i="4"/>
  <c r="CC17" i="4"/>
  <c r="BQ17" i="4"/>
  <c r="BY17" i="4"/>
  <c r="BO17" i="4"/>
  <c r="BU17" i="4"/>
  <c r="D9" i="4"/>
  <c r="J9" i="4"/>
  <c r="H9" i="4"/>
  <c r="D6" i="4"/>
  <c r="J6" i="4"/>
  <c r="H6" i="4"/>
  <c r="L6" i="4"/>
  <c r="AX43" i="5"/>
  <c r="BH43" i="5"/>
  <c r="BY38" i="5"/>
  <c r="BO38" i="5"/>
  <c r="BQ38" i="5"/>
  <c r="AX34" i="5"/>
  <c r="BH34" i="5"/>
  <c r="BY27" i="5"/>
  <c r="BW27" i="5"/>
  <c r="BQ27" i="5"/>
  <c r="AX24" i="5"/>
  <c r="BH24" i="5"/>
  <c r="BY18" i="5"/>
  <c r="BS18" i="5"/>
  <c r="BY9" i="5"/>
  <c r="BW9" i="5"/>
  <c r="BQ9" i="5"/>
  <c r="CD44" i="4"/>
  <c r="BW44" i="4" s="1"/>
  <c r="CV29" i="4"/>
  <c r="CU29" i="4" s="1"/>
  <c r="CV44" i="4"/>
  <c r="K30" i="5"/>
  <c r="AE8" i="5"/>
  <c r="AD8" i="5" s="1"/>
  <c r="AE20" i="5"/>
  <c r="AD20" i="5" s="1"/>
  <c r="Y30" i="5"/>
  <c r="AT8" i="5"/>
  <c r="AS8" i="5" s="1"/>
  <c r="AR30" i="5"/>
  <c r="BA45" i="5"/>
  <c r="BI44" i="5"/>
  <c r="BH44" i="5" s="1"/>
  <c r="BZ29" i="5"/>
  <c r="BZ44" i="5"/>
  <c r="BU44" i="5" s="1"/>
  <c r="M13" i="4"/>
  <c r="K30" i="4"/>
  <c r="CD29" i="4"/>
  <c r="CB45" i="4"/>
  <c r="C45" i="5"/>
  <c r="M44" i="5"/>
  <c r="M36" i="5"/>
  <c r="L36" i="5" s="1"/>
  <c r="K45" i="5"/>
  <c r="AT20" i="5"/>
  <c r="AS20" i="5" s="1"/>
  <c r="BR45" i="5"/>
  <c r="AG44" i="10"/>
  <c r="AF45" i="10"/>
  <c r="F40" i="4"/>
  <c r="H40" i="4"/>
  <c r="J40" i="4"/>
  <c r="BU37" i="4"/>
  <c r="BS37" i="4"/>
  <c r="BO37" i="4"/>
  <c r="BQ37" i="4"/>
  <c r="BW37" i="4"/>
  <c r="CA37" i="4"/>
  <c r="F34" i="4"/>
  <c r="J34" i="4"/>
  <c r="H34" i="4"/>
  <c r="BY31" i="4"/>
  <c r="BM31" i="4"/>
  <c r="BK31" i="4"/>
  <c r="BS31" i="4"/>
  <c r="BQ31" i="4"/>
  <c r="CC31" i="4"/>
  <c r="BW31" i="4"/>
  <c r="BO31" i="4"/>
  <c r="BM27" i="4"/>
  <c r="CC27" i="4"/>
  <c r="CA27" i="4"/>
  <c r="BK27" i="4"/>
  <c r="BO27" i="4"/>
  <c r="BU27" i="4"/>
  <c r="BQ27" i="4"/>
  <c r="D22" i="4"/>
  <c r="H22" i="4"/>
  <c r="F22" i="4"/>
  <c r="F19" i="4"/>
  <c r="D19" i="4"/>
  <c r="H19" i="4"/>
  <c r="J19" i="4"/>
  <c r="BU16" i="4"/>
  <c r="BO16" i="4"/>
  <c r="BW16" i="4"/>
  <c r="BY16" i="4"/>
  <c r="CA16" i="4"/>
  <c r="BQ16" i="4"/>
  <c r="BK16" i="4"/>
  <c r="F5" i="4"/>
  <c r="J5" i="4"/>
  <c r="H5" i="4"/>
  <c r="L5" i="4"/>
  <c r="BY39" i="5"/>
  <c r="BQ39" i="5"/>
  <c r="BS39" i="5"/>
  <c r="BU39" i="5"/>
  <c r="BW39" i="5"/>
  <c r="BY28" i="5"/>
  <c r="BM28" i="5"/>
  <c r="BO28" i="5"/>
  <c r="BW28" i="5"/>
  <c r="AX25" i="5"/>
  <c r="BH25" i="5"/>
  <c r="BY19" i="5"/>
  <c r="BW19" i="5"/>
  <c r="BQ19" i="5"/>
  <c r="AX16" i="5"/>
  <c r="BH16" i="5"/>
  <c r="BY10" i="5"/>
  <c r="BS10" i="5"/>
  <c r="AJ30" i="5"/>
  <c r="BI29" i="5"/>
  <c r="AX29" i="5" s="1"/>
  <c r="AN45" i="5"/>
  <c r="M20" i="5"/>
  <c r="L20" i="5" s="1"/>
  <c r="BG45" i="5"/>
  <c r="BR30" i="5"/>
  <c r="P45" i="10"/>
  <c r="P46" i="10" s="1"/>
  <c r="Q46" i="10" s="1"/>
  <c r="Q50" i="10" s="1"/>
  <c r="L22" i="4"/>
  <c r="BM28" i="4"/>
  <c r="D40" i="4"/>
  <c r="E29" i="1"/>
  <c r="P29" i="1"/>
  <c r="G46" i="5"/>
  <c r="H37" i="4"/>
  <c r="CC42" i="4"/>
  <c r="U44" i="1"/>
  <c r="G13" i="1"/>
  <c r="BM42" i="4"/>
  <c r="J37" i="4"/>
  <c r="BO42" i="4"/>
  <c r="BU42" i="4"/>
  <c r="BQ42" i="4"/>
  <c r="L37" i="4"/>
  <c r="J30" i="1"/>
  <c r="CA42" i="4"/>
  <c r="F37" i="4"/>
  <c r="G20" i="1"/>
  <c r="S36" i="1"/>
  <c r="S44" i="1"/>
  <c r="AA44" i="1"/>
  <c r="G29" i="1"/>
  <c r="T20" i="1"/>
  <c r="S20" i="1"/>
  <c r="U8" i="1"/>
  <c r="U36" i="1"/>
  <c r="AC29" i="1"/>
  <c r="T44" i="1"/>
  <c r="AE44" i="1"/>
  <c r="I29" i="1"/>
  <c r="AQ20" i="1"/>
  <c r="AQ13" i="1"/>
  <c r="AQ30" i="1"/>
  <c r="AD46" i="1"/>
  <c r="X45" i="1"/>
  <c r="AF46" i="1"/>
  <c r="X30" i="1"/>
  <c r="Y13" i="1"/>
  <c r="Z46" i="1"/>
  <c r="Y20" i="1"/>
  <c r="R44" i="1"/>
  <c r="AG44" i="1"/>
  <c r="AG36" i="1"/>
  <c r="AI36" i="1"/>
  <c r="D45" i="1"/>
  <c r="Y29" i="1"/>
  <c r="E20" i="1"/>
  <c r="AG13" i="1"/>
  <c r="S13" i="1"/>
  <c r="AA13" i="1"/>
  <c r="AI13" i="1"/>
  <c r="I13" i="1"/>
  <c r="H45" i="1"/>
  <c r="U29" i="1"/>
  <c r="H30" i="1"/>
  <c r="F45" i="1"/>
  <c r="F30" i="1"/>
  <c r="T29" i="1"/>
  <c r="E44" i="1"/>
  <c r="G44" i="1"/>
  <c r="Y44" i="1"/>
  <c r="I44" i="1"/>
  <c r="AC44" i="1"/>
  <c r="AI44" i="1"/>
  <c r="E36" i="1"/>
  <c r="I36" i="1"/>
  <c r="C45" i="1"/>
  <c r="AC36" i="1"/>
  <c r="Y36" i="1"/>
  <c r="R36" i="1"/>
  <c r="AE36" i="1"/>
  <c r="G36" i="1"/>
  <c r="AA36" i="1"/>
  <c r="AG29" i="1"/>
  <c r="D30" i="1"/>
  <c r="T8" i="1"/>
  <c r="AG8" i="1"/>
  <c r="AE8" i="1"/>
  <c r="R8" i="1"/>
  <c r="I8" i="1"/>
  <c r="Y8" i="1"/>
  <c r="AA8" i="1"/>
  <c r="AI8" i="1"/>
  <c r="S45" i="1" l="1"/>
  <c r="BS20" i="4"/>
  <c r="BY20" i="4"/>
  <c r="BL46" i="5"/>
  <c r="CT46" i="4"/>
  <c r="AX36" i="5"/>
  <c r="E46" i="4"/>
  <c r="BQ20" i="4"/>
  <c r="X51" i="10"/>
  <c r="J20" i="4"/>
  <c r="M45" i="5"/>
  <c r="L45" i="5" s="1"/>
  <c r="AK44" i="5"/>
  <c r="CL46" i="4"/>
  <c r="BH29" i="5"/>
  <c r="BC46" i="5"/>
  <c r="BJ46" i="4"/>
  <c r="BN46" i="4"/>
  <c r="Y46" i="5"/>
  <c r="L36" i="4"/>
  <c r="AN46" i="5"/>
  <c r="CC44" i="4"/>
  <c r="AS44" i="5"/>
  <c r="AQ44" i="5"/>
  <c r="H36" i="4"/>
  <c r="J36" i="4"/>
  <c r="BX46" i="4"/>
  <c r="R46" i="10"/>
  <c r="S46" i="10" s="1"/>
  <c r="S50" i="10" s="1"/>
  <c r="K46" i="4"/>
  <c r="U30" i="1"/>
  <c r="Y30" i="1"/>
  <c r="BE46" i="5"/>
  <c r="AO44" i="5"/>
  <c r="BP46" i="4"/>
  <c r="P45" i="1"/>
  <c r="BP46" i="5"/>
  <c r="D36" i="4"/>
  <c r="G46" i="4"/>
  <c r="CJ46" i="4"/>
  <c r="CR46" i="4"/>
  <c r="S46" i="5"/>
  <c r="BR46" i="4"/>
  <c r="C46" i="4"/>
  <c r="BG46" i="5"/>
  <c r="L45" i="1"/>
  <c r="BX46" i="5"/>
  <c r="BT46" i="5"/>
  <c r="X46" i="10"/>
  <c r="X50" i="10" s="1"/>
  <c r="BM44" i="5"/>
  <c r="BK13" i="4"/>
  <c r="BZ46" i="4"/>
  <c r="AA46" i="5"/>
  <c r="H20" i="4"/>
  <c r="T45" i="1"/>
  <c r="H29" i="4"/>
  <c r="BN46" i="5"/>
  <c r="L20" i="4"/>
  <c r="AT46" i="10"/>
  <c r="U45" i="5"/>
  <c r="F20" i="4"/>
  <c r="O46" i="1"/>
  <c r="AR46" i="5"/>
  <c r="BV46" i="5"/>
  <c r="N45" i="1"/>
  <c r="Z46" i="10"/>
  <c r="Z50" i="10" s="1"/>
  <c r="AI30" i="1"/>
  <c r="AK45" i="10"/>
  <c r="CB46" i="4"/>
  <c r="AI45" i="10"/>
  <c r="AH46" i="10"/>
  <c r="BK36" i="4"/>
  <c r="R30" i="1"/>
  <c r="J44" i="4"/>
  <c r="AD46" i="10"/>
  <c r="R51" i="10" s="1"/>
  <c r="M46" i="1"/>
  <c r="T44" i="5"/>
  <c r="AY46" i="5"/>
  <c r="M45" i="4"/>
  <c r="F45" i="4" s="1"/>
  <c r="L44" i="4"/>
  <c r="AX13" i="5"/>
  <c r="BM8" i="5"/>
  <c r="Z52" i="10"/>
  <c r="AY46" i="10"/>
  <c r="AA52" i="10" s="1"/>
  <c r="AC45" i="10"/>
  <c r="AB46" i="10"/>
  <c r="BZ30" i="5"/>
  <c r="BM30" i="5" s="1"/>
  <c r="H8" i="4"/>
  <c r="BQ13" i="5"/>
  <c r="D44" i="4"/>
  <c r="K46" i="5"/>
  <c r="AM44" i="5"/>
  <c r="BL46" i="4"/>
  <c r="U45" i="1"/>
  <c r="AT45" i="5"/>
  <c r="AM45" i="5" s="1"/>
  <c r="C46" i="5"/>
  <c r="AR46" i="10"/>
  <c r="AS45" i="10"/>
  <c r="P52" i="10"/>
  <c r="AT30" i="5"/>
  <c r="AS30" i="5" s="1"/>
  <c r="AC46" i="5"/>
  <c r="H44" i="4"/>
  <c r="CN46" i="4"/>
  <c r="BW13" i="5"/>
  <c r="BO13" i="5"/>
  <c r="BQ20" i="5"/>
  <c r="AJ46" i="5"/>
  <c r="BM20" i="5"/>
  <c r="BU13" i="4"/>
  <c r="BO13" i="4"/>
  <c r="M30" i="5"/>
  <c r="L30" i="5" s="1"/>
  <c r="BY20" i="5"/>
  <c r="AP46" i="10"/>
  <c r="AQ45" i="10"/>
  <c r="BY13" i="4"/>
  <c r="CA13" i="4"/>
  <c r="BS8" i="5"/>
  <c r="CV30" i="4"/>
  <c r="CU30" i="4" s="1"/>
  <c r="AX8" i="5"/>
  <c r="BS13" i="4"/>
  <c r="BW20" i="5"/>
  <c r="AE30" i="5"/>
  <c r="AD30" i="5" s="1"/>
  <c r="BA46" i="5"/>
  <c r="BW13" i="4"/>
  <c r="BU8" i="5"/>
  <c r="BZ45" i="5"/>
  <c r="BS45" i="5" s="1"/>
  <c r="BS13" i="5"/>
  <c r="BQ13" i="4"/>
  <c r="CD30" i="4"/>
  <c r="BY30" i="4" s="1"/>
  <c r="BS20" i="5"/>
  <c r="BO20" i="5"/>
  <c r="BM13" i="5"/>
  <c r="BM13" i="4"/>
  <c r="AW45" i="10"/>
  <c r="AV46" i="10"/>
  <c r="BU13" i="5"/>
  <c r="BI30" i="5"/>
  <c r="CC36" i="4"/>
  <c r="BS36" i="4"/>
  <c r="BQ36" i="4"/>
  <c r="BM36" i="4"/>
  <c r="BQ29" i="4"/>
  <c r="BU29" i="4"/>
  <c r="BW29" i="4"/>
  <c r="CA29" i="4"/>
  <c r="BK29" i="4"/>
  <c r="CC29" i="4"/>
  <c r="BO29" i="4"/>
  <c r="BM29" i="4"/>
  <c r="BY29" i="4"/>
  <c r="BS29" i="4"/>
  <c r="BF44" i="5"/>
  <c r="AX44" i="5"/>
  <c r="BD44" i="5"/>
  <c r="BY36" i="5"/>
  <c r="BO36" i="5"/>
  <c r="BW36" i="5"/>
  <c r="BQ36" i="5"/>
  <c r="BU36" i="5"/>
  <c r="BS36" i="5"/>
  <c r="AZ44" i="5"/>
  <c r="U45" i="10"/>
  <c r="T46" i="10"/>
  <c r="AC30" i="1"/>
  <c r="CD45" i="4"/>
  <c r="BS45" i="4" s="1"/>
  <c r="BW36" i="4"/>
  <c r="P50" i="10"/>
  <c r="M30" i="4"/>
  <c r="J30" i="4" s="1"/>
  <c r="CI44" i="4"/>
  <c r="CU44" i="4"/>
  <c r="CM44" i="4"/>
  <c r="CK44" i="4"/>
  <c r="CQ44" i="4"/>
  <c r="CO44" i="4"/>
  <c r="CS44" i="4"/>
  <c r="Z44" i="5"/>
  <c r="X44" i="5"/>
  <c r="R44" i="5"/>
  <c r="AB44" i="5"/>
  <c r="CP46" i="4"/>
  <c r="CV45" i="4"/>
  <c r="BO20" i="4"/>
  <c r="BW20" i="4"/>
  <c r="BK20" i="4"/>
  <c r="CC20" i="4"/>
  <c r="CA20" i="4"/>
  <c r="BH20" i="5"/>
  <c r="AX20" i="5"/>
  <c r="CA36" i="4"/>
  <c r="BY36" i="4"/>
  <c r="AL46" i="5"/>
  <c r="H13" i="4"/>
  <c r="J13" i="4"/>
  <c r="L13" i="4"/>
  <c r="D13" i="4"/>
  <c r="BB44" i="5"/>
  <c r="AE30" i="1"/>
  <c r="BO36" i="4"/>
  <c r="Q45" i="10"/>
  <c r="W45" i="10"/>
  <c r="V46" i="10"/>
  <c r="BM36" i="5"/>
  <c r="D29" i="4"/>
  <c r="L29" i="4"/>
  <c r="F29" i="4"/>
  <c r="K46" i="1"/>
  <c r="F13" i="4"/>
  <c r="BR46" i="5"/>
  <c r="J44" i="5"/>
  <c r="H44" i="5"/>
  <c r="L44" i="5"/>
  <c r="F44" i="5"/>
  <c r="D44" i="5"/>
  <c r="BY44" i="5"/>
  <c r="BQ44" i="5"/>
  <c r="BO44" i="5"/>
  <c r="BW44" i="5"/>
  <c r="BK44" i="4"/>
  <c r="BQ44" i="4"/>
  <c r="BY44" i="4"/>
  <c r="CA44" i="4"/>
  <c r="BU44" i="4"/>
  <c r="BS44" i="4"/>
  <c r="BO44" i="4"/>
  <c r="BM44" i="4"/>
  <c r="BM20" i="4"/>
  <c r="BO8" i="5"/>
  <c r="BW8" i="5"/>
  <c r="D8" i="4"/>
  <c r="L8" i="4"/>
  <c r="J8" i="4"/>
  <c r="I46" i="4"/>
  <c r="AE45" i="5"/>
  <c r="AG45" i="10"/>
  <c r="AF46" i="10"/>
  <c r="AG30" i="1"/>
  <c r="BI45" i="5"/>
  <c r="BD45" i="5" s="1"/>
  <c r="BS44" i="5"/>
  <c r="BY29" i="5"/>
  <c r="BU29" i="5"/>
  <c r="BM29" i="5"/>
  <c r="BS29" i="5"/>
  <c r="BO29" i="5"/>
  <c r="BW29" i="5"/>
  <c r="AM45" i="10"/>
  <c r="AL46" i="10"/>
  <c r="BQ8" i="5"/>
  <c r="Q46" i="5"/>
  <c r="U30" i="5"/>
  <c r="BK8" i="4"/>
  <c r="BO8" i="4"/>
  <c r="BQ8" i="4"/>
  <c r="CC8" i="4"/>
  <c r="BU8" i="4"/>
  <c r="BM8" i="4"/>
  <c r="BS8" i="4"/>
  <c r="BY8" i="4"/>
  <c r="BW8" i="4"/>
  <c r="BQ29" i="5"/>
  <c r="J46" i="1"/>
  <c r="L30" i="1"/>
  <c r="N30" i="1"/>
  <c r="P30" i="1"/>
  <c r="AQ45" i="1"/>
  <c r="X46" i="1"/>
  <c r="I30" i="1"/>
  <c r="H46" i="1"/>
  <c r="T30" i="1"/>
  <c r="G30" i="1"/>
  <c r="F46" i="1"/>
  <c r="AG45" i="1"/>
  <c r="G45" i="1"/>
  <c r="AA45" i="1"/>
  <c r="Y45" i="1"/>
  <c r="AC45" i="1"/>
  <c r="AI45" i="1"/>
  <c r="AE45" i="1"/>
  <c r="I45" i="1"/>
  <c r="E45" i="1"/>
  <c r="R45" i="1"/>
  <c r="C46" i="1"/>
  <c r="AC46" i="1" s="1"/>
  <c r="D46" i="1"/>
  <c r="E30" i="1"/>
  <c r="S30" i="1"/>
  <c r="D45" i="5" l="1"/>
  <c r="BK30" i="4"/>
  <c r="P46" i="1"/>
  <c r="AK45" i="5"/>
  <c r="AE46" i="10"/>
  <c r="S51" i="10" s="1"/>
  <c r="R50" i="10"/>
  <c r="M46" i="4"/>
  <c r="L46" i="4" s="1"/>
  <c r="H45" i="5"/>
  <c r="J45" i="5"/>
  <c r="F45" i="5"/>
  <c r="AA46" i="10"/>
  <c r="AA50" i="10" s="1"/>
  <c r="S48" i="5"/>
  <c r="J45" i="4"/>
  <c r="T46" i="1"/>
  <c r="Y46" i="10"/>
  <c r="Y50" i="10" s="1"/>
  <c r="BM30" i="4"/>
  <c r="BS30" i="4"/>
  <c r="AI45" i="5"/>
  <c r="AT46" i="5"/>
  <c r="AQ46" i="5" s="1"/>
  <c r="CA30" i="4"/>
  <c r="L45" i="4"/>
  <c r="AE46" i="5"/>
  <c r="R46" i="5" s="1"/>
  <c r="M46" i="5"/>
  <c r="L46" i="5" s="1"/>
  <c r="CV46" i="4"/>
  <c r="CU46" i="4" s="1"/>
  <c r="D45" i="4"/>
  <c r="H45" i="4"/>
  <c r="V52" i="10"/>
  <c r="AU46" i="10"/>
  <c r="W52" i="10" s="1"/>
  <c r="AQ45" i="5"/>
  <c r="CC30" i="4"/>
  <c r="BO30" i="4"/>
  <c r="AS45" i="5"/>
  <c r="BK45" i="4"/>
  <c r="BW30" i="5"/>
  <c r="BI46" i="5"/>
  <c r="BH46" i="5" s="1"/>
  <c r="CD46" i="4"/>
  <c r="BY46" i="4" s="1"/>
  <c r="BY45" i="5"/>
  <c r="AO45" i="5"/>
  <c r="AI46" i="10"/>
  <c r="W51" i="10" s="1"/>
  <c r="V51" i="10"/>
  <c r="BU30" i="5"/>
  <c r="P51" i="10"/>
  <c r="AC46" i="10"/>
  <c r="Q51" i="10" s="1"/>
  <c r="BW45" i="5"/>
  <c r="BY30" i="5"/>
  <c r="T52" i="10"/>
  <c r="AS46" i="10"/>
  <c r="U52" i="10" s="1"/>
  <c r="BO45" i="5"/>
  <c r="BO30" i="5"/>
  <c r="BQ30" i="5"/>
  <c r="BS30" i="5"/>
  <c r="CC45" i="4"/>
  <c r="BQ45" i="5"/>
  <c r="CA45" i="4"/>
  <c r="L30" i="4"/>
  <c r="U46" i="5"/>
  <c r="X52" i="10"/>
  <c r="AW46" i="10"/>
  <c r="Y52" i="10" s="1"/>
  <c r="R52" i="10"/>
  <c r="AQ46" i="10"/>
  <c r="S52" i="10" s="1"/>
  <c r="BU45" i="5"/>
  <c r="BW45" i="4"/>
  <c r="BY45" i="4"/>
  <c r="BO45" i="4"/>
  <c r="BQ30" i="4"/>
  <c r="BW30" i="4"/>
  <c r="BQ45" i="4"/>
  <c r="BM45" i="4"/>
  <c r="BM45" i="5"/>
  <c r="BU45" i="4"/>
  <c r="BU30" i="4"/>
  <c r="Z45" i="5"/>
  <c r="R45" i="5"/>
  <c r="X45" i="5"/>
  <c r="AD45" i="5"/>
  <c r="T45" i="5"/>
  <c r="AB45" i="5"/>
  <c r="CU45" i="4"/>
  <c r="CI45" i="4"/>
  <c r="CO45" i="4"/>
  <c r="CK45" i="4"/>
  <c r="CS45" i="4"/>
  <c r="CM45" i="4"/>
  <c r="BH30" i="5"/>
  <c r="AX30" i="5"/>
  <c r="CQ45" i="4"/>
  <c r="T50" i="10"/>
  <c r="U46" i="10"/>
  <c r="U50" i="10" s="1"/>
  <c r="Z51" i="10"/>
  <c r="AM46" i="10"/>
  <c r="AA51" i="10" s="1"/>
  <c r="AX45" i="5"/>
  <c r="AZ45" i="5"/>
  <c r="BB45" i="5"/>
  <c r="BF45" i="5"/>
  <c r="BH45" i="5"/>
  <c r="BZ46" i="5"/>
  <c r="T51" i="10"/>
  <c r="AG46" i="10"/>
  <c r="U51" i="10" s="1"/>
  <c r="V50" i="10"/>
  <c r="W46" i="10"/>
  <c r="W50" i="10" s="1"/>
  <c r="F30" i="4"/>
  <c r="H30" i="4"/>
  <c r="D30" i="4"/>
  <c r="AB46" i="5"/>
  <c r="N46" i="1"/>
  <c r="L46" i="1"/>
  <c r="U46" i="1"/>
  <c r="I46" i="1"/>
  <c r="AQ46" i="1"/>
  <c r="R46" i="1"/>
  <c r="G46" i="1"/>
  <c r="Y46" i="1"/>
  <c r="AG46" i="1"/>
  <c r="AE46" i="1"/>
  <c r="AA46" i="1"/>
  <c r="AI46" i="1"/>
  <c r="S46" i="1"/>
  <c r="E46" i="1"/>
  <c r="D46" i="4" l="1"/>
  <c r="J46" i="4"/>
  <c r="F46" i="4"/>
  <c r="CC46" i="4"/>
  <c r="H46" i="4"/>
  <c r="AS46" i="5"/>
  <c r="AO46" i="5"/>
  <c r="D46" i="5"/>
  <c r="J46" i="5"/>
  <c r="Z46" i="5"/>
  <c r="AX46" i="5"/>
  <c r="X46" i="5"/>
  <c r="T46" i="5"/>
  <c r="AD46" i="5"/>
  <c r="AI46" i="5"/>
  <c r="AM46" i="5"/>
  <c r="AK46" i="5"/>
  <c r="AZ46" i="5"/>
  <c r="CM46" i="4"/>
  <c r="CK46" i="4"/>
  <c r="CI46" i="4"/>
  <c r="BD46" i="5"/>
  <c r="CO46" i="4"/>
  <c r="CS46" i="4"/>
  <c r="CQ46" i="4"/>
  <c r="F46" i="5"/>
  <c r="CA46" i="4"/>
  <c r="H46" i="5"/>
  <c r="BM46" i="4"/>
  <c r="BB46" i="5"/>
  <c r="BK46" i="4"/>
  <c r="BW46" i="4"/>
  <c r="BF46" i="5"/>
  <c r="BU46" i="4"/>
  <c r="BQ46" i="4"/>
  <c r="BO46" i="4"/>
  <c r="BS46" i="4"/>
  <c r="BW46" i="5"/>
  <c r="BM46" i="5"/>
  <c r="BU46" i="5"/>
  <c r="BO46" i="5"/>
  <c r="BY46" i="5"/>
  <c r="BQ46" i="5"/>
  <c r="BS46" i="5"/>
</calcChain>
</file>

<file path=xl/sharedStrings.xml><?xml version="1.0" encoding="utf-8"?>
<sst xmlns="http://schemas.openxmlformats.org/spreadsheetml/2006/main" count="2572" uniqueCount="254">
  <si>
    <t>Les Anses-d'Arlet</t>
  </si>
  <si>
    <t>Basse-Pointe</t>
  </si>
  <si>
    <t>Bellefontaine</t>
  </si>
  <si>
    <t>Le Carbet</t>
  </si>
  <si>
    <t>Case-Pilote</t>
  </si>
  <si>
    <t>Le Diamant</t>
  </si>
  <si>
    <t>Ducos</t>
  </si>
  <si>
    <t>Fonds-Saint-Denis</t>
  </si>
  <si>
    <t>Fort-de-France</t>
  </si>
  <si>
    <t>Gros-Morne</t>
  </si>
  <si>
    <t>Le Lamentin</t>
  </si>
  <si>
    <t>Le Lorrain</t>
  </si>
  <si>
    <t>Macouba</t>
  </si>
  <si>
    <t>Le Marigot</t>
  </si>
  <si>
    <t>Le Marin</t>
  </si>
  <si>
    <t>Le Morne-Rouge</t>
  </si>
  <si>
    <t>Le Morne-Vert</t>
  </si>
  <si>
    <t>Le Robert</t>
  </si>
  <si>
    <t>Saint-Esprit</t>
  </si>
  <si>
    <t>Saint-Joseph</t>
  </si>
  <si>
    <t>Saint-Pierre</t>
  </si>
  <si>
    <t>Sainte-Anne</t>
  </si>
  <si>
    <t>Sainte-Luce</t>
  </si>
  <si>
    <t>Sainte-Marie</t>
  </si>
  <si>
    <t>Schoelcher</t>
  </si>
  <si>
    <t>La Trinité</t>
  </si>
  <si>
    <t>Le Vauclin</t>
  </si>
  <si>
    <t>Riviere-Salee</t>
  </si>
  <si>
    <t>Riviere-Pilote</t>
  </si>
  <si>
    <t>Les Trois-Ilets</t>
  </si>
  <si>
    <t>Grand'Riviere</t>
  </si>
  <si>
    <t>Le Precheur</t>
  </si>
  <si>
    <t>L'Ajoupa-Bouillon</t>
  </si>
  <si>
    <t>Le Francois</t>
  </si>
  <si>
    <t>CACEM</t>
  </si>
  <si>
    <t>Centre-Atlantique</t>
  </si>
  <si>
    <t>Nord-Atlantique</t>
  </si>
  <si>
    <t>Nord-Caraïbe</t>
  </si>
  <si>
    <t>Sud-Atlantique</t>
  </si>
  <si>
    <t>CCNM</t>
  </si>
  <si>
    <t>Sud-Caraïbe</t>
  </si>
  <si>
    <t>CAESM</t>
  </si>
  <si>
    <t>Martinique</t>
  </si>
  <si>
    <t>Moins de 3 ans</t>
  </si>
  <si>
    <t>3 à 5 ans</t>
  </si>
  <si>
    <t>6 à 10 ans</t>
  </si>
  <si>
    <t>11 à 17 ans</t>
  </si>
  <si>
    <t>18 à 24 ans</t>
  </si>
  <si>
    <t>25 à 39 ans</t>
  </si>
  <si>
    <t>40 à 54 ans</t>
  </si>
  <si>
    <t>55 à 64 ans</t>
  </si>
  <si>
    <t>65 à 79 ans</t>
  </si>
  <si>
    <t>80 ans ou plus</t>
  </si>
  <si>
    <t>total</t>
  </si>
  <si>
    <t>Population selon l'âge</t>
  </si>
  <si>
    <t>%</t>
  </si>
  <si>
    <t>Résidences principales</t>
  </si>
  <si>
    <t>Logements</t>
  </si>
  <si>
    <t>Logts vacants</t>
  </si>
  <si>
    <t>Rés secondaires et logts occas.</t>
  </si>
  <si>
    <t>1 pièce</t>
  </si>
  <si>
    <t>2 pièces</t>
  </si>
  <si>
    <t>3 pièces</t>
  </si>
  <si>
    <t>4 pièces</t>
  </si>
  <si>
    <t>Total</t>
  </si>
  <si>
    <t>Résidences principales selon leur type d'occupation</t>
  </si>
  <si>
    <t>Propriétaires</t>
  </si>
  <si>
    <t>HLM louée vide</t>
  </si>
  <si>
    <t>Logé gratuit</t>
  </si>
  <si>
    <t>Locataires non HLM louée vide</t>
  </si>
  <si>
    <t>Habitations de fortune</t>
  </si>
  <si>
    <t>Cases traditionnelles</t>
  </si>
  <si>
    <t>Maisons ou Immeubles en bois</t>
  </si>
  <si>
    <t>Maisons ou Immeubles en dur</t>
  </si>
  <si>
    <t>Sources : Insee, Recensements de la population.</t>
  </si>
  <si>
    <t>Isolé</t>
  </si>
  <si>
    <t>Couple sans enfant</t>
  </si>
  <si>
    <t>Couple avec enfant(s)</t>
  </si>
  <si>
    <t>Famille mono</t>
  </si>
  <si>
    <t>Sources : Insee, Recensement de la population. Exploitation complémentaire 2008</t>
  </si>
  <si>
    <t>Propriétaire</t>
  </si>
  <si>
    <t>Locataire d'un logement vide HLM</t>
  </si>
  <si>
    <t>Logé gratuitement</t>
  </si>
  <si>
    <t>Locataire d'un logt loué meublé</t>
  </si>
  <si>
    <t>Locataire d'un logt vide non HLM</t>
  </si>
  <si>
    <t>Actifs ayant un emploi</t>
  </si>
  <si>
    <t>Chômeurs</t>
  </si>
  <si>
    <t>Retraités ou pré-retraités</t>
  </si>
  <si>
    <t>Au foyer</t>
  </si>
  <si>
    <t>Autres inactifs</t>
  </si>
  <si>
    <t>Maison</t>
  </si>
  <si>
    <t>Appartement</t>
  </si>
  <si>
    <t>Logement-Foyer</t>
  </si>
  <si>
    <t>Chambre d'hôtel</t>
  </si>
  <si>
    <t>Habitation de fortune</t>
  </si>
  <si>
    <t>Pièce indépendante</t>
  </si>
  <si>
    <t>5 pièces</t>
  </si>
  <si>
    <t>6 pièces et +</t>
  </si>
  <si>
    <t>2 à 4 ans</t>
  </si>
  <si>
    <t>5 à 9 ans</t>
  </si>
  <si>
    <t>10 à 19 ans</t>
  </si>
  <si>
    <t>20 à 29 ans</t>
  </si>
  <si>
    <t>30 à 39 ans</t>
  </si>
  <si>
    <t>40 à 49 ans</t>
  </si>
  <si>
    <t>50 à 59 ans</t>
  </si>
  <si>
    <t>60 à 69 ans</t>
  </si>
  <si>
    <t>70 ans ou plus</t>
  </si>
  <si>
    <t>Moins de 
2 ans</t>
  </si>
  <si>
    <t>1 personne</t>
  </si>
  <si>
    <t>2 personnes</t>
  </si>
  <si>
    <t>3 personnes</t>
  </si>
  <si>
    <t>4 personnes</t>
  </si>
  <si>
    <t>5 personnes</t>
  </si>
  <si>
    <t>Les ménages dont la personne de référence a moins de 25 ans selon l'ancienneté d'emménagement en 2008</t>
  </si>
  <si>
    <t>7 personnes et +</t>
  </si>
  <si>
    <t>6 personnes</t>
  </si>
  <si>
    <t>Elèves, étudiants, stagiaires non rénumérés</t>
  </si>
  <si>
    <t>6 pièces
et +</t>
  </si>
  <si>
    <t>données pas fiables</t>
  </si>
  <si>
    <t>Evolution de la population</t>
  </si>
  <si>
    <t>Le François</t>
  </si>
  <si>
    <t>Résidences principales - parc privé</t>
  </si>
  <si>
    <t>En accession ou locatif</t>
  </si>
  <si>
    <t>Propriétaires occupants</t>
  </si>
  <si>
    <t>Source : Insee, RP2008 exploitation principale</t>
  </si>
  <si>
    <t>Résidences principales -parc privé- selon le type d'habitat</t>
  </si>
  <si>
    <t>Maisons</t>
  </si>
  <si>
    <t>Appartements</t>
  </si>
  <si>
    <t>Autres</t>
  </si>
  <si>
    <t>Les propriétaires occupants</t>
  </si>
  <si>
    <t>Résidences principales -parc privé- selon le nombre de pièces</t>
  </si>
  <si>
    <t>Avant 1949</t>
  </si>
  <si>
    <t>De 1949 à 1974</t>
  </si>
  <si>
    <t>De 1975 à 1981</t>
  </si>
  <si>
    <t>De 1982 à 1989</t>
  </si>
  <si>
    <t>De 1990 à 1998</t>
  </si>
  <si>
    <t>De 1999 à 2005</t>
  </si>
  <si>
    <t>Du fait de l'étalement de la collecte sur cinq ans, les observations portant sur les logements achevés au cours des</t>
  </si>
  <si>
    <t>dernières années sont partielles. En conséquence, les tableaux faisant intervenir ce critère ne portent que sur les</t>
  </si>
  <si>
    <t>logements achevés avant 2006.</t>
  </si>
  <si>
    <t>Logements vacants</t>
  </si>
  <si>
    <t>6 pièces</t>
  </si>
  <si>
    <t>Loc d'un logt loué meublé ou chambre d'hôtel</t>
  </si>
  <si>
    <t>Sources : Insee, Recensements de la population 2008</t>
  </si>
  <si>
    <t>Les logements vacants selon le nombre de pièces</t>
  </si>
  <si>
    <t>Les logements vacants selon le type d'habitat</t>
  </si>
  <si>
    <t>Les propriétaires occupants selon la taille du ménage</t>
  </si>
  <si>
    <t>6 personnes et +</t>
  </si>
  <si>
    <t>Les locataires HLM louée vide selon la taille du ménage</t>
  </si>
  <si>
    <t>Les locataires non HLM louée vide selon la taille du ménage</t>
  </si>
  <si>
    <t>Les propriétaires occupants selon l'âge de la personne de référence</t>
  </si>
  <si>
    <t>Les locataires non HLM louée vide selon l'âge de la personne de référence</t>
  </si>
  <si>
    <t>Les locataires HLM louée vide selon l'âge de la personne de référence</t>
  </si>
  <si>
    <t>Moins de 25 ans</t>
  </si>
  <si>
    <t>Les propriétaires occupants selon la CSP de la personne de référence</t>
  </si>
  <si>
    <t>Agriculteurs exploitants</t>
  </si>
  <si>
    <t>Artisans, commerçants, chefs 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</si>
  <si>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</si>
  <si>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</si>
  <si>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</si>
  <si>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</si>
  <si>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</si>
  <si>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</si>
  <si>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Les locataires non HLM louée selon la CSP de la personne de référence</t>
  </si>
  <si>
    <t>Les locataires HLM louée vide selon la CSP de la personne de référence</t>
  </si>
  <si>
    <t>Retraités ou préretraités</t>
  </si>
  <si>
    <t>Elèves, étudiants, stagiaires non rémunérés</t>
  </si>
  <si>
    <t>Femmes ou hommes au foyer</t>
  </si>
  <si>
    <t>Population de 15 ans et + selon le type d'activité</t>
  </si>
  <si>
    <t>Population de 15 ans et + selon la CSP de la personne de référence</t>
  </si>
  <si>
    <t>Autre sans famille</t>
  </si>
  <si>
    <t>6 pièces ou plus</t>
  </si>
  <si>
    <t>Source : Insee, Recensements de la population</t>
  </si>
  <si>
    <t>Loc. d'un logt loué meublé ou chambre d'hôtel</t>
  </si>
  <si>
    <t>Locataires non HLM</t>
  </si>
  <si>
    <t>Locataires HLM</t>
  </si>
  <si>
    <t>Les ménages dont la personne de référence a moins de 25 ans selon le statut d'occupation en 2009</t>
  </si>
  <si>
    <t>Les ménages dont la personne de référence a moins de 25 ans selon le type d'activité en 2009</t>
  </si>
  <si>
    <t>Les ménages dont la personne de référence a moins de 25 ans selon le type d'habitat en 2009</t>
  </si>
  <si>
    <t>Les ménages dont la personne de référence a moins de 25 ans selon le nombre de pièces du logement en 2009</t>
  </si>
  <si>
    <t>Les ménages dont la personne de référence a moins de 25 ans selon le nombre de personnes du logement en 2009</t>
  </si>
  <si>
    <t>Les ménages dont la personne de référence a 65 ans ou plus selon le statut d'occupation en 2009</t>
  </si>
  <si>
    <t>Les ménages dont la personne de référence a 65 ans ou plus selon le type d'activité en 2009</t>
  </si>
  <si>
    <t>Les ménages dont la personne de référence a 65 ans ou plus selon le type d'habitat en 2009</t>
  </si>
  <si>
    <t>Les ménages dont la personne de référence a 65 ans ou plus selon le nombre de pièces du logement en 2009</t>
  </si>
  <si>
    <t>Les ménages dont la personne de référence a 65 ans ou plus selon l'ancienneté d'emménagement en 2009</t>
  </si>
  <si>
    <t>Les ménages dont la personne de référence a 65 ans ou plus selon le nombre de personnes du logement en 2009</t>
  </si>
  <si>
    <t>Code géographique</t>
  </si>
  <si>
    <t>Secteur</t>
  </si>
  <si>
    <t>(vide)</t>
  </si>
  <si>
    <t>Total général</t>
  </si>
  <si>
    <t>Total CACEM</t>
  </si>
  <si>
    <t>Total Centre-Atlantique</t>
  </si>
  <si>
    <t>Total Nord-Atlantique</t>
  </si>
  <si>
    <t>Total Nord-Caraïbe</t>
  </si>
  <si>
    <t>Total Sud-Atlantique</t>
  </si>
  <si>
    <t>Total Sud-Caraïbe</t>
  </si>
  <si>
    <t>Total (vide)</t>
  </si>
  <si>
    <t>Données</t>
  </si>
  <si>
    <t>Locataire ou sous-locataire d'un logement loué meublé ou d'une chambre d'hôtel</t>
  </si>
  <si>
    <t>Locataire d'un logement loué meublé</t>
  </si>
  <si>
    <t>Locataires non HLM louée meublé</t>
  </si>
  <si>
    <t>Exploitation complémentaire</t>
  </si>
  <si>
    <t>Solde naturel 99-09</t>
  </si>
  <si>
    <t>Taux variation naturel annuel 99-09</t>
  </si>
  <si>
    <t>Solde migratoire 99-09</t>
  </si>
  <si>
    <t>Taux variation migratoire annuel 99-09</t>
  </si>
  <si>
    <t>Taux variation annuel 99-09</t>
  </si>
  <si>
    <t>Max de Taux variation annuel 99-09</t>
  </si>
  <si>
    <t>Max de Solde naturel 99-09</t>
  </si>
  <si>
    <t>Max de Taux variation naturel annuel 99-09</t>
  </si>
  <si>
    <t>Max de Taux variation migratoire annuel 99-09</t>
  </si>
  <si>
    <t>Max de Solde migratoire 99-09</t>
  </si>
  <si>
    <t>Non actifs</t>
  </si>
  <si>
    <t>Actifs</t>
  </si>
  <si>
    <t>20 à 24 ans</t>
  </si>
  <si>
    <t>Moins de 20 ans</t>
  </si>
  <si>
    <t>Activité</t>
  </si>
  <si>
    <t>Les ménages selon la CSP de la personne de référence</t>
  </si>
  <si>
    <t>Les résidences principales selon le type d'habitat</t>
  </si>
  <si>
    <t>Taux de chômage</t>
  </si>
  <si>
    <t xml:space="preserve"> </t>
  </si>
  <si>
    <t>20 à 25 ans</t>
  </si>
  <si>
    <t>65 ans ou plus</t>
  </si>
  <si>
    <t>Habitat précaire</t>
  </si>
  <si>
    <t>Les logements selon le type d'habitat</t>
  </si>
  <si>
    <t>tot</t>
  </si>
  <si>
    <t>Résidences principales selon le nombre de pièces en 2010</t>
  </si>
  <si>
    <t>Ménages selon le type de famille en 2010</t>
  </si>
  <si>
    <t>Les ménages selon l'âge de la personne de référence en 2010</t>
  </si>
  <si>
    <t>Taux d'accroissement annuel 1999-2010</t>
  </si>
  <si>
    <t>Les logements selon le nombre de pièces en 2010</t>
  </si>
  <si>
    <t>Sources : Insee, Recensements de la population 2010</t>
  </si>
  <si>
    <t xml:space="preserve">Sources : Insee, Recensements de la population </t>
  </si>
  <si>
    <t>tx d'accroiss. annuel moyen 1999-2010</t>
  </si>
  <si>
    <t>Solde naturel 99-10</t>
  </si>
  <si>
    <t>Taux variation naturel annuel 99-10</t>
  </si>
  <si>
    <t>Solde migratoire 99-10</t>
  </si>
  <si>
    <t>Taux variation migratoire annuel 99-10</t>
  </si>
  <si>
    <t>Résidences principales selon le type de bâti en 2010</t>
  </si>
  <si>
    <t>Source : Insee, RP2010 exploitation principale</t>
  </si>
  <si>
    <t>tx d'accroiss. annuel moyen 2006-2010</t>
  </si>
  <si>
    <t>tx d'accroiss. annuel moyen 1999-2006</t>
  </si>
  <si>
    <t>5 pièces et +</t>
  </si>
  <si>
    <t>Locataires
 HLM</t>
  </si>
  <si>
    <t>Locataires
parc privé</t>
  </si>
  <si>
    <t>Les résidences principales en 2008 selon l'époque d'achèvement de la construction</t>
  </si>
  <si>
    <t>Indice de jeunesse (moins de20/60 et+)</t>
  </si>
  <si>
    <t>moins de 20 ans</t>
  </si>
  <si>
    <t>60ans et +</t>
  </si>
  <si>
    <t>Solde naturel 06-10</t>
  </si>
  <si>
    <t>Taux variation naturel annuel 06-10</t>
  </si>
  <si>
    <t>Solde migratoire 06-10</t>
  </si>
  <si>
    <t>Taux variation migratoire annuel 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</si>
</sst>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5" formatCode="0.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</cellStyleXfs>
  <cellXfs count="47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/>
    <xf numFmtId="0" fontId="0" fillId="0" borderId="8" xfId="0" applyBorder="1"/>
    <xf numFmtId="0" fontId="4" fillId="0" borderId="9" xfId="0" applyFont="1" applyBorder="1"/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9" fontId="0" fillId="0" borderId="16" xfId="4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9" fontId="0" fillId="0" borderId="18" xfId="4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0" fillId="0" borderId="19" xfId="4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9" fontId="4" fillId="0" borderId="2" xfId="4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0" borderId="27" xfId="0" applyFont="1" applyBorder="1"/>
    <xf numFmtId="0" fontId="4" fillId="0" borderId="28" xfId="0" applyFont="1" applyBorder="1"/>
    <xf numFmtId="0" fontId="0" fillId="0" borderId="29" xfId="0" applyBorder="1"/>
    <xf numFmtId="9" fontId="4" fillId="0" borderId="12" xfId="4" applyFont="1" applyBorder="1" applyAlignment="1">
      <alignment horizontal="center"/>
    </xf>
    <xf numFmtId="9" fontId="4" fillId="0" borderId="1" xfId="4" applyFont="1" applyBorder="1" applyAlignment="1">
      <alignment horizontal="center"/>
    </xf>
    <xf numFmtId="9" fontId="0" fillId="0" borderId="0" xfId="4" applyFont="1"/>
    <xf numFmtId="0" fontId="5" fillId="0" borderId="35" xfId="0" applyFont="1" applyBorder="1" applyAlignment="1">
      <alignment horizontal="centerContinuous" vertical="center"/>
    </xf>
    <xf numFmtId="0" fontId="5" fillId="0" borderId="36" xfId="0" applyFont="1" applyBorder="1" applyAlignment="1">
      <alignment horizontal="centerContinuous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0" fontId="4" fillId="0" borderId="45" xfId="0" applyFont="1" applyBorder="1"/>
    <xf numFmtId="9" fontId="0" fillId="0" borderId="46" xfId="4" applyFont="1" applyBorder="1" applyAlignment="1">
      <alignment horizontal="center"/>
    </xf>
    <xf numFmtId="9" fontId="4" fillId="0" borderId="39" xfId="4" applyFont="1" applyBorder="1" applyAlignment="1">
      <alignment horizontal="center"/>
    </xf>
    <xf numFmtId="9" fontId="4" fillId="0" borderId="47" xfId="4" applyFont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0" fillId="0" borderId="41" xfId="0" applyBorder="1" applyAlignment="1">
      <alignment horizontal="center" vertical="center" wrapText="1"/>
    </xf>
    <xf numFmtId="3" fontId="0" fillId="0" borderId="0" xfId="0" applyNumberFormat="1"/>
    <xf numFmtId="3" fontId="4" fillId="0" borderId="14" xfId="0" applyNumberFormat="1" applyFont="1" applyBorder="1" applyAlignment="1">
      <alignment horizontal="centerContinuous" vertical="center"/>
    </xf>
    <xf numFmtId="3" fontId="0" fillId="0" borderId="38" xfId="0" applyNumberForma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Continuous" vertical="center"/>
    </xf>
    <xf numFmtId="49" fontId="7" fillId="0" borderId="0" xfId="0" applyNumberFormat="1" applyFont="1"/>
    <xf numFmtId="9" fontId="4" fillId="0" borderId="43" xfId="4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3" fontId="4" fillId="0" borderId="55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Continuous" vertical="center"/>
    </xf>
    <xf numFmtId="3" fontId="8" fillId="0" borderId="1" xfId="0" applyNumberFormat="1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9" fontId="2" fillId="0" borderId="18" xfId="4" applyBorder="1" applyAlignment="1">
      <alignment horizontal="center"/>
    </xf>
    <xf numFmtId="9" fontId="2" fillId="0" borderId="19" xfId="4" applyBorder="1" applyAlignment="1">
      <alignment horizontal="center"/>
    </xf>
    <xf numFmtId="9" fontId="2" fillId="0" borderId="46" xfId="4" applyBorder="1" applyAlignment="1">
      <alignment horizontal="center"/>
    </xf>
    <xf numFmtId="9" fontId="2" fillId="0" borderId="16" xfId="4" applyBorder="1" applyAlignment="1">
      <alignment horizontal="center"/>
    </xf>
    <xf numFmtId="0" fontId="4" fillId="0" borderId="5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8" fillId="0" borderId="14" xfId="0" applyFont="1" applyBorder="1" applyAlignment="1">
      <alignment horizontal="center" vertical="center" wrapText="1"/>
    </xf>
    <xf numFmtId="0" fontId="10" fillId="0" borderId="0" xfId="0" applyFont="1"/>
    <xf numFmtId="3" fontId="10" fillId="0" borderId="0" xfId="0" applyNumberFormat="1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0" fontId="5" fillId="0" borderId="57" xfId="0" applyFont="1" applyBorder="1" applyAlignment="1">
      <alignment horizontal="centerContinuous" vertical="center"/>
    </xf>
    <xf numFmtId="0" fontId="0" fillId="0" borderId="9" xfId="0" applyBorder="1" applyAlignment="1">
      <alignment horizontal="center" vertical="center" wrapText="1"/>
    </xf>
    <xf numFmtId="165" fontId="0" fillId="0" borderId="16" xfId="4" applyNumberFormat="1" applyFont="1" applyBorder="1" applyAlignment="1">
      <alignment horizontal="center"/>
    </xf>
    <xf numFmtId="165" fontId="0" fillId="0" borderId="18" xfId="4" applyNumberFormat="1" applyFont="1" applyBorder="1" applyAlignment="1">
      <alignment horizontal="center"/>
    </xf>
    <xf numFmtId="165" fontId="0" fillId="0" borderId="19" xfId="4" applyNumberFormat="1" applyFont="1" applyBorder="1" applyAlignment="1">
      <alignment horizontal="center"/>
    </xf>
    <xf numFmtId="165" fontId="4" fillId="0" borderId="2" xfId="4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9" fontId="10" fillId="0" borderId="0" xfId="4" applyFont="1" applyBorder="1" applyAlignment="1">
      <alignment horizontal="center"/>
    </xf>
    <xf numFmtId="9" fontId="12" fillId="0" borderId="0" xfId="4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0" fillId="0" borderId="0" xfId="0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5" fillId="0" borderId="58" xfId="0" applyFont="1" applyBorder="1" applyAlignment="1">
      <alignment horizontal="centerContinuous" vertical="center"/>
    </xf>
    <xf numFmtId="0" fontId="0" fillId="0" borderId="0" xfId="0" applyFill="1"/>
    <xf numFmtId="3" fontId="0" fillId="0" borderId="0" xfId="0" applyNumberFormat="1" applyFill="1"/>
    <xf numFmtId="3" fontId="10" fillId="0" borderId="0" xfId="0" applyNumberFormat="1" applyFont="1" applyFill="1"/>
    <xf numFmtId="0" fontId="10" fillId="0" borderId="0" xfId="0" applyFont="1" applyFill="1"/>
    <xf numFmtId="3" fontId="4" fillId="0" borderId="14" xfId="0" applyNumberFormat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11" fillId="0" borderId="1" xfId="0" applyFont="1" applyFill="1" applyBorder="1" applyAlignment="1">
      <alignment horizontal="centerContinuous" vertical="center"/>
    </xf>
    <xf numFmtId="3" fontId="12" fillId="0" borderId="1" xfId="0" applyNumberFormat="1" applyFont="1" applyFill="1" applyBorder="1" applyAlignment="1">
      <alignment horizontal="centerContinuous" vertical="center"/>
    </xf>
    <xf numFmtId="0" fontId="11" fillId="0" borderId="2" xfId="0" applyFont="1" applyFill="1" applyBorder="1" applyAlignment="1">
      <alignment horizontal="centerContinuous" vertical="center"/>
    </xf>
    <xf numFmtId="3" fontId="12" fillId="0" borderId="14" xfId="0" applyNumberFormat="1" applyFont="1" applyFill="1" applyBorder="1" applyAlignment="1">
      <alignment horizontal="centerContinuous" vertical="center"/>
    </xf>
    <xf numFmtId="3" fontId="0" fillId="0" borderId="38" xfId="0" applyNumberForma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24" xfId="0" applyFill="1" applyBorder="1"/>
    <xf numFmtId="3" fontId="0" fillId="0" borderId="0" xfId="0" applyNumberFormat="1" applyFill="1" applyAlignment="1">
      <alignment horizontal="center"/>
    </xf>
    <xf numFmtId="9" fontId="0" fillId="0" borderId="46" xfId="4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9" fontId="10" fillId="0" borderId="46" xfId="4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5" xfId="0" applyFill="1" applyBorder="1"/>
    <xf numFmtId="9" fontId="0" fillId="0" borderId="18" xfId="4" applyFont="1" applyFill="1" applyBorder="1" applyAlignment="1">
      <alignment horizontal="center"/>
    </xf>
    <xf numFmtId="9" fontId="10" fillId="0" borderId="18" xfId="4" applyFont="1" applyFill="1" applyBorder="1" applyAlignment="1">
      <alignment horizontal="center"/>
    </xf>
    <xf numFmtId="0" fontId="0" fillId="0" borderId="26" xfId="0" applyFill="1" applyBorder="1"/>
    <xf numFmtId="9" fontId="0" fillId="0" borderId="19" xfId="4" applyFont="1" applyFill="1" applyBorder="1" applyAlignment="1">
      <alignment horizontal="center"/>
    </xf>
    <xf numFmtId="9" fontId="10" fillId="0" borderId="19" xfId="4" applyFont="1" applyFill="1" applyBorder="1" applyAlignment="1">
      <alignment horizontal="center"/>
    </xf>
    <xf numFmtId="0" fontId="4" fillId="0" borderId="0" xfId="0" applyFont="1" applyFill="1"/>
    <xf numFmtId="0" fontId="4" fillId="0" borderId="27" xfId="0" applyFont="1" applyFill="1" applyBorder="1"/>
    <xf numFmtId="3" fontId="4" fillId="0" borderId="12" xfId="0" applyNumberFormat="1" applyFont="1" applyFill="1" applyBorder="1" applyAlignment="1">
      <alignment horizontal="center"/>
    </xf>
    <xf numFmtId="9" fontId="4" fillId="0" borderId="39" xfId="4" applyFont="1" applyFill="1" applyBorder="1" applyAlignment="1">
      <alignment horizontal="center"/>
    </xf>
    <xf numFmtId="3" fontId="12" fillId="0" borderId="12" xfId="0" applyNumberFormat="1" applyFont="1" applyFill="1" applyBorder="1" applyAlignment="1">
      <alignment horizontal="center"/>
    </xf>
    <xf numFmtId="9" fontId="12" fillId="0" borderId="39" xfId="4" applyFont="1" applyFill="1" applyBorder="1" applyAlignment="1">
      <alignment horizontal="center"/>
    </xf>
    <xf numFmtId="0" fontId="4" fillId="0" borderId="28" xfId="0" applyFont="1" applyFill="1" applyBorder="1"/>
    <xf numFmtId="3" fontId="4" fillId="0" borderId="1" xfId="0" applyNumberFormat="1" applyFont="1" applyFill="1" applyBorder="1" applyAlignment="1">
      <alignment horizontal="center"/>
    </xf>
    <xf numFmtId="9" fontId="4" fillId="0" borderId="2" xfId="4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9" fontId="12" fillId="0" borderId="2" xfId="4" applyFont="1" applyFill="1" applyBorder="1" applyAlignment="1">
      <alignment horizontal="center"/>
    </xf>
    <xf numFmtId="0" fontId="0" fillId="0" borderId="29" xfId="0" applyFill="1" applyBorder="1"/>
    <xf numFmtId="9" fontId="0" fillId="0" borderId="16" xfId="4" applyFont="1" applyFill="1" applyBorder="1" applyAlignment="1">
      <alignment horizontal="center"/>
    </xf>
    <xf numFmtId="9" fontId="10" fillId="0" borderId="16" xfId="4" applyFont="1" applyFill="1" applyBorder="1" applyAlignment="1">
      <alignment horizontal="center"/>
    </xf>
    <xf numFmtId="0" fontId="4" fillId="0" borderId="45" xfId="0" applyFont="1" applyFill="1" applyBorder="1"/>
    <xf numFmtId="3" fontId="4" fillId="0" borderId="43" xfId="0" applyNumberFormat="1" applyFont="1" applyFill="1" applyBorder="1" applyAlignment="1">
      <alignment horizontal="center"/>
    </xf>
    <xf numFmtId="9" fontId="4" fillId="0" borderId="47" xfId="4" applyFont="1" applyFill="1" applyBorder="1" applyAlignment="1">
      <alignment horizontal="center"/>
    </xf>
    <xf numFmtId="3" fontId="12" fillId="0" borderId="43" xfId="0" applyNumberFormat="1" applyFont="1" applyFill="1" applyBorder="1" applyAlignment="1">
      <alignment horizontal="center"/>
    </xf>
    <xf numFmtId="9" fontId="12" fillId="0" borderId="47" xfId="4" applyFont="1" applyFill="1" applyBorder="1" applyAlignment="1">
      <alignment horizontal="center"/>
    </xf>
    <xf numFmtId="49" fontId="7" fillId="0" borderId="0" xfId="0" applyNumberFormat="1" applyFont="1" applyFill="1"/>
    <xf numFmtId="165" fontId="0" fillId="0" borderId="46" xfId="4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Continuous" vertical="center"/>
    </xf>
    <xf numFmtId="9" fontId="2" fillId="0" borderId="0" xfId="4" applyBorder="1" applyAlignment="1">
      <alignment horizontal="center"/>
    </xf>
    <xf numFmtId="9" fontId="2" fillId="0" borderId="11" xfId="4" applyBorder="1" applyAlignment="1">
      <alignment horizontal="center"/>
    </xf>
    <xf numFmtId="9" fontId="2" fillId="0" borderId="10" xfId="4" applyBorder="1" applyAlignment="1">
      <alignment horizontal="center"/>
    </xf>
    <xf numFmtId="9" fontId="2" fillId="0" borderId="13" xfId="4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59" xfId="0" pivotButton="1" applyBorder="1"/>
    <xf numFmtId="0" fontId="0" fillId="0" borderId="63" xfId="0" applyBorder="1"/>
    <xf numFmtId="0" fontId="0" fillId="0" borderId="66" xfId="0" applyBorder="1"/>
    <xf numFmtId="0" fontId="0" fillId="0" borderId="59" xfId="0" applyNumberFormat="1" applyBorder="1"/>
    <xf numFmtId="0" fontId="0" fillId="0" borderId="66" xfId="0" applyNumberFormat="1" applyBorder="1"/>
    <xf numFmtId="0" fontId="0" fillId="0" borderId="67" xfId="0" applyNumberFormat="1" applyBorder="1"/>
    <xf numFmtId="0" fontId="0" fillId="0" borderId="69" xfId="0" applyBorder="1"/>
    <xf numFmtId="0" fontId="0" fillId="0" borderId="69" xfId="0" applyNumberFormat="1" applyBorder="1"/>
    <xf numFmtId="0" fontId="0" fillId="0" borderId="0" xfId="0" applyNumberFormat="1"/>
    <xf numFmtId="0" fontId="4" fillId="2" borderId="28" xfId="0" applyFont="1" applyFill="1" applyBorder="1"/>
    <xf numFmtId="0" fontId="11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" vertical="center" wrapText="1"/>
    </xf>
    <xf numFmtId="3" fontId="0" fillId="3" borderId="40" xfId="0" applyNumberForma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2" fillId="0" borderId="35" xfId="0" applyNumberFormat="1" applyFont="1" applyFill="1" applyBorder="1" applyAlignment="1">
      <alignment horizontal="centerContinuous" vertical="center"/>
    </xf>
    <xf numFmtId="0" fontId="11" fillId="0" borderId="36" xfId="0" applyFont="1" applyFill="1" applyBorder="1" applyAlignment="1">
      <alignment horizontal="centerContinuous" vertical="center"/>
    </xf>
    <xf numFmtId="3" fontId="10" fillId="0" borderId="5" xfId="0" applyNumberFormat="1" applyFont="1" applyFill="1" applyBorder="1" applyAlignment="1">
      <alignment horizontal="center"/>
    </xf>
    <xf numFmtId="0" fontId="4" fillId="0" borderId="59" xfId="0" pivotButton="1" applyFont="1" applyBorder="1" applyAlignment="1">
      <alignment wrapText="1"/>
    </xf>
    <xf numFmtId="0" fontId="0" fillId="4" borderId="59" xfId="0" applyFill="1" applyBorder="1"/>
    <xf numFmtId="0" fontId="0" fillId="4" borderId="60" xfId="0" applyFill="1" applyBorder="1"/>
    <xf numFmtId="0" fontId="0" fillId="4" borderId="59" xfId="0" applyNumberFormat="1" applyFill="1" applyBorder="1"/>
    <xf numFmtId="0" fontId="0" fillId="4" borderId="69" xfId="0" applyNumberFormat="1" applyFill="1" applyBorder="1"/>
    <xf numFmtId="0" fontId="0" fillId="4" borderId="66" xfId="0" applyNumberFormat="1" applyFill="1" applyBorder="1"/>
    <xf numFmtId="0" fontId="0" fillId="4" borderId="64" xfId="0" applyFill="1" applyBorder="1"/>
    <xf numFmtId="0" fontId="0" fillId="4" borderId="65" xfId="0" applyFill="1" applyBorder="1"/>
    <xf numFmtId="0" fontId="0" fillId="4" borderId="64" xfId="0" applyNumberFormat="1" applyFill="1" applyBorder="1"/>
    <xf numFmtId="0" fontId="0" fillId="4" borderId="70" xfId="0" applyNumberFormat="1" applyFill="1" applyBorder="1"/>
    <xf numFmtId="0" fontId="0" fillId="4" borderId="68" xfId="0" applyNumberFormat="1" applyFill="1" applyBorder="1"/>
    <xf numFmtId="10" fontId="0" fillId="0" borderId="59" xfId="0" applyNumberFormat="1" applyBorder="1" applyAlignment="1">
      <alignment horizontal="center"/>
    </xf>
    <xf numFmtId="10" fontId="0" fillId="0" borderId="63" xfId="0" applyNumberFormat="1" applyBorder="1" applyAlignment="1">
      <alignment horizontal="center"/>
    </xf>
    <xf numFmtId="10" fontId="0" fillId="4" borderId="59" xfId="0" applyNumberForma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4" fillId="0" borderId="38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0" fontId="0" fillId="0" borderId="38" xfId="0" applyFill="1" applyBorder="1" applyAlignment="1">
      <alignment horizontal="center" vertical="center" wrapText="1"/>
    </xf>
    <xf numFmtId="9" fontId="10" fillId="0" borderId="0" xfId="4" applyFont="1" applyFill="1" applyBorder="1" applyAlignment="1">
      <alignment horizontal="center"/>
    </xf>
    <xf numFmtId="9" fontId="12" fillId="0" borderId="0" xfId="4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9" fontId="0" fillId="0" borderId="0" xfId="4" applyFont="1" applyFill="1" applyAlignment="1">
      <alignment horizontal="center"/>
    </xf>
    <xf numFmtId="0" fontId="13" fillId="0" borderId="0" xfId="0" applyFont="1" applyFill="1"/>
    <xf numFmtId="165" fontId="0" fillId="0" borderId="40" xfId="4" applyNumberFormat="1" applyFont="1" applyFill="1" applyBorder="1" applyAlignment="1">
      <alignment horizontal="center"/>
    </xf>
    <xf numFmtId="165" fontId="17" fillId="0" borderId="22" xfId="4" applyNumberFormat="1" applyFont="1" applyFill="1" applyBorder="1" applyAlignment="1">
      <alignment horizontal="center"/>
    </xf>
    <xf numFmtId="165" fontId="0" fillId="0" borderId="22" xfId="4" applyNumberFormat="1" applyFont="1" applyFill="1" applyBorder="1" applyAlignment="1">
      <alignment horizontal="center"/>
    </xf>
    <xf numFmtId="165" fontId="17" fillId="0" borderId="23" xfId="4" applyNumberFormat="1" applyFont="1" applyFill="1" applyBorder="1" applyAlignment="1">
      <alignment horizontal="center"/>
    </xf>
    <xf numFmtId="165" fontId="0" fillId="0" borderId="23" xfId="4" applyNumberFormat="1" applyFont="1" applyFill="1" applyBorder="1" applyAlignment="1">
      <alignment horizontal="center"/>
    </xf>
    <xf numFmtId="165" fontId="4" fillId="0" borderId="41" xfId="4" applyNumberFormat="1" applyFont="1" applyFill="1" applyBorder="1" applyAlignment="1">
      <alignment horizontal="center"/>
    </xf>
    <xf numFmtId="165" fontId="4" fillId="0" borderId="20" xfId="4" applyNumberFormat="1" applyFont="1" applyFill="1" applyBorder="1" applyAlignment="1">
      <alignment horizontal="center"/>
    </xf>
    <xf numFmtId="165" fontId="0" fillId="0" borderId="21" xfId="4" applyNumberFormat="1" applyFont="1" applyFill="1" applyBorder="1" applyAlignment="1">
      <alignment horizontal="center"/>
    </xf>
    <xf numFmtId="165" fontId="17" fillId="0" borderId="21" xfId="4" applyNumberFormat="1" applyFont="1" applyFill="1" applyBorder="1" applyAlignment="1">
      <alignment horizontal="center"/>
    </xf>
    <xf numFmtId="165" fontId="4" fillId="0" borderId="42" xfId="4" applyNumberFormat="1" applyFont="1" applyFill="1" applyBorder="1" applyAlignment="1">
      <alignment horizontal="center"/>
    </xf>
    <xf numFmtId="165" fontId="4" fillId="0" borderId="48" xfId="4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Continuous" vertical="center"/>
    </xf>
    <xf numFmtId="3" fontId="0" fillId="0" borderId="14" xfId="0" applyNumberFormat="1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3" fontId="4" fillId="0" borderId="1" xfId="0" applyNumberFormat="1" applyFont="1" applyFill="1" applyBorder="1" applyAlignment="1">
      <alignment horizontal="centerContinuous" vertical="center"/>
    </xf>
    <xf numFmtId="0" fontId="19" fillId="0" borderId="0" xfId="0" applyFont="1" applyFill="1"/>
    <xf numFmtId="0" fontId="0" fillId="0" borderId="3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" fontId="0" fillId="0" borderId="41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0" fillId="0" borderId="4" xfId="0" applyFill="1" applyBorder="1"/>
    <xf numFmtId="3" fontId="0" fillId="0" borderId="22" xfId="0" applyNumberFormat="1" applyFill="1" applyBorder="1" applyAlignment="1">
      <alignment horizontal="center"/>
    </xf>
    <xf numFmtId="9" fontId="18" fillId="0" borderId="18" xfId="4" applyFont="1" applyFill="1" applyBorder="1" applyAlignment="1">
      <alignment horizontal="center"/>
    </xf>
    <xf numFmtId="9" fontId="18" fillId="0" borderId="0" xfId="4" applyFont="1" applyFill="1" applyAlignment="1">
      <alignment horizontal="center"/>
    </xf>
    <xf numFmtId="1" fontId="0" fillId="0" borderId="22" xfId="0" applyNumberFormat="1" applyFill="1" applyBorder="1" applyAlignment="1">
      <alignment horizontal="center"/>
    </xf>
    <xf numFmtId="9" fontId="0" fillId="0" borderId="0" xfId="0" applyNumberFormat="1" applyFill="1"/>
    <xf numFmtId="1" fontId="19" fillId="0" borderId="0" xfId="0" applyNumberFormat="1" applyFont="1" applyFill="1"/>
    <xf numFmtId="3" fontId="0" fillId="0" borderId="40" xfId="0" applyNumberFormat="1" applyFill="1" applyBorder="1" applyAlignment="1">
      <alignment horizontal="center"/>
    </xf>
    <xf numFmtId="0" fontId="0" fillId="0" borderId="5" xfId="0" applyFill="1" applyBorder="1"/>
    <xf numFmtId="3" fontId="0" fillId="0" borderId="17" xfId="0" applyNumberFormat="1" applyFill="1" applyBorder="1" applyAlignment="1">
      <alignment horizontal="center"/>
    </xf>
    <xf numFmtId="9" fontId="2" fillId="0" borderId="18" xfId="4" applyFill="1" applyBorder="1" applyAlignment="1">
      <alignment horizontal="center"/>
    </xf>
    <xf numFmtId="0" fontId="0" fillId="0" borderId="6" xfId="0" applyFill="1" applyBorder="1"/>
    <xf numFmtId="0" fontId="4" fillId="0" borderId="9" xfId="0" applyFont="1" applyFill="1" applyBorder="1"/>
    <xf numFmtId="3" fontId="4" fillId="0" borderId="41" xfId="0" applyNumberFormat="1" applyFont="1" applyFill="1" applyBorder="1" applyAlignment="1">
      <alignment horizontal="center"/>
    </xf>
    <xf numFmtId="9" fontId="4" fillId="0" borderId="12" xfId="4" applyFont="1" applyFill="1" applyBorder="1" applyAlignment="1">
      <alignment horizontal="center"/>
    </xf>
    <xf numFmtId="0" fontId="4" fillId="0" borderId="7" xfId="0" applyFont="1" applyFill="1" applyBorder="1"/>
    <xf numFmtId="3" fontId="4" fillId="0" borderId="20" xfId="0" applyNumberFormat="1" applyFont="1" applyFill="1" applyBorder="1" applyAlignment="1">
      <alignment horizontal="center"/>
    </xf>
    <xf numFmtId="9" fontId="4" fillId="0" borderId="1" xfId="4" applyFont="1" applyFill="1" applyBorder="1" applyAlignment="1">
      <alignment horizontal="center"/>
    </xf>
    <xf numFmtId="0" fontId="0" fillId="0" borderId="8" xfId="0" applyFill="1" applyBorder="1"/>
    <xf numFmtId="0" fontId="4" fillId="0" borderId="3" xfId="0" applyFont="1" applyFill="1" applyBorder="1"/>
    <xf numFmtId="9" fontId="4" fillId="0" borderId="43" xfId="4" applyFont="1" applyFill="1" applyBorder="1" applyAlignment="1">
      <alignment horizontal="center"/>
    </xf>
    <xf numFmtId="3" fontId="4" fillId="0" borderId="48" xfId="0" applyNumberFormat="1" applyFont="1" applyFill="1" applyBorder="1" applyAlignment="1">
      <alignment horizontal="center"/>
    </xf>
    <xf numFmtId="3" fontId="4" fillId="0" borderId="71" xfId="0" applyNumberFormat="1" applyFont="1" applyFill="1" applyBorder="1" applyAlignment="1">
      <alignment horizontal="center"/>
    </xf>
    <xf numFmtId="9" fontId="4" fillId="0" borderId="47" xfId="4" applyNumberFormat="1" applyFont="1" applyFill="1" applyBorder="1" applyAlignment="1">
      <alignment horizontal="center"/>
    </xf>
    <xf numFmtId="0" fontId="4" fillId="0" borderId="71" xfId="0" applyFont="1" applyFill="1" applyBorder="1"/>
    <xf numFmtId="0" fontId="15" fillId="0" borderId="0" xfId="0" applyFont="1" applyFill="1"/>
    <xf numFmtId="0" fontId="13" fillId="0" borderId="12" xfId="0" applyFont="1" applyBorder="1" applyAlignment="1">
      <alignment horizontal="center" vertical="center" wrapText="1"/>
    </xf>
    <xf numFmtId="0" fontId="20" fillId="0" borderId="0" xfId="0" applyFont="1"/>
    <xf numFmtId="165" fontId="0" fillId="0" borderId="18" xfId="4" applyNumberFormat="1" applyFont="1" applyFill="1" applyBorder="1" applyAlignment="1">
      <alignment horizontal="center"/>
    </xf>
    <xf numFmtId="165" fontId="0" fillId="0" borderId="19" xfId="4" applyNumberFormat="1" applyFont="1" applyFill="1" applyBorder="1" applyAlignment="1">
      <alignment horizontal="center"/>
    </xf>
    <xf numFmtId="165" fontId="4" fillId="0" borderId="2" xfId="4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 vertical="center"/>
    </xf>
    <xf numFmtId="0" fontId="0" fillId="0" borderId="41" xfId="0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Continuous" vertical="center" wrapText="1"/>
    </xf>
    <xf numFmtId="165" fontId="4" fillId="0" borderId="39" xfId="4" applyNumberFormat="1" applyFont="1" applyFill="1" applyBorder="1" applyAlignment="1">
      <alignment horizontal="center"/>
    </xf>
    <xf numFmtId="165" fontId="0" fillId="0" borderId="46" xfId="4" applyNumberFormat="1" applyFont="1" applyFill="1" applyBorder="1" applyAlignment="1">
      <alignment horizontal="center"/>
    </xf>
    <xf numFmtId="165" fontId="0" fillId="0" borderId="16" xfId="4" applyNumberFormat="1" applyFont="1" applyFill="1" applyBorder="1" applyAlignment="1">
      <alignment horizontal="center"/>
    </xf>
    <xf numFmtId="165" fontId="4" fillId="0" borderId="47" xfId="4" applyNumberFormat="1" applyFont="1" applyBorder="1" applyAlignment="1">
      <alignment horizontal="center"/>
    </xf>
    <xf numFmtId="9" fontId="2" fillId="0" borderId="18" xfId="4" applyNumberFormat="1" applyFill="1" applyBorder="1" applyAlignment="1">
      <alignment horizontal="center"/>
    </xf>
    <xf numFmtId="165" fontId="4" fillId="0" borderId="39" xfId="4" applyNumberFormat="1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 applyFill="1" applyAlignment="1">
      <alignment horizontal="center"/>
    </xf>
    <xf numFmtId="3" fontId="12" fillId="0" borderId="36" xfId="0" applyNumberFormat="1" applyFont="1" applyFill="1" applyBorder="1" applyAlignment="1">
      <alignment horizontal="centerContinuous" vertical="center"/>
    </xf>
    <xf numFmtId="9" fontId="0" fillId="0" borderId="10" xfId="4" applyFont="1" applyFill="1" applyBorder="1" applyAlignment="1">
      <alignment horizontal="center"/>
    </xf>
    <xf numFmtId="9" fontId="0" fillId="0" borderId="0" xfId="4" applyFont="1" applyFill="1" applyBorder="1" applyAlignment="1">
      <alignment horizontal="center"/>
    </xf>
    <xf numFmtId="9" fontId="0" fillId="0" borderId="11" xfId="4" applyFont="1" applyFill="1" applyBorder="1" applyAlignment="1">
      <alignment horizontal="center"/>
    </xf>
    <xf numFmtId="9" fontId="0" fillId="0" borderId="13" xfId="4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Continuous" vertical="center"/>
    </xf>
    <xf numFmtId="1" fontId="0" fillId="0" borderId="76" xfId="4" applyNumberFormat="1" applyFont="1" applyFill="1" applyBorder="1" applyAlignment="1">
      <alignment horizontal="center"/>
    </xf>
    <xf numFmtId="9" fontId="10" fillId="0" borderId="0" xfId="4" applyFont="1" applyFill="1"/>
    <xf numFmtId="9" fontId="12" fillId="0" borderId="36" xfId="4" applyFont="1" applyFill="1" applyBorder="1" applyAlignment="1">
      <alignment horizontal="centerContinuous" vertical="center"/>
    </xf>
    <xf numFmtId="9" fontId="11" fillId="0" borderId="36" xfId="4" applyFont="1" applyFill="1" applyBorder="1" applyAlignment="1">
      <alignment horizontal="centerContinuous" vertical="center"/>
    </xf>
    <xf numFmtId="1" fontId="0" fillId="0" borderId="0" xfId="0" applyNumberFormat="1" applyFill="1"/>
    <xf numFmtId="1" fontId="6" fillId="0" borderId="74" xfId="0" applyNumberFormat="1" applyFont="1" applyFill="1" applyBorder="1" applyAlignment="1">
      <alignment horizontal="centerContinuous" vertical="center"/>
    </xf>
    <xf numFmtId="1" fontId="2" fillId="0" borderId="75" xfId="0" applyNumberFormat="1" applyFont="1" applyFill="1" applyBorder="1" applyAlignment="1">
      <alignment horizontal="center" vertical="center" wrapText="1"/>
    </xf>
    <xf numFmtId="1" fontId="0" fillId="0" borderId="77" xfId="4" applyNumberFormat="1" applyFont="1" applyFill="1" applyBorder="1" applyAlignment="1">
      <alignment horizontal="center"/>
    </xf>
    <xf numFmtId="1" fontId="0" fillId="0" borderId="78" xfId="4" applyNumberFormat="1" applyFont="1" applyFill="1" applyBorder="1" applyAlignment="1">
      <alignment horizontal="center"/>
    </xf>
    <xf numFmtId="1" fontId="4" fillId="0" borderId="75" xfId="4" applyNumberFormat="1" applyFont="1" applyFill="1" applyBorder="1" applyAlignment="1">
      <alignment horizontal="center"/>
    </xf>
    <xf numFmtId="1" fontId="4" fillId="0" borderId="79" xfId="4" applyNumberFormat="1" applyFont="1" applyFill="1" applyBorder="1" applyAlignment="1">
      <alignment horizontal="center"/>
    </xf>
    <xf numFmtId="1" fontId="0" fillId="0" borderId="80" xfId="4" applyNumberFormat="1" applyFont="1" applyFill="1" applyBorder="1" applyAlignment="1">
      <alignment horizontal="center"/>
    </xf>
    <xf numFmtId="1" fontId="4" fillId="0" borderId="45" xfId="4" applyNumberFormat="1" applyFont="1" applyFill="1" applyBorder="1" applyAlignment="1">
      <alignment horizontal="center"/>
    </xf>
    <xf numFmtId="9" fontId="0" fillId="0" borderId="0" xfId="4" applyFont="1" applyFill="1"/>
    <xf numFmtId="9" fontId="6" fillId="0" borderId="36" xfId="4" applyFont="1" applyFill="1" applyBorder="1" applyAlignment="1">
      <alignment horizontal="centerContinuous" vertical="center"/>
    </xf>
    <xf numFmtId="9" fontId="12" fillId="0" borderId="12" xfId="4" applyFont="1" applyFill="1" applyBorder="1" applyAlignment="1">
      <alignment horizontal="center"/>
    </xf>
    <xf numFmtId="9" fontId="12" fillId="0" borderId="1" xfId="4" applyFont="1" applyFill="1" applyBorder="1" applyAlignment="1">
      <alignment horizontal="center"/>
    </xf>
    <xf numFmtId="9" fontId="12" fillId="0" borderId="43" xfId="4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Continuous" vertical="center" wrapText="1"/>
    </xf>
    <xf numFmtId="9" fontId="10" fillId="0" borderId="12" xfId="4" applyFont="1" applyFill="1" applyBorder="1" applyAlignment="1">
      <alignment horizontal="centerContinuous" vertical="center" wrapText="1"/>
    </xf>
    <xf numFmtId="3" fontId="10" fillId="0" borderId="38" xfId="0" applyNumberFormat="1" applyFont="1" applyFill="1" applyBorder="1" applyAlignment="1">
      <alignment horizontal="centerContinuous" vertical="center" wrapText="1"/>
    </xf>
    <xf numFmtId="9" fontId="10" fillId="0" borderId="38" xfId="4" applyFont="1" applyFill="1" applyBorder="1" applyAlignment="1">
      <alignment horizontal="centerContinuous" vertical="center" wrapText="1"/>
    </xf>
    <xf numFmtId="3" fontId="0" fillId="0" borderId="38" xfId="0" applyNumberFormat="1" applyFill="1" applyBorder="1" applyAlignment="1">
      <alignment horizontal="centerContinuous" vertical="center" wrapText="1"/>
    </xf>
    <xf numFmtId="9" fontId="0" fillId="0" borderId="12" xfId="4" applyFont="1" applyFill="1" applyBorder="1" applyAlignment="1">
      <alignment horizontal="centerContinuous" vertical="center" wrapText="1"/>
    </xf>
    <xf numFmtId="3" fontId="10" fillId="0" borderId="12" xfId="0" applyNumberFormat="1" applyFont="1" applyFill="1" applyBorder="1" applyAlignment="1">
      <alignment horizontal="centerContinuous" vertical="center" wrapText="1"/>
    </xf>
    <xf numFmtId="1" fontId="0" fillId="3" borderId="0" xfId="0" applyNumberFormat="1" applyFill="1" applyAlignment="1">
      <alignment horizontal="center"/>
    </xf>
    <xf numFmtId="0" fontId="0" fillId="3" borderId="24" xfId="0" applyFill="1" applyBorder="1"/>
    <xf numFmtId="3" fontId="0" fillId="3" borderId="17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9" fontId="0" fillId="3" borderId="18" xfId="4" applyFont="1" applyFill="1" applyBorder="1" applyAlignment="1">
      <alignment horizontal="center"/>
    </xf>
    <xf numFmtId="3" fontId="0" fillId="3" borderId="50" xfId="0" applyNumberFormat="1" applyFill="1" applyBorder="1" applyAlignment="1">
      <alignment horizontal="center"/>
    </xf>
    <xf numFmtId="0" fontId="0" fillId="3" borderId="0" xfId="0" applyFill="1"/>
    <xf numFmtId="0" fontId="0" fillId="3" borderId="4" xfId="0" applyFill="1" applyBorder="1"/>
    <xf numFmtId="3" fontId="0" fillId="3" borderId="2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5" xfId="0" applyFill="1" applyBorder="1"/>
    <xf numFmtId="0" fontId="0" fillId="3" borderId="5" xfId="0" applyFill="1" applyBorder="1"/>
    <xf numFmtId="0" fontId="0" fillId="3" borderId="26" xfId="0" applyFill="1" applyBorder="1"/>
    <xf numFmtId="3" fontId="0" fillId="3" borderId="3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9" fontId="0" fillId="3" borderId="19" xfId="4" applyFont="1" applyFill="1" applyBorder="1" applyAlignment="1">
      <alignment horizontal="center"/>
    </xf>
    <xf numFmtId="0" fontId="0" fillId="3" borderId="6" xfId="0" applyFill="1" applyBorder="1"/>
    <xf numFmtId="3" fontId="0" fillId="3" borderId="23" xfId="0" applyNumberFormat="1" applyFill="1" applyBorder="1" applyAlignment="1">
      <alignment horizontal="center"/>
    </xf>
    <xf numFmtId="0" fontId="4" fillId="3" borderId="0" xfId="0" applyFont="1" applyFill="1"/>
    <xf numFmtId="0" fontId="4" fillId="3" borderId="27" xfId="0" applyFont="1" applyFill="1" applyBorder="1"/>
    <xf numFmtId="3" fontId="4" fillId="3" borderId="38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9" fontId="4" fillId="3" borderId="39" xfId="4" applyFont="1" applyFill="1" applyBorder="1" applyAlignment="1">
      <alignment horizontal="center"/>
    </xf>
    <xf numFmtId="0" fontId="4" fillId="3" borderId="9" xfId="0" applyFont="1" applyFill="1" applyBorder="1"/>
    <xf numFmtId="3" fontId="4" fillId="3" borderId="41" xfId="0" applyNumberFormat="1" applyFon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3" fontId="4" fillId="3" borderId="71" xfId="0" applyNumberFormat="1" applyFont="1" applyFill="1" applyBorder="1" applyAlignment="1">
      <alignment horizontal="center"/>
    </xf>
    <xf numFmtId="3" fontId="4" fillId="3" borderId="43" xfId="0" applyNumberFormat="1" applyFont="1" applyFill="1" applyBorder="1" applyAlignment="1">
      <alignment horizontal="center"/>
    </xf>
    <xf numFmtId="9" fontId="4" fillId="3" borderId="47" xfId="4" applyFont="1" applyFill="1" applyBorder="1" applyAlignment="1">
      <alignment horizontal="center"/>
    </xf>
    <xf numFmtId="0" fontId="4" fillId="3" borderId="71" xfId="0" applyFont="1" applyFill="1" applyBorder="1"/>
    <xf numFmtId="3" fontId="4" fillId="3" borderId="48" xfId="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165" fontId="0" fillId="3" borderId="46" xfId="4" applyNumberFormat="1" applyFont="1" applyFill="1" applyBorder="1" applyAlignment="1">
      <alignment horizontal="center"/>
    </xf>
    <xf numFmtId="165" fontId="0" fillId="3" borderId="18" xfId="4" applyNumberFormat="1" applyFont="1" applyFill="1" applyBorder="1" applyAlignment="1">
      <alignment horizontal="center"/>
    </xf>
    <xf numFmtId="3" fontId="0" fillId="3" borderId="0" xfId="0" applyNumberFormat="1" applyFill="1"/>
    <xf numFmtId="9" fontId="0" fillId="3" borderId="0" xfId="0" applyNumberFormat="1" applyFill="1"/>
    <xf numFmtId="165" fontId="13" fillId="3" borderId="0" xfId="4" applyNumberFormat="1" applyFont="1" applyFill="1" applyBorder="1" applyAlignment="1">
      <alignment horizontal="center"/>
    </xf>
    <xf numFmtId="165" fontId="4" fillId="3" borderId="0" xfId="4" applyNumberFormat="1" applyFont="1" applyFill="1" applyBorder="1" applyAlignment="1">
      <alignment horizontal="center"/>
    </xf>
    <xf numFmtId="165" fontId="0" fillId="3" borderId="19" xfId="4" applyNumberFormat="1" applyFont="1" applyFill="1" applyBorder="1" applyAlignment="1">
      <alignment horizontal="center"/>
    </xf>
    <xf numFmtId="3" fontId="4" fillId="3" borderId="0" xfId="0" applyNumberFormat="1" applyFont="1" applyFill="1"/>
    <xf numFmtId="165" fontId="4" fillId="3" borderId="39" xfId="4" applyNumberFormat="1" applyFont="1" applyFill="1" applyBorder="1" applyAlignment="1">
      <alignment horizontal="center"/>
    </xf>
    <xf numFmtId="3" fontId="13" fillId="3" borderId="0" xfId="3" applyNumberFormat="1" applyFill="1" applyAlignment="1">
      <alignment horizontal="center"/>
    </xf>
    <xf numFmtId="3" fontId="4" fillId="3" borderId="0" xfId="3" applyNumberFormat="1" applyFont="1" applyFill="1" applyBorder="1" applyAlignment="1">
      <alignment horizontal="centerContinuous"/>
    </xf>
    <xf numFmtId="3" fontId="13" fillId="3" borderId="0" xfId="3" applyNumberFormat="1" applyFill="1" applyBorder="1" applyAlignment="1">
      <alignment horizontal="centerContinuous" vertical="center"/>
    </xf>
    <xf numFmtId="3" fontId="0" fillId="3" borderId="14" xfId="0" applyNumberFormat="1" applyFill="1" applyBorder="1" applyAlignment="1">
      <alignment horizontal="centerContinuous" vertical="center"/>
    </xf>
    <xf numFmtId="3" fontId="0" fillId="3" borderId="2" xfId="0" applyNumberFormat="1" applyFill="1" applyBorder="1" applyAlignment="1">
      <alignment horizontal="centerContinuous" vertical="center"/>
    </xf>
    <xf numFmtId="3" fontId="0" fillId="3" borderId="1" xfId="0" applyNumberFormat="1" applyFill="1" applyBorder="1" applyAlignment="1">
      <alignment horizontal="centerContinuous" vertical="center"/>
    </xf>
    <xf numFmtId="3" fontId="4" fillId="3" borderId="14" xfId="0" applyNumberFormat="1" applyFont="1" applyFill="1" applyBorder="1" applyAlignment="1">
      <alignment horizontal="centerContinuous" vertical="center"/>
    </xf>
    <xf numFmtId="0" fontId="0" fillId="3" borderId="1" xfId="0" applyFill="1" applyBorder="1" applyAlignment="1">
      <alignment horizontal="centerContinuous" vertical="center"/>
    </xf>
    <xf numFmtId="3" fontId="0" fillId="3" borderId="20" xfId="0" applyNumberFormat="1" applyFill="1" applyBorder="1" applyAlignment="1">
      <alignment horizontal="centerContinuous" vertical="center"/>
    </xf>
    <xf numFmtId="0" fontId="0" fillId="3" borderId="2" xfId="0" applyFill="1" applyBorder="1" applyAlignment="1">
      <alignment horizontal="centerContinuous" vertical="center"/>
    </xf>
    <xf numFmtId="3" fontId="4" fillId="3" borderId="21" xfId="3" applyNumberFormat="1" applyFont="1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3" fontId="0" fillId="3" borderId="15" xfId="0" applyNumberFormat="1" applyFill="1" applyBorder="1" applyAlignment="1">
      <alignment horizontal="centerContinuous" vertical="center"/>
    </xf>
    <xf numFmtId="3" fontId="2" fillId="3" borderId="16" xfId="0" applyNumberFormat="1" applyFont="1" applyFill="1" applyBorder="1" applyAlignment="1">
      <alignment horizontal="centerContinuous" vertical="center" wrapText="1"/>
    </xf>
    <xf numFmtId="3" fontId="13" fillId="3" borderId="38" xfId="0" applyNumberFormat="1" applyFont="1" applyFill="1" applyBorder="1" applyAlignment="1">
      <alignment horizontal="centerContinuous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3" fontId="0" fillId="3" borderId="38" xfId="0" applyNumberForma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3" fontId="0" fillId="3" borderId="41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9" fontId="18" fillId="3" borderId="18" xfId="4" applyFont="1" applyFill="1" applyBorder="1" applyAlignment="1">
      <alignment horizontal="center"/>
    </xf>
    <xf numFmtId="9" fontId="18" fillId="3" borderId="0" xfId="4" applyFont="1" applyFill="1" applyAlignment="1">
      <alignment horizontal="center"/>
    </xf>
    <xf numFmtId="1" fontId="0" fillId="3" borderId="22" xfId="0" applyNumberFormat="1" applyFill="1" applyBorder="1" applyAlignment="1">
      <alignment horizontal="center"/>
    </xf>
    <xf numFmtId="9" fontId="2" fillId="3" borderId="16" xfId="4" applyFill="1" applyBorder="1" applyAlignment="1">
      <alignment horizontal="center"/>
    </xf>
    <xf numFmtId="1" fontId="19" fillId="3" borderId="0" xfId="0" applyNumberFormat="1" applyFont="1" applyFill="1"/>
    <xf numFmtId="9" fontId="2" fillId="3" borderId="16" xfId="4" applyNumberFormat="1" applyFill="1" applyBorder="1" applyAlignment="1">
      <alignment horizontal="center"/>
    </xf>
    <xf numFmtId="9" fontId="2" fillId="3" borderId="18" xfId="4" applyFill="1" applyBorder="1" applyAlignment="1">
      <alignment horizontal="center"/>
    </xf>
    <xf numFmtId="9" fontId="0" fillId="3" borderId="0" xfId="4" applyFont="1" applyFill="1" applyAlignment="1">
      <alignment horizontal="center"/>
    </xf>
    <xf numFmtId="9" fontId="4" fillId="3" borderId="12" xfId="4" applyFont="1" applyFill="1" applyBorder="1" applyAlignment="1">
      <alignment horizontal="center"/>
    </xf>
    <xf numFmtId="165" fontId="4" fillId="3" borderId="19" xfId="4" applyNumberFormat="1" applyFont="1" applyFill="1" applyBorder="1" applyAlignment="1">
      <alignment horizontal="center"/>
    </xf>
    <xf numFmtId="3" fontId="13" fillId="3" borderId="21" xfId="0" applyNumberFormat="1" applyFont="1" applyFill="1" applyBorder="1" applyAlignment="1">
      <alignment horizontal="centerContinuous" vertical="center" wrapText="1"/>
    </xf>
    <xf numFmtId="165" fontId="0" fillId="3" borderId="40" xfId="4" applyNumberFormat="1" applyFont="1" applyFill="1" applyBorder="1" applyAlignment="1">
      <alignment horizontal="center"/>
    </xf>
    <xf numFmtId="165" fontId="0" fillId="3" borderId="22" xfId="4" applyNumberFormat="1" applyFont="1" applyFill="1" applyBorder="1" applyAlignment="1">
      <alignment horizontal="center"/>
    </xf>
    <xf numFmtId="165" fontId="0" fillId="3" borderId="23" xfId="4" applyNumberFormat="1" applyFont="1" applyFill="1" applyBorder="1" applyAlignment="1">
      <alignment horizontal="center"/>
    </xf>
    <xf numFmtId="165" fontId="4" fillId="3" borderId="41" xfId="4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2" fillId="3" borderId="18" xfId="4" applyNumberFormat="1" applyFont="1" applyFill="1" applyBorder="1" applyAlignment="1">
      <alignment horizontal="center"/>
    </xf>
    <xf numFmtId="165" fontId="4" fillId="3" borderId="11" xfId="4" applyNumberFormat="1" applyFont="1" applyFill="1" applyBorder="1" applyAlignment="1">
      <alignment horizontal="center"/>
    </xf>
    <xf numFmtId="9" fontId="4" fillId="3" borderId="41" xfId="4" applyFont="1" applyFill="1" applyBorder="1" applyAlignment="1">
      <alignment horizontal="center"/>
    </xf>
    <xf numFmtId="0" fontId="4" fillId="3" borderId="23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9" fontId="4" fillId="3" borderId="48" xfId="4" applyFont="1" applyFill="1" applyBorder="1" applyAlignment="1">
      <alignment horizontal="center"/>
    </xf>
    <xf numFmtId="165" fontId="4" fillId="3" borderId="48" xfId="4" applyNumberFormat="1" applyFont="1" applyFill="1" applyBorder="1" applyAlignment="1">
      <alignment horizontal="center"/>
    </xf>
    <xf numFmtId="49" fontId="7" fillId="3" borderId="0" xfId="0" applyNumberFormat="1" applyFont="1" applyFill="1"/>
    <xf numFmtId="49" fontId="14" fillId="3" borderId="0" xfId="0" applyNumberFormat="1" applyFont="1" applyFill="1"/>
    <xf numFmtId="4" fontId="0" fillId="3" borderId="0" xfId="0" applyNumberFormat="1" applyFill="1" applyAlignment="1">
      <alignment horizontal="center"/>
    </xf>
    <xf numFmtId="0" fontId="0" fillId="0" borderId="1" xfId="0" applyFill="1" applyBorder="1" applyAlignment="1">
      <alignment horizontal="centerContinuous"/>
    </xf>
    <xf numFmtId="3" fontId="0" fillId="0" borderId="23" xfId="0" applyNumberForma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0" fontId="5" fillId="0" borderId="35" xfId="0" applyFont="1" applyFill="1" applyBorder="1" applyAlignment="1">
      <alignment horizontal="centerContinuous" vertical="center"/>
    </xf>
    <xf numFmtId="0" fontId="5" fillId="0" borderId="36" xfId="0" applyFont="1" applyFill="1" applyBorder="1" applyAlignment="1">
      <alignment horizontal="centerContinuous" vertical="center"/>
    </xf>
    <xf numFmtId="9" fontId="5" fillId="0" borderId="37" xfId="4" applyFont="1" applyFill="1" applyBorder="1" applyAlignment="1">
      <alignment horizontal="centerContinuous" vertical="center"/>
    </xf>
    <xf numFmtId="0" fontId="5" fillId="0" borderId="37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3" fontId="4" fillId="0" borderId="35" xfId="0" applyNumberFormat="1" applyFont="1" applyFill="1" applyBorder="1" applyAlignment="1">
      <alignment horizontal="centerContinuous" vertical="center"/>
    </xf>
    <xf numFmtId="3" fontId="4" fillId="0" borderId="36" xfId="0" applyNumberFormat="1" applyFont="1" applyFill="1" applyBorder="1" applyAlignment="1">
      <alignment horizontal="centerContinuous" vertical="center"/>
    </xf>
    <xf numFmtId="0" fontId="5" fillId="0" borderId="74" xfId="0" applyFont="1" applyFill="1" applyBorder="1" applyAlignment="1">
      <alignment horizontal="centerContinuous" vertical="center"/>
    </xf>
    <xf numFmtId="0" fontId="0" fillId="0" borderId="27" xfId="0" applyFill="1" applyBorder="1" applyAlignment="1">
      <alignment horizontal="center" vertical="center" wrapText="1"/>
    </xf>
    <xf numFmtId="9" fontId="0" fillId="0" borderId="33" xfId="4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13" fillId="0" borderId="24" xfId="0" applyFont="1" applyFill="1" applyBorder="1"/>
    <xf numFmtId="3" fontId="0" fillId="0" borderId="10" xfId="0" applyNumberFormat="1" applyFill="1" applyBorder="1" applyAlignment="1">
      <alignment horizontal="center"/>
    </xf>
    <xf numFmtId="9" fontId="0" fillId="0" borderId="30" xfId="4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52" xfId="0" applyNumberFormat="1" applyFill="1" applyBorder="1" applyAlignment="1">
      <alignment horizontal="center"/>
    </xf>
    <xf numFmtId="9" fontId="0" fillId="0" borderId="31" xfId="4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53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9" fontId="0" fillId="0" borderId="32" xfId="4" applyFont="1" applyFill="1" applyBorder="1" applyAlignment="1">
      <alignment horizontal="center"/>
    </xf>
    <xf numFmtId="3" fontId="0" fillId="0" borderId="54" xfId="0" applyNumberFormat="1" applyFill="1" applyBorder="1" applyAlignment="1">
      <alignment horizontal="center"/>
    </xf>
    <xf numFmtId="9" fontId="4" fillId="0" borderId="33" xfId="4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9" fontId="4" fillId="0" borderId="34" xfId="4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55" xfId="0" applyNumberFormat="1" applyFont="1" applyFill="1" applyBorder="1" applyAlignment="1">
      <alignment horizontal="center"/>
    </xf>
    <xf numFmtId="3" fontId="4" fillId="0" borderId="42" xfId="0" applyNumberFormat="1" applyFont="1" applyFill="1" applyBorder="1" applyAlignment="1">
      <alignment horizontal="center"/>
    </xf>
    <xf numFmtId="9" fontId="4" fillId="0" borderId="44" xfId="4" applyFont="1" applyFill="1" applyBorder="1" applyAlignment="1">
      <alignment horizontal="center"/>
    </xf>
    <xf numFmtId="0" fontId="4" fillId="0" borderId="51" xfId="0" applyFont="1" applyFill="1" applyBorder="1"/>
    <xf numFmtId="3" fontId="4" fillId="0" borderId="51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center"/>
    </xf>
    <xf numFmtId="2" fontId="0" fillId="0" borderId="0" xfId="0" applyNumberFormat="1" applyFill="1"/>
    <xf numFmtId="3" fontId="5" fillId="0" borderId="35" xfId="0" applyNumberFormat="1" applyFont="1" applyFill="1" applyBorder="1" applyAlignment="1">
      <alignment horizontal="centerContinuous" vertical="center"/>
    </xf>
    <xf numFmtId="0" fontId="5" fillId="0" borderId="57" xfId="0" applyFont="1" applyFill="1" applyBorder="1" applyAlignment="1">
      <alignment horizontal="centerContinuous" vertical="center"/>
    </xf>
    <xf numFmtId="3" fontId="5" fillId="0" borderId="36" xfId="0" applyNumberFormat="1" applyFont="1" applyFill="1" applyBorder="1" applyAlignment="1">
      <alignment horizontal="centerContinuous" vertical="center"/>
    </xf>
    <xf numFmtId="3" fontId="6" fillId="0" borderId="73" xfId="0" applyNumberFormat="1" applyFont="1" applyFill="1" applyBorder="1" applyAlignment="1">
      <alignment horizontal="centerContinuous" vertical="center"/>
    </xf>
    <xf numFmtId="3" fontId="0" fillId="0" borderId="1" xfId="0" applyNumberFormat="1" applyFill="1" applyBorder="1" applyAlignment="1">
      <alignment horizontal="centerContinuous"/>
    </xf>
    <xf numFmtId="3" fontId="0" fillId="0" borderId="2" xfId="0" applyNumberFormat="1" applyFill="1" applyBorder="1" applyAlignment="1">
      <alignment horizontal="centerContinuous"/>
    </xf>
    <xf numFmtId="3" fontId="4" fillId="0" borderId="2" xfId="0" applyNumberFormat="1" applyFont="1" applyFill="1" applyBorder="1" applyAlignment="1">
      <alignment horizontal="centerContinuous" vertical="center"/>
    </xf>
    <xf numFmtId="3" fontId="0" fillId="0" borderId="12" xfId="0" applyNumberFormat="1" applyFill="1" applyBorder="1" applyAlignment="1">
      <alignment horizontal="center" vertical="center" wrapText="1"/>
    </xf>
    <xf numFmtId="3" fontId="0" fillId="0" borderId="72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Continuous" vertical="center" wrapText="1"/>
    </xf>
    <xf numFmtId="9" fontId="0" fillId="0" borderId="39" xfId="4" applyFont="1" applyFill="1" applyBorder="1" applyAlignment="1">
      <alignment horizontal="centerContinuous" vertical="center" wrapText="1"/>
    </xf>
    <xf numFmtId="9" fontId="0" fillId="0" borderId="40" xfId="4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9" fontId="0" fillId="0" borderId="22" xfId="4" applyFont="1" applyFill="1" applyBorder="1" applyAlignment="1">
      <alignment horizontal="center"/>
    </xf>
    <xf numFmtId="9" fontId="0" fillId="0" borderId="23" xfId="4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9" fontId="4" fillId="0" borderId="41" xfId="4" applyFont="1" applyFill="1" applyBorder="1" applyAlignment="1">
      <alignment horizontal="center"/>
    </xf>
    <xf numFmtId="9" fontId="4" fillId="0" borderId="20" xfId="4" applyFont="1" applyFill="1" applyBorder="1" applyAlignment="1">
      <alignment horizontal="center"/>
    </xf>
    <xf numFmtId="9" fontId="0" fillId="0" borderId="21" xfId="4" applyFon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9" fontId="4" fillId="0" borderId="48" xfId="4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3" fontId="13" fillId="0" borderId="0" xfId="0" applyNumberFormat="1" applyFont="1" applyFill="1"/>
    <xf numFmtId="9" fontId="2" fillId="0" borderId="0" xfId="4" applyFont="1" applyFill="1" applyAlignment="1">
      <alignment wrapText="1"/>
    </xf>
    <xf numFmtId="9" fontId="13" fillId="0" borderId="0" xfId="4" applyFont="1" applyFill="1"/>
    <xf numFmtId="0" fontId="0" fillId="0" borderId="1" xfId="0" applyFill="1" applyBorder="1"/>
    <xf numFmtId="3" fontId="0" fillId="0" borderId="1" xfId="0" applyNumberFormat="1" applyFill="1" applyBorder="1"/>
    <xf numFmtId="3" fontId="13" fillId="0" borderId="40" xfId="0" applyNumberFormat="1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3" fontId="4" fillId="0" borderId="39" xfId="0" applyNumberFormat="1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9" fontId="4" fillId="0" borderId="42" xfId="4" applyFont="1" applyFill="1" applyBorder="1" applyAlignment="1">
      <alignment horizontal="center"/>
    </xf>
    <xf numFmtId="3" fontId="4" fillId="0" borderId="47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Continuous" vertical="center"/>
    </xf>
    <xf numFmtId="3" fontId="2" fillId="0" borderId="16" xfId="0" applyNumberFormat="1" applyFont="1" applyFill="1" applyBorder="1" applyAlignment="1">
      <alignment horizontal="centerContinuous" vertical="center" wrapText="1"/>
    </xf>
    <xf numFmtId="165" fontId="4" fillId="0" borderId="19" xfId="4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9" fontId="0" fillId="3" borderId="0" xfId="0" applyNumberFormat="1" applyFill="1" applyBorder="1"/>
    <xf numFmtId="3" fontId="0" fillId="3" borderId="0" xfId="0" applyNumberFormat="1" applyFill="1" applyBorder="1"/>
  </cellXfs>
  <cellStyles count="7">
    <cellStyle name="Euro" xfId="1"/>
    <cellStyle name="Lien hypertexte 2" xfId="2"/>
    <cellStyle name="Normal" xfId="0" builtinId="0"/>
    <cellStyle name="Normal 2" xfId="3"/>
    <cellStyle name="Normal 3" xfId="6"/>
    <cellStyle name="Pourcentage" xfId="4" builtinId="5"/>
    <cellStyle name="Pourcentage 2" xfId="5"/>
  </cellStyles>
  <dxfs count="11">
    <dxf>
      <numFmt numFmtId="14" formatCode="0.00%"/>
    </dxf>
    <dxf>
      <numFmt numFmtId="14" formatCode="0.00%"/>
    </dxf>
    <dxf>
      <alignment horizontal="center" readingOrder="0"/>
    </dxf>
    <dxf>
      <alignment horizontal="center" readingOrder="0"/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wrapText="1" readingOrder="0"/>
    </dxf>
    <dxf>
      <alignment wrapText="1" readingOrder="0"/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CCFFCC"/>
      <color rgb="FFF79443"/>
      <color rgb="FF82C836"/>
      <color rgb="FF00CC99"/>
      <color rgb="FFFF9900"/>
      <color rgb="FFFF832F"/>
      <color rgb="FF3366CC"/>
      <color rgb="FF33B3ED"/>
      <color rgb="FF289AF8"/>
      <color rgb="FF21C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Répartition des logements en 2010 selon le type d'habitat</a:t>
            </a:r>
          </a:p>
        </c:rich>
      </c:tx>
      <c:layout>
        <c:manualLayout>
          <c:xMode val="edge"/>
          <c:yMode val="edge"/>
          <c:x val="0.36133010932688536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870546832747936E-2"/>
          <c:y val="9.4302554027504912E-2"/>
          <c:w val="0.94838226260240888"/>
          <c:h val="0.685658153241650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Logt!$D$3</c:f>
              <c:strCache>
                <c:ptCount val="1"/>
                <c:pt idx="0">
                  <c:v>Résidences principales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Logt!$B$4:$B$46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Logt!$E$4:$E$46</c:f>
              <c:numCache>
                <c:formatCode>0%</c:formatCode>
                <c:ptCount val="43"/>
                <c:pt idx="0">
                  <c:v>0.85508606104586704</c:v>
                </c:pt>
                <c:pt idx="1">
                  <c:v>0.89910586610551135</c:v>
                </c:pt>
                <c:pt idx="2">
                  <c:v>0.89534271315018399</c:v>
                </c:pt>
                <c:pt idx="3">
                  <c:v>0.83615228817185683</c:v>
                </c:pt>
                <c:pt idx="4">
                  <c:v>0.86571310955405179</c:v>
                </c:pt>
                <c:pt idx="5">
                  <c:v>0.84267375343606521</c:v>
                </c:pt>
                <c:pt idx="6">
                  <c:v>0.84289796271406114</c:v>
                </c:pt>
                <c:pt idx="7">
                  <c:v>0.83904106202006312</c:v>
                </c:pt>
                <c:pt idx="8">
                  <c:v>0.83507805792110135</c:v>
                </c:pt>
                <c:pt idx="9">
                  <c:v>0.84014755122799856</c:v>
                </c:pt>
                <c:pt idx="10">
                  <c:v>0.85740225934184022</c:v>
                </c:pt>
                <c:pt idx="11">
                  <c:v>0.81813404609164309</c:v>
                </c:pt>
                <c:pt idx="12">
                  <c:v>0.71957671957671954</c:v>
                </c:pt>
                <c:pt idx="13">
                  <c:v>0.85745009862311738</c:v>
                </c:pt>
                <c:pt idx="14">
                  <c:v>0.76858619498221992</c:v>
                </c:pt>
                <c:pt idx="15">
                  <c:v>0.85775075987841942</c:v>
                </c:pt>
                <c:pt idx="16">
                  <c:v>0.8367837660268429</c:v>
                </c:pt>
                <c:pt idx="17">
                  <c:v>0.74637827211848151</c:v>
                </c:pt>
                <c:pt idx="18">
                  <c:v>0.78649383337048451</c:v>
                </c:pt>
                <c:pt idx="19">
                  <c:v>0.86424922051137842</c:v>
                </c:pt>
                <c:pt idx="20">
                  <c:v>0.73905030499210222</c:v>
                </c:pt>
                <c:pt idx="21">
                  <c:v>0.80388911874224245</c:v>
                </c:pt>
                <c:pt idx="22">
                  <c:v>0.75305445212137212</c:v>
                </c:pt>
                <c:pt idx="23">
                  <c:v>0.71780573966730055</c:v>
                </c:pt>
                <c:pt idx="24">
                  <c:v>0.77966469070246913</c:v>
                </c:pt>
                <c:pt idx="25">
                  <c:v>0.78933620397064974</c:v>
                </c:pt>
                <c:pt idx="26">
                  <c:v>0.82778266722759097</c:v>
                </c:pt>
                <c:pt idx="27">
                  <c:v>0.85160127869352176</c:v>
                </c:pt>
                <c:pt idx="28">
                  <c:v>0.77850707202621527</c:v>
                </c:pt>
                <c:pt idx="29">
                  <c:v>0.81305103550189106</c:v>
                </c:pt>
                <c:pt idx="30">
                  <c:v>0.46201132311231685</c:v>
                </c:pt>
                <c:pt idx="31">
                  <c:v>0.76462902840406233</c:v>
                </c:pt>
                <c:pt idx="32">
                  <c:v>0.76138778563589249</c:v>
                </c:pt>
                <c:pt idx="33">
                  <c:v>0.65564059828789689</c:v>
                </c:pt>
                <c:pt idx="34">
                  <c:v>0.70909351314679314</c:v>
                </c:pt>
                <c:pt idx="35">
                  <c:v>0.87069405900194152</c:v>
                </c:pt>
                <c:pt idx="36">
                  <c:v>0.8694237099538541</c:v>
                </c:pt>
                <c:pt idx="37">
                  <c:v>0.73557171747080252</c:v>
                </c:pt>
                <c:pt idx="38">
                  <c:v>0.84993968636911943</c:v>
                </c:pt>
                <c:pt idx="39">
                  <c:v>0.64971176693114563</c:v>
                </c:pt>
                <c:pt idx="40">
                  <c:v>0.7808168656663842</c:v>
                </c:pt>
                <c:pt idx="41">
                  <c:v>0.77197099021680871</c:v>
                </c:pt>
                <c:pt idx="42">
                  <c:v>0.8255275415544121</c:v>
                </c:pt>
              </c:numCache>
            </c:numRef>
          </c:val>
        </c:ser>
        <c:ser>
          <c:idx val="1"/>
          <c:order val="1"/>
          <c:tx>
            <c:strRef>
              <c:f>Logt!$F$3</c:f>
              <c:strCache>
                <c:ptCount val="1"/>
                <c:pt idx="0">
                  <c:v>Rés secondaires et logts occas.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Logt!$B$4:$B$46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Logt!$G$4:$G$46</c:f>
              <c:numCache>
                <c:formatCode>0%</c:formatCode>
                <c:ptCount val="43"/>
                <c:pt idx="0">
                  <c:v>1.3916815929126898E-2</c:v>
                </c:pt>
                <c:pt idx="1">
                  <c:v>7.6903999784996907E-3</c:v>
                </c:pt>
                <c:pt idx="2">
                  <c:v>7.8415332616602485E-3</c:v>
                </c:pt>
                <c:pt idx="3">
                  <c:v>2.6792431283175485E-2</c:v>
                </c:pt>
                <c:pt idx="4">
                  <c:v>1.3763413589887006E-2</c:v>
                </c:pt>
                <c:pt idx="5">
                  <c:v>2.6628648557503937E-2</c:v>
                </c:pt>
                <c:pt idx="6">
                  <c:v>4.0172897752227085E-2</c:v>
                </c:pt>
                <c:pt idx="7">
                  <c:v>1.280078703389651E-2</c:v>
                </c:pt>
                <c:pt idx="8">
                  <c:v>4.8396436113733662E-2</c:v>
                </c:pt>
                <c:pt idx="9">
                  <c:v>3.2296666807883151E-2</c:v>
                </c:pt>
                <c:pt idx="10">
                  <c:v>1.1159822915128343E-2</c:v>
                </c:pt>
                <c:pt idx="11">
                  <c:v>1.0782566597892219E-2</c:v>
                </c:pt>
                <c:pt idx="12">
                  <c:v>8.9947089947089942E-2</c:v>
                </c:pt>
                <c:pt idx="13">
                  <c:v>2.801198918707562E-2</c:v>
                </c:pt>
                <c:pt idx="14">
                  <c:v>5.2937799122157431E-2</c:v>
                </c:pt>
                <c:pt idx="15">
                  <c:v>1.276595744680851E-2</c:v>
                </c:pt>
                <c:pt idx="16">
                  <c:v>2.4128688293384083E-2</c:v>
                </c:pt>
                <c:pt idx="17">
                  <c:v>6.2708668882523508E-2</c:v>
                </c:pt>
                <c:pt idx="18">
                  <c:v>0.10867656210406071</c:v>
                </c:pt>
                <c:pt idx="19">
                  <c:v>1.7483054875247116E-2</c:v>
                </c:pt>
                <c:pt idx="20">
                  <c:v>8.3134416409835016E-2</c:v>
                </c:pt>
                <c:pt idx="21">
                  <c:v>2.5237898220935043E-2</c:v>
                </c:pt>
                <c:pt idx="22">
                  <c:v>7.5006825530700344E-2</c:v>
                </c:pt>
                <c:pt idx="23">
                  <c:v>9.8325526251999015E-2</c:v>
                </c:pt>
                <c:pt idx="24">
                  <c:v>3.9041083274457621E-2</c:v>
                </c:pt>
                <c:pt idx="25">
                  <c:v>5.5198443232203902E-2</c:v>
                </c:pt>
                <c:pt idx="26">
                  <c:v>3.6251556211426367E-2</c:v>
                </c:pt>
                <c:pt idx="27">
                  <c:v>3.5589794432402927E-2</c:v>
                </c:pt>
                <c:pt idx="28">
                  <c:v>3.9821600831591981E-2</c:v>
                </c:pt>
                <c:pt idx="29">
                  <c:v>3.4836488144347137E-2</c:v>
                </c:pt>
                <c:pt idx="30">
                  <c:v>0.3984583495653396</c:v>
                </c:pt>
                <c:pt idx="31">
                  <c:v>8.7451641273439573E-2</c:v>
                </c:pt>
                <c:pt idx="32">
                  <c:v>9.6292739684883125E-2</c:v>
                </c:pt>
                <c:pt idx="33">
                  <c:v>0.22295063815431157</c:v>
                </c:pt>
                <c:pt idx="34">
                  <c:v>0.19027845682396841</c:v>
                </c:pt>
                <c:pt idx="35">
                  <c:v>1.2064112976844753E-2</c:v>
                </c:pt>
                <c:pt idx="36">
                  <c:v>2.2905415341696485E-2</c:v>
                </c:pt>
                <c:pt idx="37">
                  <c:v>9.132022156270457E-2</c:v>
                </c:pt>
                <c:pt idx="38">
                  <c:v>1.6405307599517492E-2</c:v>
                </c:pt>
                <c:pt idx="39">
                  <c:v>0.26293787612919362</c:v>
                </c:pt>
                <c:pt idx="40">
                  <c:v>9.8520184955318418E-2</c:v>
                </c:pt>
                <c:pt idx="41">
                  <c:v>9.7506050297264918E-2</c:v>
                </c:pt>
                <c:pt idx="42">
                  <c:v>4.6641662538796182E-2</c:v>
                </c:pt>
              </c:numCache>
            </c:numRef>
          </c:val>
        </c:ser>
        <c:ser>
          <c:idx val="2"/>
          <c:order val="2"/>
          <c:tx>
            <c:strRef>
              <c:f>Logt!$H$3</c:f>
              <c:strCache>
                <c:ptCount val="1"/>
                <c:pt idx="0">
                  <c:v>Logts vacants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Logt!$B$4:$B$46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Logt!$I$4:$I$46</c:f>
              <c:numCache>
                <c:formatCode>0%</c:formatCode>
                <c:ptCount val="43"/>
                <c:pt idx="0">
                  <c:v>0.13099712302500593</c:v>
                </c:pt>
                <c:pt idx="1">
                  <c:v>9.3203733915988962E-2</c:v>
                </c:pt>
                <c:pt idx="2">
                  <c:v>9.681575345154432E-2</c:v>
                </c:pt>
                <c:pt idx="3">
                  <c:v>0.13705528054496763</c:v>
                </c:pt>
                <c:pt idx="4">
                  <c:v>0.12052347684365439</c:v>
                </c:pt>
                <c:pt idx="5">
                  <c:v>0.13069759800643099</c:v>
                </c:pt>
                <c:pt idx="6">
                  <c:v>0.11692913953371174</c:v>
                </c:pt>
                <c:pt idx="7">
                  <c:v>0.14815815106495511</c:v>
                </c:pt>
                <c:pt idx="8">
                  <c:v>0.11652550596516505</c:v>
                </c:pt>
                <c:pt idx="9">
                  <c:v>0.1275557819963444</c:v>
                </c:pt>
                <c:pt idx="10">
                  <c:v>0.13143791646454486</c:v>
                </c:pt>
                <c:pt idx="11">
                  <c:v>0.1710833873104648</c:v>
                </c:pt>
                <c:pt idx="12">
                  <c:v>0.19047619047619047</c:v>
                </c:pt>
                <c:pt idx="13">
                  <c:v>0.11453791188965425</c:v>
                </c:pt>
                <c:pt idx="14">
                  <c:v>0.17847600589562257</c:v>
                </c:pt>
                <c:pt idx="15">
                  <c:v>0.12948328267477205</c:v>
                </c:pt>
                <c:pt idx="16">
                  <c:v>0.13908754544811411</c:v>
                </c:pt>
                <c:pt idx="17">
                  <c:v>0.19091305899899488</c:v>
                </c:pt>
                <c:pt idx="18">
                  <c:v>0.10482960452545484</c:v>
                </c:pt>
                <c:pt idx="19">
                  <c:v>0.11826772412750275</c:v>
                </c:pt>
                <c:pt idx="20">
                  <c:v>0.17781527859806273</c:v>
                </c:pt>
                <c:pt idx="21">
                  <c:v>0.1708729830368225</c:v>
                </c:pt>
                <c:pt idx="22">
                  <c:v>0.17193872234792745</c:v>
                </c:pt>
                <c:pt idx="23">
                  <c:v>0.18386873408070051</c:v>
                </c:pt>
                <c:pt idx="24">
                  <c:v>0.18129422602307332</c:v>
                </c:pt>
                <c:pt idx="25">
                  <c:v>0.15546535271382106</c:v>
                </c:pt>
                <c:pt idx="26">
                  <c:v>0.13596577652227201</c:v>
                </c:pt>
                <c:pt idx="27">
                  <c:v>0.11280892687407539</c:v>
                </c:pt>
                <c:pt idx="28">
                  <c:v>0.1816713271421927</c:v>
                </c:pt>
                <c:pt idx="29">
                  <c:v>0.15211247650803061</c:v>
                </c:pt>
                <c:pt idx="30">
                  <c:v>0.13953032732234352</c:v>
                </c:pt>
                <c:pt idx="31">
                  <c:v>0.14791933032249815</c:v>
                </c:pt>
                <c:pt idx="32">
                  <c:v>0.14231947471428139</c:v>
                </c:pt>
                <c:pt idx="33">
                  <c:v>0.12140876355779168</c:v>
                </c:pt>
                <c:pt idx="34">
                  <c:v>0.10062803002923842</c:v>
                </c:pt>
                <c:pt idx="35">
                  <c:v>0.11724182802121377</c:v>
                </c:pt>
                <c:pt idx="36">
                  <c:v>0.10767087470444933</c:v>
                </c:pt>
                <c:pt idx="37">
                  <c:v>0.17310806096649284</c:v>
                </c:pt>
                <c:pt idx="38">
                  <c:v>0.1336550060313631</c:v>
                </c:pt>
                <c:pt idx="39">
                  <c:v>8.7350356939660756E-2</c:v>
                </c:pt>
                <c:pt idx="40">
                  <c:v>0.12066294937829726</c:v>
                </c:pt>
                <c:pt idx="41">
                  <c:v>0.13052295950188755</c:v>
                </c:pt>
                <c:pt idx="42">
                  <c:v>0.12783079589653112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8317184"/>
        <c:axId val="48318720"/>
      </c:barChart>
      <c:catAx>
        <c:axId val="4831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3187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83187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31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47087486767565"/>
          <c:y val="0.9508840864440079"/>
          <c:w val="0.48556476372212004"/>
          <c:h val="3.92927308447936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Résidences principales selon </a:t>
            </a:r>
            <a:r>
              <a:rPr lang="en-US" sz="1200" b="1" i="0" u="none" strike="noStrike" baseline="0">
                <a:effectLst/>
              </a:rPr>
              <a:t>la date d'achèvement du logement </a:t>
            </a:r>
            <a:r>
              <a:rPr lang="en-US" b="1"/>
              <a:t>en 2010</a:t>
            </a:r>
          </a:p>
        </c:rich>
      </c:tx>
      <c:layout>
        <c:manualLayout>
          <c:xMode val="edge"/>
          <c:yMode val="edge"/>
          <c:x val="0.13408703912928627"/>
          <c:y val="1.68805180423216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4754153807654423E-2"/>
          <c:y val="0.19098614488507265"/>
          <c:w val="0.78721557054589164"/>
          <c:h val="0.6368397639983438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'RP époque achevement'!$B$54</c:f>
              <c:strCache>
                <c:ptCount val="1"/>
                <c:pt idx="0">
                  <c:v>Avant 1949</c:v>
                </c:pt>
              </c:strCache>
            </c:strRef>
          </c:tx>
          <c:spPr>
            <a:solidFill>
              <a:srgbClr val="977FB3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'RP époque achevement'!$A$55:$A$58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époque achevement'!$B$55:$B$58</c:f>
              <c:numCache>
                <c:formatCode>0%</c:formatCode>
                <c:ptCount val="4"/>
                <c:pt idx="0">
                  <c:v>5.5394133036488727E-2</c:v>
                </c:pt>
                <c:pt idx="1">
                  <c:v>7.0453053429827842E-2</c:v>
                </c:pt>
                <c:pt idx="2">
                  <c:v>4.3602138319878664E-2</c:v>
                </c:pt>
                <c:pt idx="3">
                  <c:v>5.607368594214842E-2</c:v>
                </c:pt>
              </c:numCache>
            </c:numRef>
          </c:val>
        </c:ser>
        <c:ser>
          <c:idx val="1"/>
          <c:order val="1"/>
          <c:tx>
            <c:strRef>
              <c:f>'RP époque achevement'!$C$54</c:f>
              <c:strCache>
                <c:ptCount val="1"/>
                <c:pt idx="0">
                  <c:v>De 1949 à 1974</c:v>
                </c:pt>
              </c:strCache>
            </c:strRef>
          </c:tx>
          <c:spPr>
            <a:solidFill>
              <a:srgbClr val="FF9B57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'RP époque achevement'!$A$55:$A$58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époque achevement'!$C$55:$C$58</c:f>
              <c:numCache>
                <c:formatCode>0%</c:formatCode>
                <c:ptCount val="4"/>
                <c:pt idx="0">
                  <c:v>0.32828544363946588</c:v>
                </c:pt>
                <c:pt idx="1">
                  <c:v>0.23817398701825079</c:v>
                </c:pt>
                <c:pt idx="2">
                  <c:v>0.15566501674010108</c:v>
                </c:pt>
                <c:pt idx="3">
                  <c:v>0.25518772491117475</c:v>
                </c:pt>
              </c:numCache>
            </c:numRef>
          </c:val>
        </c:ser>
        <c:ser>
          <c:idx val="2"/>
          <c:order val="2"/>
          <c:tx>
            <c:strRef>
              <c:f>'RP époque achevement'!$D$54</c:f>
              <c:strCache>
                <c:ptCount val="1"/>
                <c:pt idx="0">
                  <c:v>De 1975 à 1981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8213337403152633E-17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8768330525965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'RP époque achevement'!$A$55:$A$58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époque achevement'!$D$55:$D$58</c:f>
              <c:numCache>
                <c:formatCode>0%</c:formatCode>
                <c:ptCount val="4"/>
                <c:pt idx="0">
                  <c:v>0.15764854266188227</c:v>
                </c:pt>
                <c:pt idx="1">
                  <c:v>0.14195736185661575</c:v>
                </c:pt>
                <c:pt idx="2">
                  <c:v>0.14121462978545665</c:v>
                </c:pt>
                <c:pt idx="3">
                  <c:v>0.1487875437236317</c:v>
                </c:pt>
              </c:numCache>
            </c:numRef>
          </c:val>
        </c:ser>
        <c:ser>
          <c:idx val="3"/>
          <c:order val="3"/>
          <c:tx>
            <c:strRef>
              <c:f>'RP époque achevement'!$E$54</c:f>
              <c:strCache>
                <c:ptCount val="1"/>
                <c:pt idx="0">
                  <c:v>De 1982 à 1989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'RP époque achevement'!$A$55:$A$58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époque achevement'!$E$55:$E$58</c:f>
              <c:numCache>
                <c:formatCode>0%</c:formatCode>
                <c:ptCount val="4"/>
                <c:pt idx="0">
                  <c:v>0.16278643668772527</c:v>
                </c:pt>
                <c:pt idx="1">
                  <c:v>0.16480233021766247</c:v>
                </c:pt>
                <c:pt idx="2">
                  <c:v>0.19977713695747493</c:v>
                </c:pt>
                <c:pt idx="3">
                  <c:v>0.17382590541963303</c:v>
                </c:pt>
              </c:numCache>
            </c:numRef>
          </c:val>
        </c:ser>
        <c:ser>
          <c:idx val="4"/>
          <c:order val="4"/>
          <c:tx>
            <c:strRef>
              <c:f>'RP époque achevement'!$F$54</c:f>
              <c:strCache>
                <c:ptCount val="1"/>
                <c:pt idx="0">
                  <c:v>De 1990 à 1998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'RP époque achevement'!$A$55:$A$58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époque achevement'!$F$55:$F$58</c:f>
              <c:numCache>
                <c:formatCode>0%</c:formatCode>
                <c:ptCount val="4"/>
                <c:pt idx="0">
                  <c:v>0.18399648819726813</c:v>
                </c:pt>
                <c:pt idx="1">
                  <c:v>0.22272968673591112</c:v>
                </c:pt>
                <c:pt idx="2">
                  <c:v>0.27484796566701464</c:v>
                </c:pt>
                <c:pt idx="3">
                  <c:v>0.22014375313626486</c:v>
                </c:pt>
              </c:numCache>
            </c:numRef>
          </c:val>
        </c:ser>
        <c:ser>
          <c:idx val="5"/>
          <c:order val="5"/>
          <c:tx>
            <c:strRef>
              <c:f>'RP époque achevement'!$G$54</c:f>
              <c:strCache>
                <c:ptCount val="1"/>
                <c:pt idx="0">
                  <c:v>De 1999 à 2005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'RP époque achevement'!$A$55:$A$58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époque achevement'!$G$55:$G$58</c:f>
              <c:numCache>
                <c:formatCode>0%</c:formatCode>
                <c:ptCount val="4"/>
                <c:pt idx="0">
                  <c:v>0.11188895577716974</c:v>
                </c:pt>
                <c:pt idx="1">
                  <c:v>0.16188358074173198</c:v>
                </c:pt>
                <c:pt idx="2">
                  <c:v>0.18489311253007407</c:v>
                </c:pt>
                <c:pt idx="3">
                  <c:v>0.14598138686714709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00"/>
        <c:axId val="46761472"/>
        <c:axId val="46763008"/>
      </c:barChart>
      <c:catAx>
        <c:axId val="467614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763008"/>
        <c:crosses val="autoZero"/>
        <c:auto val="1"/>
        <c:lblAlgn val="ctr"/>
        <c:lblOffset val="100"/>
        <c:noMultiLvlLbl val="0"/>
      </c:catAx>
      <c:valAx>
        <c:axId val="467630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676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99565588983457"/>
          <c:y val="0.30134632014928769"/>
          <c:w val="0.1960380096996546"/>
          <c:h val="0.43267094503360493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4186550976139"/>
          <c:y val="7.7015643802647415E-2"/>
          <c:w val="0.7260743220546455"/>
          <c:h val="0.8264661682632631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'selon statut d''occ (2)'!$P$49</c:f>
              <c:strCache>
                <c:ptCount val="1"/>
                <c:pt idx="0">
                  <c:v>1 personne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(2)'!$P$50:$P$52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1"/>
          <c:tx>
            <c:strRef>
              <c:f>'selon statut d''occ (2)'!$R$49</c:f>
              <c:strCache>
                <c:ptCount val="1"/>
                <c:pt idx="0">
                  <c:v>2 personnes</c:v>
                </c:pt>
              </c:strCache>
            </c:strRef>
          </c:tx>
          <c:spPr>
            <a:solidFill>
              <a:srgbClr val="F01E9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(2)'!$R$50:$R$52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8"/>
          <c:order val="2"/>
          <c:tx>
            <c:strRef>
              <c:f>'selon statut d''occ (2)'!$T$49</c:f>
              <c:strCache>
                <c:ptCount val="1"/>
                <c:pt idx="0">
                  <c:v>3 personnes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(2)'!$T$50:$T$52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3"/>
          <c:tx>
            <c:strRef>
              <c:f>'selon statut d''occ (2)'!$V$49</c:f>
              <c:strCache>
                <c:ptCount val="1"/>
                <c:pt idx="0">
                  <c:v>4 personnes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(2)'!$V$50:$V$52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4"/>
          <c:tx>
            <c:strRef>
              <c:f>'selon statut d''occ (2)'!$X$49</c:f>
              <c:strCache>
                <c:ptCount val="1"/>
                <c:pt idx="0">
                  <c:v>5 personnes</c:v>
                </c:pt>
              </c:strCache>
            </c:strRef>
          </c:tx>
          <c:spPr>
            <a:solidFill>
              <a:srgbClr val="647DAE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(2)'!$X$50:$X$52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5"/>
          <c:tx>
            <c:strRef>
              <c:f>'selon statut d''occ (2)'!$Z$49</c:f>
              <c:strCache>
                <c:ptCount val="1"/>
                <c:pt idx="0">
                  <c:v>6 personnes et +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(2)'!$Z$50:$Z$52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632000"/>
        <c:axId val="159650176"/>
      </c:barChart>
      <c:catAx>
        <c:axId val="159632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9650176"/>
        <c:crosses val="autoZero"/>
        <c:auto val="1"/>
        <c:lblAlgn val="ctr"/>
        <c:lblOffset val="100"/>
        <c:noMultiLvlLbl val="0"/>
      </c:catAx>
      <c:valAx>
        <c:axId val="1596501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9632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1653130757029355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5076715834492E-3"/>
          <c:y val="9.8039403414911571E-3"/>
          <c:w val="0.97561104708016688"/>
          <c:h val="0.7117660687922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'65 ans et +'!$C$3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+'!$D$4:$D$46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'65 ans et +'!$E$3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+'!$F$4:$F$46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'65 ans et +'!$G$3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+'!$H$4:$H$46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9730688"/>
        <c:axId val="159740672"/>
      </c:barChart>
      <c:catAx>
        <c:axId val="1597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74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740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9730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7940379403794036E-2"/>
          <c:y val="0.91764891153311723"/>
          <c:w val="0.54742618554794475"/>
          <c:h val="0.992158921311306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0829493087557604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410138248847926"/>
          <c:y val="0.32640996848625348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7.5155968407174908E-2"/>
                  <c:y val="-9.0133258565231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4063887175393395E-2"/>
                  <c:y val="0.13376138071761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1836230148650774"/>
                  <c:y val="5.1263503041348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('65 ans et +'!$C$3,'65 ans et +'!$E$3,'65 ans et +'!$G$3,'65 ans et +'!$I$3,'65 ans et +'!$K$3)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('65 ans et +'!$D$46,'65 ans et +'!$F$46,'65 ans et +'!$H$46,'65 ans et +'!$J$46,'65 ans et +'!$L$46)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0829504435515354"/>
          <c:y val="3.5608304064032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38591085725268"/>
          <c:y val="0.26961548173825212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4.1593782470555028E-2"/>
                  <c:y val="1.8710314271940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3060535625266521E-2"/>
                  <c:y val="-4.99544699769671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8886346300533943E-2"/>
                  <c:y val="4.3488747580021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('moins de 25 ans'!$C$3,'moins de 25 ans'!$E$3,'moins de 25 ans'!$G$3,'moins de 25 ans'!$I$3,'moins de 25 ans'!$K$3)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('moins de 25 ans'!$D$46,'moins de 25 ans'!$F$46,'moins de 25 ans'!$H$46,'moins de 25 ans'!$J$46,'moins de 25 ans'!$L$46)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112618724559023"/>
          <c:y val="1.768172888015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42605156037995E-3"/>
          <c:y val="9.823182711198428E-3"/>
          <c:w val="0.97557666214382632"/>
          <c:h val="0.711198428290766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'moins de 25 ans'!$C$3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ans'!$D$4:$D$46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'moins de 25 ans'!$E$3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ans'!$F$4:$F$46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'moins de 25 ans'!$G$3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ans'!$H$4:$H$46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3"/>
          <c:order val="3"/>
          <c:tx>
            <c:strRef>
              <c:f>'moins de 25 ans'!$I$3</c:f>
              <c:strCache>
                <c:ptCount val="1"/>
                <c:pt idx="0">
                  <c:v>Locataire d'un logt loué meublé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ans'!$J$4:$J$46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4"/>
          <c:order val="4"/>
          <c:tx>
            <c:strRef>
              <c:f>'moins de 25 ans'!$K$3</c:f>
              <c:strCache>
                <c:ptCount val="1"/>
                <c:pt idx="0">
                  <c:v>Logé gratuitement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ans'!$L$4:$L$46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9941376"/>
        <c:axId val="159942912"/>
      </c:barChart>
      <c:catAx>
        <c:axId val="1599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94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9429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994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6132971506105833E-2"/>
          <c:y val="0.91552062868369355"/>
          <c:w val="0.63772048846675711"/>
          <c:h val="0.99410609037328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Répartition des logements en 2010 selon le type d'habitat</a:t>
            </a:r>
          </a:p>
        </c:rich>
      </c:tx>
      <c:layout>
        <c:manualLayout>
          <c:xMode val="edge"/>
          <c:yMode val="edge"/>
          <c:x val="0.21302826467095393"/>
          <c:y val="1.3655404069085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619771281300958E-2"/>
          <c:y val="0.1021182315192901"/>
          <c:w val="0.88495390741861213"/>
          <c:h val="0.660964673247732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Logt!$D$3</c:f>
              <c:strCache>
                <c:ptCount val="1"/>
                <c:pt idx="0">
                  <c:v>Résidences principales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(Logt!$B$8,Logt!$B$30,Logt!$B$45:$B$46)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(Logt!$E$8,Logt!$E$30,Logt!$E$45:$E$46)</c:f>
              <c:numCache>
                <c:formatCode>0%</c:formatCode>
                <c:ptCount val="4"/>
                <c:pt idx="0">
                  <c:v>0.86571310955405179</c:v>
                </c:pt>
                <c:pt idx="1">
                  <c:v>0.82778266722759097</c:v>
                </c:pt>
                <c:pt idx="2">
                  <c:v>0.77197099021680871</c:v>
                </c:pt>
                <c:pt idx="3">
                  <c:v>0.8255275415544121</c:v>
                </c:pt>
              </c:numCache>
            </c:numRef>
          </c:val>
        </c:ser>
        <c:ser>
          <c:idx val="1"/>
          <c:order val="1"/>
          <c:tx>
            <c:strRef>
              <c:f>Logt!$F$3</c:f>
              <c:strCache>
                <c:ptCount val="1"/>
                <c:pt idx="0">
                  <c:v>Rés secondaires et logts occas.</c:v>
                </c:pt>
              </c:strCache>
            </c:strRef>
          </c:tx>
          <c:spPr>
            <a:solidFill>
              <a:srgbClr val="F01E9B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DF2FAD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(Logt!$B$8,Logt!$B$30,Logt!$B$45:$B$46)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(Logt!$G$8,Logt!$G$30,Logt!$G$45:$G$46)</c:f>
              <c:numCache>
                <c:formatCode>0%</c:formatCode>
                <c:ptCount val="4"/>
                <c:pt idx="0">
                  <c:v>1.3763413589887006E-2</c:v>
                </c:pt>
                <c:pt idx="1">
                  <c:v>3.6251556211426367E-2</c:v>
                </c:pt>
                <c:pt idx="2">
                  <c:v>9.7506050297264918E-2</c:v>
                </c:pt>
                <c:pt idx="3">
                  <c:v>4.6641662538796182E-2</c:v>
                </c:pt>
              </c:numCache>
            </c:numRef>
          </c:val>
        </c:ser>
        <c:ser>
          <c:idx val="2"/>
          <c:order val="2"/>
          <c:tx>
            <c:strRef>
              <c:f>Logt!$H$3</c:f>
              <c:strCache>
                <c:ptCount val="1"/>
                <c:pt idx="0">
                  <c:v>Logts vacants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(Logt!$B$8,Logt!$B$30,Logt!$B$45:$B$46)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(Logt!$I$8,Logt!$I$30,Logt!$I$45:$I$46)</c:f>
              <c:numCache>
                <c:formatCode>0%</c:formatCode>
                <c:ptCount val="4"/>
                <c:pt idx="0">
                  <c:v>0.12052347684365439</c:v>
                </c:pt>
                <c:pt idx="1">
                  <c:v>0.13596577652227201</c:v>
                </c:pt>
                <c:pt idx="2">
                  <c:v>0.13052295950188755</c:v>
                </c:pt>
                <c:pt idx="3">
                  <c:v>0.12783079589653112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3543552"/>
        <c:axId val="123546240"/>
      </c:barChart>
      <c:catAx>
        <c:axId val="12354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35462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35462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354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81759305837335E-2"/>
          <c:y val="0.86803358492989779"/>
          <c:w val="0.84496917982519526"/>
          <c:h val="7.54147400525663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200">
                <a:latin typeface="+mn-lt"/>
              </a:rPr>
              <a:t>Résidences principales selon le type d'occupation en 2010</a:t>
            </a:r>
          </a:p>
        </c:rich>
      </c:tx>
      <c:layout>
        <c:manualLayout>
          <c:xMode val="edge"/>
          <c:yMode val="edge"/>
          <c:x val="0.1241977609545175"/>
          <c:y val="7.47773610619358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87121789948524"/>
          <c:y val="0.14962773066023163"/>
          <c:w val="0.53383540922928197"/>
          <c:h val="0.77748808491783128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dPt>
            <c:idx val="0"/>
            <c:bubble3D val="0"/>
            <c:explosion val="2"/>
          </c:dPt>
          <c:dPt>
            <c:idx val="1"/>
            <c:bubble3D val="0"/>
            <c:explosion val="2"/>
            <c:spPr>
              <a:solidFill>
                <a:srgbClr val="F01E9B"/>
              </a:solidFill>
              <a:ln w="25400">
                <a:noFill/>
              </a:ln>
            </c:spPr>
          </c:dPt>
          <c:dPt>
            <c:idx val="2"/>
            <c:bubble3D val="0"/>
            <c:explosion val="3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3"/>
            <c:bubble3D val="0"/>
            <c:explosion val="3"/>
            <c:spPr>
              <a:solidFill>
                <a:srgbClr val="00B0F0"/>
              </a:solidFill>
              <a:ln w="25400">
                <a:noFill/>
              </a:ln>
            </c:spPr>
          </c:dPt>
          <c:dPt>
            <c:idx val="4"/>
            <c:bubble3D val="0"/>
            <c:explosion val="3"/>
            <c:spPr>
              <a:solidFill>
                <a:srgbClr val="647DAE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22366653835596703"/>
                  <c:y val="-4.367067926726733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+mn-lt"/>
                      </a:rPr>
                      <a:t>Propriétaires
</a:t>
                    </a:r>
                    <a:r>
                      <a:rPr lang="en-US" sz="900" b="1">
                        <a:latin typeface="+mn-lt"/>
                      </a:rPr>
                      <a:t>55%</a:t>
                    </a:r>
                    <a:endParaRPr lang="en-US" b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8492411091179595"/>
                  <c:y val="-0.1502854010528068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Locataires non HLM louée vide
</a:t>
                    </a:r>
                    <a:r>
                      <a:rPr lang="en-US" b="1"/>
                      <a:t>21%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7640051637474052"/>
                  <c:y val="0.10815917879048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HLM louée vide
</a:t>
                    </a:r>
                    <a:r>
                      <a:rPr lang="en-US" b="1"/>
                      <a:t>15%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9248940214074415E-2"/>
                  <c:y val="0.101771525424332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Loc. d'un logt loué meublé ou chambre d'hôtel
</a:t>
                    </a:r>
                    <a:r>
                      <a:rPr lang="en-US" b="1"/>
                      <a:t>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chemeClr val="bg1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r>
                      <a:rPr lang="en-US"/>
                      <a:t>Logé gratuit
</a:t>
                    </a:r>
                    <a:r>
                      <a:rPr lang="en-US" b="1"/>
                      <a:t>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(RP!$C$3,RP!$E$3,RP!$G$3,RP!$I$3,RP!$K$3)</c:f>
              <c:strCache>
                <c:ptCount val="5"/>
                <c:pt idx="0">
                  <c:v>Propriétaires</c:v>
                </c:pt>
                <c:pt idx="1">
                  <c:v>Locataires non HLM louée vide</c:v>
                </c:pt>
                <c:pt idx="2">
                  <c:v>HLM louée vide</c:v>
                </c:pt>
                <c:pt idx="3">
                  <c:v>Loc. d'un logt loué meublé ou chambre d'hôtel</c:v>
                </c:pt>
                <c:pt idx="4">
                  <c:v>Logé gratuit</c:v>
                </c:pt>
              </c:strCache>
            </c:strRef>
          </c:cat>
          <c:val>
            <c:numRef>
              <c:f>(RP!$D$46,RP!$F$46,RP!$H$46,RP!$J$46,RP!$L$46)</c:f>
              <c:numCache>
                <c:formatCode>0%</c:formatCode>
                <c:ptCount val="5"/>
                <c:pt idx="0">
                  <c:v>0.55060159897731498</c:v>
                </c:pt>
                <c:pt idx="1">
                  <c:v>0.20623121677930489</c:v>
                </c:pt>
                <c:pt idx="2">
                  <c:v>0.15457914042911852</c:v>
                </c:pt>
                <c:pt idx="3">
                  <c:v>1.9106881618133051E-2</c:v>
                </c:pt>
                <c:pt idx="4">
                  <c:v>6.9481162196128432E-2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Résidences principales selon le type de bâti en 2010</a:t>
            </a:r>
          </a:p>
        </c:rich>
      </c:tx>
      <c:layout>
        <c:manualLayout>
          <c:xMode val="edge"/>
          <c:yMode val="edge"/>
          <c:x val="0.24672582839995813"/>
          <c:y val="2.22608522290350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9848195108420839E-2"/>
          <c:y val="0.12500029919265854"/>
          <c:w val="0.94375229962611384"/>
          <c:h val="0.6726372946882160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RP!$AS$3</c:f>
              <c:strCache>
                <c:ptCount val="1"/>
                <c:pt idx="0">
                  <c:v>Maisons ou Immeubles en dur</c:v>
                </c:pt>
              </c:strCache>
            </c:strRef>
          </c:tx>
          <c:spPr>
            <a:solidFill>
              <a:schemeClr val="bg2">
                <a:lumMod val="50000"/>
                <a:alpha val="63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(RP!$AL$8,RP!$AL$30,RP!$AL$45:$AL$46)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(RP!$AT$8,RP!$AT$30,RP!$AT$45:$AT$46)</c:f>
              <c:numCache>
                <c:formatCode>0%</c:formatCode>
                <c:ptCount val="4"/>
                <c:pt idx="0">
                  <c:v>0.96944711404858253</c:v>
                </c:pt>
                <c:pt idx="1">
                  <c:v>0.94676726927617982</c:v>
                </c:pt>
                <c:pt idx="2">
                  <c:v>0.9350506513395227</c:v>
                </c:pt>
                <c:pt idx="3">
                  <c:v>0.95308029366229285</c:v>
                </c:pt>
              </c:numCache>
            </c:numRef>
          </c:val>
        </c:ser>
        <c:ser>
          <c:idx val="2"/>
          <c:order val="1"/>
          <c:tx>
            <c:strRef>
              <c:f>RP!$AQ$3</c:f>
              <c:strCache>
                <c:ptCount val="1"/>
                <c:pt idx="0">
                  <c:v>Maisons ou Immeubles en bois</c:v>
                </c:pt>
              </c:strCache>
            </c:strRef>
          </c:tx>
          <c:spPr>
            <a:solidFill>
              <a:srgbClr val="8BCC44"/>
            </a:solidFill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(RP!$AL$8,RP!$AL$30,RP!$AL$45:$AL$46)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(RP!$AR$8,RP!$AR$30,RP!$AR$45:$AR$46)</c:f>
              <c:numCache>
                <c:formatCode>0%</c:formatCode>
                <c:ptCount val="4"/>
                <c:pt idx="0">
                  <c:v>2.1651746854148925E-2</c:v>
                </c:pt>
                <c:pt idx="1">
                  <c:v>3.5010103694867643E-2</c:v>
                </c:pt>
                <c:pt idx="2">
                  <c:v>4.6572978088685352E-2</c:v>
                </c:pt>
                <c:pt idx="3">
                  <c:v>3.2692994138520885E-2</c:v>
                </c:pt>
              </c:numCache>
            </c:numRef>
          </c:val>
        </c:ser>
        <c:ser>
          <c:idx val="1"/>
          <c:order val="2"/>
          <c:tx>
            <c:strRef>
              <c:f>RP!$AO$3</c:f>
              <c:strCache>
                <c:ptCount val="1"/>
                <c:pt idx="0">
                  <c:v>Cases traditionnelles</c:v>
                </c:pt>
              </c:strCache>
            </c:strRef>
          </c:tx>
          <c:spPr>
            <a:solidFill>
              <a:srgbClr val="F68E38"/>
            </a:solidFill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(RP!$AL$8,RP!$AL$30,RP!$AL$45:$AL$46)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(RP!$AP$8,RP!$AP$30,RP!$AP$45:$AP$46)</c:f>
              <c:numCache>
                <c:formatCode>0%</c:formatCode>
                <c:ptCount val="4"/>
                <c:pt idx="0">
                  <c:v>3.61111271177866E-3</c:v>
                </c:pt>
                <c:pt idx="1">
                  <c:v>9.5491223817602468E-3</c:v>
                </c:pt>
                <c:pt idx="2">
                  <c:v>8.291555220235166E-3</c:v>
                </c:pt>
                <c:pt idx="3">
                  <c:v>6.5961943345136916E-3</c:v>
                </c:pt>
              </c:numCache>
            </c:numRef>
          </c:val>
        </c:ser>
        <c:ser>
          <c:idx val="0"/>
          <c:order val="3"/>
          <c:tx>
            <c:strRef>
              <c:f>RP!$AM$3</c:f>
              <c:strCache>
                <c:ptCount val="1"/>
                <c:pt idx="0">
                  <c:v>Habitations de fortune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91687021883010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(RP!$AL$8,RP!$AL$30,RP!$AL$45:$AL$46)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(RP!$AN$8,RP!$AN$30,RP!$AN$45:$AN$46)</c:f>
              <c:numCache>
                <c:formatCode>0%</c:formatCode>
                <c:ptCount val="4"/>
                <c:pt idx="0">
                  <c:v>5.290026385489895E-3</c:v>
                </c:pt>
                <c:pt idx="1">
                  <c:v>8.6735046471923521E-3</c:v>
                </c:pt>
                <c:pt idx="2">
                  <c:v>1.0084815351556885E-2</c:v>
                </c:pt>
                <c:pt idx="3">
                  <c:v>7.6305178646725608E-3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9893504"/>
        <c:axId val="149896576"/>
      </c:barChart>
      <c:catAx>
        <c:axId val="1498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/>
            </a:pPr>
            <a:endParaRPr lang="fr-FR"/>
          </a:p>
        </c:txPr>
        <c:crossAx val="14989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896576"/>
        <c:scaling>
          <c:orientation val="minMax"/>
          <c:min val="0.70000000000000007"/>
        </c:scaling>
        <c:delete val="1"/>
        <c:axPos val="l"/>
        <c:numFmt formatCode="0%" sourceLinked="1"/>
        <c:majorTickMark val="out"/>
        <c:minorTickMark val="none"/>
        <c:tickLblPos val="nextTo"/>
        <c:crossAx val="149893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8263262935653841"/>
          <c:w val="1"/>
          <c:h val="5.9063771459207812E-2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200">
                <a:latin typeface="+mn-lt"/>
              </a:rPr>
              <a:t>Les résidences principales en 2010
selon le type d'habitat</a:t>
            </a:r>
          </a:p>
        </c:rich>
      </c:tx>
      <c:layout>
        <c:manualLayout>
          <c:xMode val="edge"/>
          <c:yMode val="edge"/>
          <c:x val="0.19764531476246291"/>
          <c:y val="1.412089446266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67806660690895"/>
          <c:y val="0.19499126438982362"/>
          <c:w val="0.61012331905056438"/>
          <c:h val="0.70979967446026637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01E9B">
                  <a:alpha val="69000"/>
                </a:srgbClr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21845718922875373"/>
                  <c:y val="-0.133132932851478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Maisons
</a:t>
                    </a:r>
                    <a:r>
                      <a:rPr lang="en-US" b="1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4081171534801818"/>
                  <c:y val="0.111153020766021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Appartements
</a:t>
                    </a:r>
                    <a:r>
                      <a:rPr lang="en-US" b="1"/>
                      <a:t>35%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7964394447129058E-3"/>
                  <c:y val="0.13692826511029149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r>
                      <a:rPr lang="en-US"/>
                      <a:t>Autres
</a:t>
                    </a:r>
                    <a:r>
                      <a:rPr lang="en-US" b="1"/>
                      <a:t>0,6%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(RP!$O$3,RP!$Q$3,RP!$S$3)</c:f>
              <c:strCache>
                <c:ptCount val="3"/>
                <c:pt idx="0">
                  <c:v>Maisons</c:v>
                </c:pt>
                <c:pt idx="1">
                  <c:v>Appartements</c:v>
                </c:pt>
                <c:pt idx="2">
                  <c:v>Autres</c:v>
                </c:pt>
              </c:strCache>
            </c:strRef>
          </c:cat>
          <c:val>
            <c:numRef>
              <c:f>(RP!$P$46,RP!$R$46,RP!$T$46)</c:f>
              <c:numCache>
                <c:formatCode>0%</c:formatCode>
                <c:ptCount val="3"/>
                <c:pt idx="0">
                  <c:v>0.64816032688610803</c:v>
                </c:pt>
                <c:pt idx="1">
                  <c:v>0.34600070243314079</c:v>
                </c:pt>
                <c:pt idx="2">
                  <c:v>5.8389706807511731E-3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Age des chefs de ménage selon le statut d'occupation en 2010</a:t>
            </a:r>
          </a:p>
        </c:rich>
      </c:tx>
      <c:layout>
        <c:manualLayout>
          <c:xMode val="edge"/>
          <c:yMode val="edge"/>
          <c:x val="0.20040693305762031"/>
          <c:y val="1.1559383202099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81600478732282"/>
          <c:y val="0.13784317585301836"/>
          <c:w val="0.67676028591446347"/>
          <c:h val="0.69435296280665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RP!$AW$54</c:f>
              <c:strCache>
                <c:ptCount val="1"/>
                <c:pt idx="0">
                  <c:v>Moins de 25 ans</c:v>
                </c:pt>
              </c:strCache>
            </c:strRef>
          </c:tx>
          <c:spPr>
            <a:solidFill>
              <a:srgbClr val="00C1EE"/>
            </a:solidFill>
          </c:spPr>
          <c:invertIfNegative val="0"/>
          <c:dLbls>
            <c:dLbl>
              <c:idx val="0"/>
              <c:layout>
                <c:manualLayout>
                  <c:x val="6.764331060920524E-3"/>
                  <c:y val="2.999142844974906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RP!$AV$55:$AV$57</c:f>
              <c:strCache>
                <c:ptCount val="3"/>
                <c:pt idx="0">
                  <c:v>Locataires
 HLM</c:v>
                </c:pt>
                <c:pt idx="1">
                  <c:v>Locataires
parc privé</c:v>
                </c:pt>
                <c:pt idx="2">
                  <c:v>Propriétaires occupants</c:v>
                </c:pt>
              </c:strCache>
            </c:strRef>
          </c:cat>
          <c:val>
            <c:numRef>
              <c:f>RP!$AW$55:$AW$57</c:f>
              <c:numCache>
                <c:formatCode>0%</c:formatCode>
                <c:ptCount val="3"/>
                <c:pt idx="0">
                  <c:v>3.8875441062028768E-2</c:v>
                </c:pt>
                <c:pt idx="1">
                  <c:v>6.918204152944113E-2</c:v>
                </c:pt>
                <c:pt idx="2">
                  <c:v>9.1497216897169636E-3</c:v>
                </c:pt>
              </c:numCache>
            </c:numRef>
          </c:val>
        </c:ser>
        <c:ser>
          <c:idx val="1"/>
          <c:order val="1"/>
          <c:tx>
            <c:strRef>
              <c:f>RP!$AX$54</c:f>
              <c:strCache>
                <c:ptCount val="1"/>
                <c:pt idx="0">
                  <c:v>25 à 39 ans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9.01910808122734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RP!$AV$55:$AV$57</c:f>
              <c:strCache>
                <c:ptCount val="3"/>
                <c:pt idx="0">
                  <c:v>Locataires
 HLM</c:v>
                </c:pt>
                <c:pt idx="1">
                  <c:v>Locataires
parc privé</c:v>
                </c:pt>
                <c:pt idx="2">
                  <c:v>Propriétaires occupants</c:v>
                </c:pt>
              </c:strCache>
            </c:strRef>
          </c:cat>
          <c:val>
            <c:numRef>
              <c:f>RP!$AX$55:$AX$57</c:f>
              <c:numCache>
                <c:formatCode>0%</c:formatCode>
                <c:ptCount val="3"/>
                <c:pt idx="0">
                  <c:v>0.24705723935927848</c:v>
                </c:pt>
                <c:pt idx="1">
                  <c:v>0.3853883947148713</c:v>
                </c:pt>
                <c:pt idx="2">
                  <c:v>8.2376056684409046E-2</c:v>
                </c:pt>
              </c:numCache>
            </c:numRef>
          </c:val>
        </c:ser>
        <c:ser>
          <c:idx val="2"/>
          <c:order val="2"/>
          <c:tx>
            <c:strRef>
              <c:f>RP!$AY$54</c:f>
              <c:strCache>
                <c:ptCount val="1"/>
                <c:pt idx="0">
                  <c:v>40 à 54 ans</c:v>
                </c:pt>
              </c:strCache>
            </c:strRef>
          </c:tx>
          <c:spPr>
            <a:solidFill>
              <a:srgbClr val="FF832F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RP!$AV$55:$AV$57</c:f>
              <c:strCache>
                <c:ptCount val="3"/>
                <c:pt idx="0">
                  <c:v>Locataires
 HLM</c:v>
                </c:pt>
                <c:pt idx="1">
                  <c:v>Locataires
parc privé</c:v>
                </c:pt>
                <c:pt idx="2">
                  <c:v>Propriétaires occupants</c:v>
                </c:pt>
              </c:strCache>
            </c:strRef>
          </c:cat>
          <c:val>
            <c:numRef>
              <c:f>RP!$AY$55:$AY$57</c:f>
              <c:numCache>
                <c:formatCode>0%</c:formatCode>
                <c:ptCount val="3"/>
                <c:pt idx="0">
                  <c:v>0.43266577395270261</c:v>
                </c:pt>
                <c:pt idx="1">
                  <c:v>0.350466079728601</c:v>
                </c:pt>
                <c:pt idx="2">
                  <c:v>0.3079132907020215</c:v>
                </c:pt>
              </c:numCache>
            </c:numRef>
          </c:val>
        </c:ser>
        <c:ser>
          <c:idx val="3"/>
          <c:order val="3"/>
          <c:tx>
            <c:strRef>
              <c:f>RP!$AZ$54</c:f>
              <c:strCache>
                <c:ptCount val="1"/>
                <c:pt idx="0">
                  <c:v>55 à 64 ans</c:v>
                </c:pt>
              </c:strCache>
            </c:strRef>
          </c:tx>
          <c:spPr>
            <a:solidFill>
              <a:srgbClr val="5670A4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RP!$AV$55:$AV$57</c:f>
              <c:strCache>
                <c:ptCount val="3"/>
                <c:pt idx="0">
                  <c:v>Locataires
 HLM</c:v>
                </c:pt>
                <c:pt idx="1">
                  <c:v>Locataires
parc privé</c:v>
                </c:pt>
                <c:pt idx="2">
                  <c:v>Propriétaires occupants</c:v>
                </c:pt>
              </c:strCache>
            </c:strRef>
          </c:cat>
          <c:val>
            <c:numRef>
              <c:f>RP!$AZ$55:$AZ$57</c:f>
              <c:numCache>
                <c:formatCode>0%</c:formatCode>
                <c:ptCount val="3"/>
                <c:pt idx="0">
                  <c:v>0.15203454043033957</c:v>
                </c:pt>
                <c:pt idx="1">
                  <c:v>0.11318720266385214</c:v>
                </c:pt>
                <c:pt idx="2">
                  <c:v>0.22307673261628511</c:v>
                </c:pt>
              </c:numCache>
            </c:numRef>
          </c:val>
        </c:ser>
        <c:ser>
          <c:idx val="4"/>
          <c:order val="4"/>
          <c:tx>
            <c:strRef>
              <c:f>RP!$BA$54</c:f>
              <c:strCache>
                <c:ptCount val="1"/>
                <c:pt idx="0">
                  <c:v>65 ans ou plus</c:v>
                </c:pt>
              </c:strCache>
            </c:strRef>
          </c:tx>
          <c:spPr>
            <a:solidFill>
              <a:srgbClr val="FFDC47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RP!$AV$55:$AV$57</c:f>
              <c:strCache>
                <c:ptCount val="3"/>
                <c:pt idx="0">
                  <c:v>Locataires
 HLM</c:v>
                </c:pt>
                <c:pt idx="1">
                  <c:v>Locataires
parc privé</c:v>
                </c:pt>
                <c:pt idx="2">
                  <c:v>Propriétaires occupants</c:v>
                </c:pt>
              </c:strCache>
            </c:strRef>
          </c:cat>
          <c:val>
            <c:numRef>
              <c:f>RP!$BA$55:$BA$57</c:f>
              <c:numCache>
                <c:formatCode>0%</c:formatCode>
                <c:ptCount val="3"/>
                <c:pt idx="0">
                  <c:v>0.12936700519565048</c:v>
                </c:pt>
                <c:pt idx="1">
                  <c:v>8.1776281905653753E-2</c:v>
                </c:pt>
                <c:pt idx="2">
                  <c:v>0.37748419820598428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45576576"/>
        <c:axId val="45578112"/>
      </c:barChart>
      <c:catAx>
        <c:axId val="4557657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578112"/>
        <c:crosses val="autoZero"/>
        <c:auto val="1"/>
        <c:lblAlgn val="ctr"/>
        <c:lblOffset val="100"/>
        <c:noMultiLvlLbl val="0"/>
      </c:catAx>
      <c:valAx>
        <c:axId val="4557811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45576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33735283874722"/>
          <c:y val="0.30953937007874016"/>
          <c:w val="0.15655544171350727"/>
          <c:h val="0.373324475065616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Résidences principales selon le type d'habitat en 2010</a:t>
            </a:r>
          </a:p>
        </c:rich>
      </c:tx>
      <c:layout>
        <c:manualLayout>
          <c:xMode val="edge"/>
          <c:yMode val="edge"/>
          <c:x val="0.13408703912928627"/>
          <c:y val="1.68805180423216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471581584846273E-2"/>
          <c:y val="0.16489146064751092"/>
          <c:w val="0.9137082420910404"/>
          <c:h val="0.6194433066787178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RP!$P$72</c:f>
              <c:strCache>
                <c:ptCount val="1"/>
                <c:pt idx="0">
                  <c:v>Maisons</c:v>
                </c:pt>
              </c:strCache>
            </c:strRef>
          </c:tx>
          <c:spPr>
            <a:solidFill>
              <a:srgbClr val="977FB3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RP!$O$73:$O$76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RP!$P$73:$P$76</c:f>
              <c:numCache>
                <c:formatCode>0%</c:formatCode>
                <c:ptCount val="4"/>
                <c:pt idx="0">
                  <c:v>0.52878226111080273</c:v>
                </c:pt>
                <c:pt idx="1">
                  <c:v>0.76957229185809761</c:v>
                </c:pt>
                <c:pt idx="2">
                  <c:v>0.71302493837129932</c:v>
                </c:pt>
                <c:pt idx="3">
                  <c:v>0.64816032688610803</c:v>
                </c:pt>
              </c:numCache>
            </c:numRef>
          </c:val>
        </c:ser>
        <c:ser>
          <c:idx val="1"/>
          <c:order val="1"/>
          <c:tx>
            <c:strRef>
              <c:f>RP!$Q$72</c:f>
              <c:strCache>
                <c:ptCount val="1"/>
                <c:pt idx="0">
                  <c:v>Appartements</c:v>
                </c:pt>
              </c:strCache>
            </c:strRef>
          </c:tx>
          <c:spPr>
            <a:solidFill>
              <a:srgbClr val="FF9B57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RP!$O$73:$O$76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RP!$Q$73:$Q$76</c:f>
              <c:numCache>
                <c:formatCode>0%</c:formatCode>
                <c:ptCount val="4"/>
                <c:pt idx="0">
                  <c:v>0.46710357311954503</c:v>
                </c:pt>
                <c:pt idx="1">
                  <c:v>0.22362053066990475</c:v>
                </c:pt>
                <c:pt idx="2">
                  <c:v>0.27950390253620949</c:v>
                </c:pt>
                <c:pt idx="3">
                  <c:v>0.34600070243314079</c:v>
                </c:pt>
              </c:numCache>
            </c:numRef>
          </c:val>
        </c:ser>
        <c:ser>
          <c:idx val="2"/>
          <c:order val="2"/>
          <c:tx>
            <c:strRef>
              <c:f>RP!$R$72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8213337403152633E-17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8768330525965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RP!$O$73:$O$76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RP!$R$73:$R$76</c:f>
              <c:numCache>
                <c:formatCode>0%</c:formatCode>
                <c:ptCount val="4"/>
                <c:pt idx="0">
                  <c:v>4.1141657696522425E-3</c:v>
                </c:pt>
                <c:pt idx="1">
                  <c:v>6.8071774719976408E-3</c:v>
                </c:pt>
                <c:pt idx="2">
                  <c:v>7.471159092491091E-3</c:v>
                </c:pt>
                <c:pt idx="3">
                  <c:v>5.8389706807511731E-3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45593344"/>
        <c:axId val="45594880"/>
      </c:barChart>
      <c:catAx>
        <c:axId val="455933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594880"/>
        <c:crosses val="autoZero"/>
        <c:auto val="1"/>
        <c:lblAlgn val="ctr"/>
        <c:lblOffset val="100"/>
        <c:noMultiLvlLbl val="0"/>
      </c:catAx>
      <c:valAx>
        <c:axId val="45594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559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127674834982164E-2"/>
          <c:y val="0.86583421977981057"/>
          <c:w val="0.80984410377758242"/>
          <c:h val="7.9032063140867706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Résidences principales selon                                          la taille du logement en 2010</a:t>
            </a:r>
          </a:p>
        </c:rich>
      </c:tx>
      <c:layout>
        <c:manualLayout>
          <c:xMode val="edge"/>
          <c:yMode val="edge"/>
          <c:x val="0.26251719295485848"/>
          <c:y val="1.1597192079330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833583148689009E-2"/>
          <c:y val="0.23810009381245667"/>
          <c:w val="0.62258137599283636"/>
          <c:h val="0.63319999099010804"/>
        </c:manualLayout>
      </c:layout>
      <c:pieChart>
        <c:varyColors val="1"/>
        <c:ser>
          <c:idx val="0"/>
          <c:order val="0"/>
          <c:tx>
            <c:strRef>
              <c:f>RP!$X$46</c:f>
              <c:strCache>
                <c:ptCount val="1"/>
                <c:pt idx="0">
                  <c:v>Martinique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B0DD7F"/>
              </a:solidFill>
            </c:spPr>
          </c:dPt>
          <c:dPt>
            <c:idx val="1"/>
            <c:bubble3D val="0"/>
            <c:spPr>
              <a:solidFill>
                <a:srgbClr val="C75F09"/>
              </a:solidFill>
            </c:spPr>
          </c:dPt>
          <c:dPt>
            <c:idx val="2"/>
            <c:bubble3D val="0"/>
            <c:spPr>
              <a:solidFill>
                <a:srgbClr val="33CCCC"/>
              </a:solidFill>
            </c:spPr>
          </c:dPt>
          <c:dPt>
            <c:idx val="3"/>
            <c:bubble3D val="0"/>
            <c:spPr>
              <a:solidFill>
                <a:srgbClr val="FF832F"/>
              </a:solidFill>
            </c:spPr>
          </c:dPt>
          <c:dLbls>
            <c:dLbl>
              <c:idx val="0"/>
              <c:layout>
                <c:manualLayout>
                  <c:x val="-1.2920290897578027E-2"/>
                  <c:y val="9.8549042120636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2132731733143075E-2"/>
                  <c:y val="9.92470043631010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774006370553355"/>
                  <c:y val="-1.9836068667552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219980720142483"/>
                  <c:y val="-0.10210947140546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0316645173107196E-2"/>
                  <c:y val="9.96968901870709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(RP!$Y$3,RP!$AA$3,RP!$AC$3,RP!$AE$3,RP!$AG$3)</c:f>
              <c:strCache>
                <c:ptCount val="5"/>
                <c:pt idx="0">
                  <c:v>1 pièce</c:v>
                </c:pt>
                <c:pt idx="1">
                  <c:v>2 pièces</c:v>
                </c:pt>
                <c:pt idx="2">
                  <c:v>3 pièces</c:v>
                </c:pt>
                <c:pt idx="3">
                  <c:v>4 pièces</c:v>
                </c:pt>
                <c:pt idx="4">
                  <c:v>5 pièces et +</c:v>
                </c:pt>
              </c:strCache>
            </c:strRef>
          </c:cat>
          <c:val>
            <c:numRef>
              <c:f>(RP!$Z$46,RP!$AB$46,RP!$AD$46,RP!$AF$46,RP!$AH$46)</c:f>
              <c:numCache>
                <c:formatCode>0%</c:formatCode>
                <c:ptCount val="5"/>
                <c:pt idx="0">
                  <c:v>2.9403695345380326E-2</c:v>
                </c:pt>
                <c:pt idx="1">
                  <c:v>0.1061725738932832</c:v>
                </c:pt>
                <c:pt idx="2">
                  <c:v>0.29350576827903163</c:v>
                </c:pt>
                <c:pt idx="3">
                  <c:v>0.38533155014132064</c:v>
                </c:pt>
                <c:pt idx="4">
                  <c:v>0.18558641234098433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53449268898061"/>
          <c:y val="0.34128344694117208"/>
          <c:w val="0.21425595263281821"/>
          <c:h val="0.349518366482227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Résidences principales selon </a:t>
            </a:r>
            <a:r>
              <a:rPr lang="en-US" sz="1200" b="1" i="0" u="none" strike="noStrike" baseline="0">
                <a:effectLst/>
              </a:rPr>
              <a:t>la taille du logement </a:t>
            </a:r>
            <a:r>
              <a:rPr lang="en-US" b="1"/>
              <a:t>en 2010</a:t>
            </a:r>
          </a:p>
        </c:rich>
      </c:tx>
      <c:layout>
        <c:manualLayout>
          <c:xMode val="edge"/>
          <c:yMode val="edge"/>
          <c:x val="0.10509906825808896"/>
          <c:y val="1.68792756807957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471581584846273E-2"/>
          <c:y val="0.11705156141005134"/>
          <c:w val="0.9137082420910404"/>
          <c:h val="0.6498870434351122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RP!$Y$73</c:f>
              <c:strCache>
                <c:ptCount val="1"/>
                <c:pt idx="0">
                  <c:v>1 pièce</c:v>
                </c:pt>
              </c:strCache>
            </c:strRef>
          </c:tx>
          <c:spPr>
            <a:solidFill>
              <a:srgbClr val="977FB3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RP!$X$74:$X$77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RP!$Y$74:$Y$77</c:f>
              <c:numCache>
                <c:formatCode>0%</c:formatCode>
                <c:ptCount val="4"/>
                <c:pt idx="0">
                  <c:v>4.5890861207993211E-2</c:v>
                </c:pt>
                <c:pt idx="1">
                  <c:v>1.3348297449741853E-2</c:v>
                </c:pt>
                <c:pt idx="2">
                  <c:v>1.9815142064022587E-2</c:v>
                </c:pt>
                <c:pt idx="3">
                  <c:v>2.9403695345380326E-2</c:v>
                </c:pt>
              </c:numCache>
            </c:numRef>
          </c:val>
        </c:ser>
        <c:ser>
          <c:idx val="1"/>
          <c:order val="1"/>
          <c:tx>
            <c:strRef>
              <c:f>RP!$Z$73</c:f>
              <c:strCache>
                <c:ptCount val="1"/>
                <c:pt idx="0">
                  <c:v>2 pièces</c:v>
                </c:pt>
              </c:strCache>
            </c:strRef>
          </c:tx>
          <c:spPr>
            <a:solidFill>
              <a:srgbClr val="FF9B57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RP!$X$74:$X$77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RP!$Z$74:$Z$77</c:f>
              <c:numCache>
                <c:formatCode>0%</c:formatCode>
                <c:ptCount val="4"/>
                <c:pt idx="0">
                  <c:v>0.13465316811663075</c:v>
                </c:pt>
                <c:pt idx="1">
                  <c:v>7.4706886820621682E-2</c:v>
                </c:pt>
                <c:pt idx="2">
                  <c:v>9.2908015487412787E-2</c:v>
                </c:pt>
                <c:pt idx="3">
                  <c:v>0.1061725738932832</c:v>
                </c:pt>
              </c:numCache>
            </c:numRef>
          </c:val>
        </c:ser>
        <c:ser>
          <c:idx val="2"/>
          <c:order val="2"/>
          <c:tx>
            <c:strRef>
              <c:f>RP!$AA$73</c:f>
              <c:strCache>
                <c:ptCount val="1"/>
                <c:pt idx="0">
                  <c:v>3 pièces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8213337403152633E-17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8768330525965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RP!$X$74:$X$77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RP!$AA$74:$AA$77</c:f>
              <c:numCache>
                <c:formatCode>0%</c:formatCode>
                <c:ptCount val="4"/>
                <c:pt idx="0">
                  <c:v>0.31276418794182836</c:v>
                </c:pt>
                <c:pt idx="1">
                  <c:v>0.27081291393911477</c:v>
                </c:pt>
                <c:pt idx="2">
                  <c:v>0.28578838701213982</c:v>
                </c:pt>
                <c:pt idx="3">
                  <c:v>0.29350576827903163</c:v>
                </c:pt>
              </c:numCache>
            </c:numRef>
          </c:val>
        </c:ser>
        <c:ser>
          <c:idx val="3"/>
          <c:order val="3"/>
          <c:tx>
            <c:strRef>
              <c:f>RP!$AB$73</c:f>
              <c:strCache>
                <c:ptCount val="1"/>
                <c:pt idx="0">
                  <c:v>4 pièces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RP!$X$74:$X$77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RP!$AB$74:$AB$77</c:f>
              <c:numCache>
                <c:formatCode>0%</c:formatCode>
                <c:ptCount val="4"/>
                <c:pt idx="0">
                  <c:v>0.35478606133213286</c:v>
                </c:pt>
                <c:pt idx="1">
                  <c:v>0.40663729435855445</c:v>
                </c:pt>
                <c:pt idx="2">
                  <c:v>0.41055901718426085</c:v>
                </c:pt>
                <c:pt idx="3">
                  <c:v>0.38533155014132064</c:v>
                </c:pt>
              </c:numCache>
            </c:numRef>
          </c:val>
        </c:ser>
        <c:ser>
          <c:idx val="4"/>
          <c:order val="4"/>
          <c:tx>
            <c:strRef>
              <c:f>RP!$AC$73</c:f>
              <c:strCache>
                <c:ptCount val="1"/>
                <c:pt idx="0">
                  <c:v>5 pièces et +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RP!$X$74:$X$77</c:f>
              <c:strCache>
                <c:ptCount val="4"/>
                <c:pt idx="0">
                  <c:v>CACEM</c:v>
                </c:pt>
                <c:pt idx="1">
                  <c:v>CCNM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RP!$AC$74:$AC$77</c:f>
              <c:numCache>
                <c:formatCode>0%</c:formatCode>
                <c:ptCount val="4"/>
                <c:pt idx="0">
                  <c:v>0.15190572140141489</c:v>
                </c:pt>
                <c:pt idx="1">
                  <c:v>0.23449460743196726</c:v>
                </c:pt>
                <c:pt idx="2">
                  <c:v>0.19092943825216396</c:v>
                </c:pt>
                <c:pt idx="3">
                  <c:v>0.18558641234098433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46322432"/>
        <c:axId val="46323968"/>
      </c:barChart>
      <c:catAx>
        <c:axId val="4632243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323968"/>
        <c:crosses val="autoZero"/>
        <c:auto val="1"/>
        <c:lblAlgn val="ctr"/>
        <c:lblOffset val="100"/>
        <c:noMultiLvlLbl val="0"/>
      </c:catAx>
      <c:valAx>
        <c:axId val="46323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6322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523144147028595"/>
          <c:y val="0.86046842130315948"/>
          <c:w val="0.73899606432781184"/>
          <c:h val="7.8644274658587629E-2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84272</xdr:colOff>
      <xdr:row>48</xdr:row>
      <xdr:rowOff>74747</xdr:rowOff>
    </xdr:from>
    <xdr:to>
      <xdr:col>17</xdr:col>
      <xdr:colOff>717604</xdr:colOff>
      <xdr:row>78</xdr:row>
      <xdr:rowOff>65222</xdr:rowOff>
    </xdr:to>
    <xdr:graphicFrame macro="">
      <xdr:nvGraphicFramePr>
        <xdr:cNvPr id="304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79</xdr:row>
      <xdr:rowOff>57150</xdr:rowOff>
    </xdr:from>
    <xdr:to>
      <xdr:col>9</xdr:col>
      <xdr:colOff>485775</xdr:colOff>
      <xdr:row>98</xdr:row>
      <xdr:rowOff>76200</xdr:rowOff>
    </xdr:to>
    <xdr:graphicFrame macro="">
      <xdr:nvGraphicFramePr>
        <xdr:cNvPr id="3047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0.47192</cdr:x>
      <cdr:y>0.94239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83131" y="2694214"/>
          <a:ext cx="2554831" cy="164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Sources : Insee, Recensements de la population</a:t>
          </a:r>
          <a:endParaRPr lang="fr-FR" sz="900" i="1">
            <a:effectLst/>
          </a:endParaRPr>
        </a:p>
        <a:p xmlns:a="http://schemas.openxmlformats.org/drawingml/2006/main">
          <a:pPr algn="r">
            <a:lnSpc>
              <a:spcPts val="800"/>
            </a:lnSpc>
          </a:pPr>
          <a:endParaRPr lang="fr-FR" sz="900" i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</xdr:colOff>
      <xdr:row>50</xdr:row>
      <xdr:rowOff>133350</xdr:rowOff>
    </xdr:from>
    <xdr:to>
      <xdr:col>15</xdr:col>
      <xdr:colOff>485774</xdr:colOff>
      <xdr:row>70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0.47192</cdr:x>
      <cdr:y>0.94239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83131" y="2694214"/>
          <a:ext cx="2554831" cy="164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Sources : Insee, Recensements de la population</a:t>
          </a:r>
          <a:endParaRPr lang="fr-FR" sz="900" i="1">
            <a:effectLst/>
          </a:endParaRPr>
        </a:p>
        <a:p xmlns:a="http://schemas.openxmlformats.org/drawingml/2006/main">
          <a:pPr algn="r">
            <a:lnSpc>
              <a:spcPts val="800"/>
            </a:lnSpc>
          </a:pPr>
          <a:endParaRPr lang="fr-FR" sz="900" i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55</xdr:row>
      <xdr:rowOff>9525</xdr:rowOff>
    </xdr:from>
    <xdr:to>
      <xdr:col>25</xdr:col>
      <xdr:colOff>400050</xdr:colOff>
      <xdr:row>71</xdr:row>
      <xdr:rowOff>57150</xdr:rowOff>
    </xdr:to>
    <xdr:graphicFrame macro="">
      <xdr:nvGraphicFramePr>
        <xdr:cNvPr id="106322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10</xdr:col>
      <xdr:colOff>371475</xdr:colOff>
      <xdr:row>78</xdr:row>
      <xdr:rowOff>0</xdr:rowOff>
    </xdr:to>
    <xdr:graphicFrame macro="">
      <xdr:nvGraphicFramePr>
        <xdr:cNvPr id="3859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1076325</xdr:colOff>
      <xdr:row>79</xdr:row>
      <xdr:rowOff>76200</xdr:rowOff>
    </xdr:from>
    <xdr:to>
      <xdr:col>7</xdr:col>
      <xdr:colOff>476250</xdr:colOff>
      <xdr:row>99</xdr:row>
      <xdr:rowOff>47625</xdr:rowOff>
    </xdr:to>
    <xdr:graphicFrame macro="">
      <xdr:nvGraphicFramePr>
        <xdr:cNvPr id="38600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0.63046</cdr:x>
      <cdr:y>0.92379</cdr:y>
    </cdr:from>
    <cdr:to>
      <cdr:x>0.99052</cdr:x>
      <cdr:y>0.99022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0970" y="4499520"/>
          <a:ext cx="2534460" cy="32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0.01149</cdr:x>
      <cdr:y>0.787</cdr:y>
    </cdr:from>
    <cdr:to>
      <cdr:x>0.35174</cdr:x>
      <cdr:y>0.96143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536882"/>
          <a:ext cx="1409760" cy="561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 de la population. Exploitation complémentaire 2008</a:t>
          </a:r>
          <a:endParaRPr lang="fr-FR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78</xdr:row>
      <xdr:rowOff>47625</xdr:rowOff>
    </xdr:from>
    <xdr:to>
      <xdr:col>8</xdr:col>
      <xdr:colOff>533400</xdr:colOff>
      <xdr:row>98</xdr:row>
      <xdr:rowOff>76200</xdr:rowOff>
    </xdr:to>
    <xdr:graphicFrame macro="">
      <xdr:nvGraphicFramePr>
        <xdr:cNvPr id="4372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647700</xdr:colOff>
      <xdr:row>47</xdr:row>
      <xdr:rowOff>76200</xdr:rowOff>
    </xdr:from>
    <xdr:to>
      <xdr:col>11</xdr:col>
      <xdr:colOff>247650</xdr:colOff>
      <xdr:row>77</xdr:row>
      <xdr:rowOff>66675</xdr:rowOff>
    </xdr:to>
    <xdr:graphicFrame macro="">
      <xdr:nvGraphicFramePr>
        <xdr:cNvPr id="43721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0.01142</cdr:x>
      <cdr:y>0.85779</cdr:y>
    </cdr:from>
    <cdr:to>
      <cdr:x>0.37639</cdr:x>
      <cdr:y>0.98547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813802"/>
          <a:ext cx="1522647" cy="4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0.53089</cdr:x>
      <cdr:y>0.9479</cdr:y>
    </cdr:from>
    <cdr:to>
      <cdr:x>1</cdr:x>
      <cdr:y>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2681" y="2981128"/>
          <a:ext cx="2538385" cy="163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Sources : Insee, Recensement de la population</a:t>
          </a:r>
          <a:endParaRPr lang="fr-FR" sz="1050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386953</xdr:colOff>
      <xdr:row>52</xdr:row>
      <xdr:rowOff>69453</xdr:rowOff>
    </xdr:from>
    <xdr:to>
      <xdr:col>10</xdr:col>
      <xdr:colOff>625077</xdr:colOff>
      <xdr:row>73</xdr:row>
      <xdr:rowOff>95250</xdr:rowOff>
    </xdr:to>
    <xdr:graphicFrame macro="">
      <xdr:nvGraphicFramePr>
        <xdr:cNvPr id="1055480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387010</xdr:colOff>
      <xdr:row>51</xdr:row>
      <xdr:rowOff>44846</xdr:rowOff>
    </xdr:from>
    <xdr:to>
      <xdr:col>41</xdr:col>
      <xdr:colOff>109140</xdr:colOff>
      <xdr:row>75</xdr:row>
      <xdr:rowOff>44846</xdr:rowOff>
    </xdr:to>
    <xdr:graphicFrame macro="">
      <xdr:nvGraphicFramePr>
        <xdr:cNvPr id="10554807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425824</xdr:colOff>
      <xdr:row>48</xdr:row>
      <xdr:rowOff>89647</xdr:rowOff>
    </xdr:from>
    <xdr:to>
      <xdr:col>19</xdr:col>
      <xdr:colOff>296957</xdr:colOff>
      <xdr:row>68</xdr:row>
      <xdr:rowOff>85725</xdr:rowOff>
    </xdr:to>
    <xdr:graphicFrame macro="">
      <xdr:nvGraphicFramePr>
        <xdr:cNvPr id="10554808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46</xdr:col>
      <xdr:colOff>625078</xdr:colOff>
      <xdr:row>61</xdr:row>
      <xdr:rowOff>123393</xdr:rowOff>
    </xdr:from>
    <xdr:to>
      <xdr:col>56</xdr:col>
      <xdr:colOff>29766</xdr:colOff>
      <xdr:row>80</xdr:row>
      <xdr:rowOff>148828</xdr:rowOff>
    </xdr:to>
    <xdr:graphicFrame macro="">
      <xdr:nvGraphicFramePr>
        <xdr:cNvPr id="1055480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419496</xdr:colOff>
      <xdr:row>80</xdr:row>
      <xdr:rowOff>149679</xdr:rowOff>
    </xdr:from>
    <xdr:to>
      <xdr:col>19</xdr:col>
      <xdr:colOff>59530</xdr:colOff>
      <xdr:row>98</xdr:row>
      <xdr:rowOff>69453</xdr:rowOff>
    </xdr:to>
    <xdr:graphicFrame macro="">
      <xdr:nvGraphicFramePr>
        <xdr:cNvPr id="1055481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25998</xdr:colOff>
      <xdr:row>50</xdr:row>
      <xdr:rowOff>17664</xdr:rowOff>
    </xdr:from>
    <xdr:to>
      <xdr:col>28</xdr:col>
      <xdr:colOff>179717</xdr:colOff>
      <xdr:row>70</xdr:row>
      <xdr:rowOff>68036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79</xdr:row>
      <xdr:rowOff>0</xdr:rowOff>
    </xdr:from>
    <xdr:to>
      <xdr:col>29</xdr:col>
      <xdr:colOff>318691</xdr:colOff>
      <xdr:row>96</xdr:row>
      <xdr:rowOff>86461</xdr:rowOff>
    </xdr:to>
    <xdr:graphicFrame macro="">
      <xdr:nvGraphicFramePr>
        <xdr:cNvPr id="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0.36268</cdr:x>
      <cdr:y>0.95824</cdr:y>
    </cdr:from>
    <cdr:to>
      <cdr:x>1</cdr:x>
      <cdr:y>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0732" y="3876413"/>
          <a:ext cx="3111624" cy="168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Sources : Insee, Recensements de la population</a:t>
          </a:r>
          <a:endParaRPr lang="fr-FR" sz="1050">
            <a:latin typeface="+mn-lt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0.58602</cdr:x>
      <cdr:y>0.95853</cdr:y>
    </cdr:from>
    <cdr:to>
      <cdr:x>1</cdr:x>
      <cdr:y>1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7046" y="3661509"/>
          <a:ext cx="2675269" cy="158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Sources : Insee, Recensements de la population</a:t>
          </a:r>
          <a:endParaRPr lang="fr-FR" sz="1050">
            <a:latin typeface="+mn-lt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0.3533</cdr:x>
      <cdr:y>0.95824</cdr:y>
    </cdr:from>
    <cdr:to>
      <cdr:x>0.99062</cdr:x>
      <cdr:y>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7596" y="3033285"/>
          <a:ext cx="2665443" cy="132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Sources : Insee, Recensements de la population</a:t>
          </a:r>
          <a:endParaRPr lang="fr-FR" sz="1050">
            <a:latin typeface="+mn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0.92197</cdr:y>
    </cdr:from>
    <cdr:to>
      <cdr:x>0.58063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813482"/>
          <a:ext cx="368123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r>
            <a:rPr lang="fr-FR" sz="900" i="1"/>
            <a:t>Source</a:t>
          </a:r>
          <a:r>
            <a:rPr lang="fr-FR" sz="900" i="1" baseline="0"/>
            <a:t> </a:t>
          </a:r>
          <a:r>
            <a:rPr lang="fr-FR" sz="900" i="1"/>
            <a:t>: Insee, Recensement de la population</a:t>
          </a: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0.47192</cdr:x>
      <cdr:y>0.94239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83131" y="2694214"/>
          <a:ext cx="2554831" cy="164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Sources : Insee, Recensements de la population</a:t>
          </a:r>
          <a:endParaRPr lang="fr-FR" sz="900" i="1">
            <a:effectLst/>
          </a:endParaRPr>
        </a:p>
        <a:p xmlns:a="http://schemas.openxmlformats.org/drawingml/2006/main">
          <a:pPr algn="r">
            <a:lnSpc>
              <a:spcPts val="800"/>
            </a:lnSpc>
          </a:pPr>
          <a:endParaRPr lang="fr-FR" sz="900" i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0.26922</cdr:x>
      <cdr:y>0.93826</cdr:y>
    </cdr:from>
    <cdr:to>
      <cdr:x>1</cdr:x>
      <cdr:y>0.99179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99544" y="3082454"/>
          <a:ext cx="2441767" cy="175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i="1"/>
            <a:t>Source</a:t>
          </a:r>
          <a:r>
            <a:rPr lang="fr-FR" sz="900" i="1" baseline="0"/>
            <a:t> </a:t>
          </a:r>
          <a:r>
            <a:rPr lang="fr-FR" sz="900" i="1"/>
            <a:t>: Insee, Recensement de la population</a:t>
          </a: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rrine Besson" refreshedDate="41256.503353009262" createdVersion="1" refreshedVersion="4" recordCount="46" upgradeOnRefresh="1">
  <cacheSource type="worksheet">
    <worksheetSource ref="A1:G65536" sheet="Feuil2"/>
  </cacheSource>
  <cacheFields count="7">
    <cacheField name="Code géographique" numFmtId="0">
      <sharedItems containsString="0" containsBlank="1" containsNumber="1" containsInteger="1" minValue="97201" maxValue="97234" count="35">
        <n v="97201"/>
        <n v="97202"/>
        <n v="97203"/>
        <n v="97204"/>
        <n v="97205"/>
        <n v="97206"/>
        <n v="97207"/>
        <n v="97208"/>
        <n v="97209"/>
        <n v="97210"/>
        <n v="97211"/>
        <n v="97212"/>
        <n v="97213"/>
        <n v="97214"/>
        <n v="97215"/>
        <n v="97216"/>
        <n v="97217"/>
        <n v="97218"/>
        <n v="97219"/>
        <n v="97220"/>
        <n v="97221"/>
        <n v="97222"/>
        <n v="97223"/>
        <n v="97224"/>
        <n v="97225"/>
        <n v="97226"/>
        <n v="97227"/>
        <n v="97228"/>
        <n v="97229"/>
        <n v="97230"/>
        <n v="97231"/>
        <n v="97232"/>
        <n v="97233"/>
        <n v="97234"/>
        <m/>
      </sharedItems>
    </cacheField>
    <cacheField name="Secteur" numFmtId="0">
      <sharedItems containsBlank="1" count="7">
        <s v="Nord-Atlantique"/>
        <s v="Sud-Caraïbe"/>
        <s v="Nord-Caraïbe"/>
        <s v="CACEM"/>
        <s v="Sud-Atlantique"/>
        <s v="Centre-Atlantique"/>
        <m/>
      </sharedItems>
    </cacheField>
    <cacheField name="Taux variation annuel 99-09" numFmtId="0">
      <sharedItems containsString="0" containsBlank="1" containsNumber="1" minValue="-2.5740381367246767E-2" maxValue="4.4331703393881261E-2"/>
    </cacheField>
    <cacheField name="Solde naturel 99-09" numFmtId="0">
      <sharedItems containsString="0" containsBlank="1" containsNumber="1" containsInteger="1" minValue="-23" maxValue="6230" count="35">
        <n v="51"/>
        <n v="160"/>
        <n v="161"/>
        <n v="124"/>
        <n v="369"/>
        <n v="342"/>
        <n v="1271"/>
        <n v="21"/>
        <n v="6230"/>
        <n v="1380"/>
        <n v="-23"/>
        <n v="522"/>
        <n v="3946"/>
        <n v="370"/>
        <n v="43"/>
        <n v="120"/>
        <n v="655"/>
        <n v="345"/>
        <n v="10"/>
        <n v="890"/>
        <n v="1209"/>
        <n v="1942"/>
        <n v="444"/>
        <n v="1091"/>
        <n v="130"/>
        <n v="276"/>
        <n v="695"/>
        <n v="1281"/>
        <n v="1358"/>
        <n v="1124"/>
        <n v="528"/>
        <n v="483"/>
        <n v="75"/>
        <n v="125"/>
        <m/>
      </sharedItems>
    </cacheField>
    <cacheField name="Taux variation naturel annuel 99-09" numFmtId="0">
      <sharedItems containsString="0" containsBlank="1" containsNumber="1" minValue="-2.9308355022112658E-3" maxValue="1.0632838378389494E-2"/>
    </cacheField>
    <cacheField name="Solde migratoire 99-09" numFmtId="0">
      <sharedItems containsString="0" containsBlank="1" containsNumber="1" containsInteger="1" minValue="-11942" maxValue="1986" count="35">
        <n v="-89"/>
        <n v="209"/>
        <n v="-581"/>
        <n v="359"/>
        <n v="75"/>
        <n v="1808"/>
        <n v="210"/>
        <n v="-101"/>
        <n v="-11942"/>
        <n v="-439"/>
        <n v="-179"/>
        <n v="-469"/>
        <n v="-272"/>
        <n v="-1016"/>
        <n v="-193"/>
        <n v="-140"/>
        <n v="904"/>
        <n v="-621"/>
        <n v="-181"/>
        <n v="-441"/>
        <n v="-538"/>
        <n v="417"/>
        <n v="546"/>
        <n v="-120"/>
        <n v="-116"/>
        <n v="275"/>
        <n v="1265"/>
        <n v="-2608"/>
        <n v="-1035"/>
        <n v="-84"/>
        <n v="1986"/>
        <n v="809"/>
        <n v="-166"/>
        <n v="-201"/>
        <m/>
      </sharedItems>
    </cacheField>
    <cacheField name="Taux variation migratoire annuel 99-09" numFmtId="0">
      <sharedItems containsString="0" containsBlank="1" containsNumber="1" minValue="-2.2809545865035502E-2" maxValue="3.7279869644715032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x v="0"/>
    <n v="-2.1791094829310964E-3"/>
    <x v="0"/>
    <n v="2.9245943060391029E-3"/>
    <x v="0"/>
    <n v="-5.1037037889701993E-3"/>
  </r>
  <r>
    <x v="1"/>
    <x v="1"/>
    <n v="1.0176592338068779E-2"/>
    <x v="1"/>
    <n v="4.4126145639322625E-3"/>
    <x v="1"/>
    <n v="5.763977774136517E-3"/>
  </r>
  <r>
    <x v="2"/>
    <x v="0"/>
    <n v="-1.0522794417952119E-2"/>
    <x v="2"/>
    <n v="4.033737860214979E-3"/>
    <x v="2"/>
    <n v="-1.4556532278167099E-2"/>
  </r>
  <r>
    <x v="3"/>
    <x v="2"/>
    <n v="1.3694622811197155E-2"/>
    <x v="3"/>
    <n v="3.5158037858974063E-3"/>
    <x v="3"/>
    <n v="1.0178819025299749E-2"/>
  </r>
  <r>
    <x v="4"/>
    <x v="2"/>
    <n v="1.0466793938539665E-2"/>
    <x v="4"/>
    <n v="8.6987544218944512E-3"/>
    <x v="4"/>
    <n v="1.7680395166452137E-3"/>
  </r>
  <r>
    <x v="5"/>
    <x v="1"/>
    <n v="4.4331703393881261E-2"/>
    <x v="5"/>
    <n v="7.0518337491662286E-3"/>
    <x v="5"/>
    <n v="3.7279869644715032E-2"/>
  </r>
  <r>
    <x v="6"/>
    <x v="1"/>
    <n v="9.3214328945281366E-3"/>
    <x v="6"/>
    <n v="7.9996902153580442E-3"/>
    <x v="6"/>
    <n v="1.3217426791700937E-3"/>
  </r>
  <r>
    <x v="7"/>
    <x v="2"/>
    <n v="-8.8065353456139306E-3"/>
    <x v="7"/>
    <n v="2.3117155282236569E-3"/>
    <x v="7"/>
    <n v="-1.1118250873837587E-2"/>
  </r>
  <r>
    <x v="8"/>
    <x v="3"/>
    <n v="-6.2390698277502432E-3"/>
    <x v="8"/>
    <n v="6.804867826835437E-3"/>
    <x v="8"/>
    <n v="-1.3043937654585679E-2"/>
  </r>
  <r>
    <x v="9"/>
    <x v="4"/>
    <n v="4.9650166223036418E-3"/>
    <x v="9"/>
    <n v="7.2813208701158613E-3"/>
    <x v="9"/>
    <n v="-2.3163042478122195E-3"/>
  </r>
  <r>
    <x v="10"/>
    <x v="0"/>
    <n v="-2.5740381367246767E-2"/>
    <x v="10"/>
    <n v="-2.9308355022112658E-3"/>
    <x v="10"/>
    <n v="-2.2809545865035502E-2"/>
  </r>
  <r>
    <x v="11"/>
    <x v="5"/>
    <n v="4.9733371608717825E-4"/>
    <x v="11"/>
    <n v="4.8982679207076798E-3"/>
    <x v="11"/>
    <n v="-4.4009342046205015E-3"/>
  </r>
  <r>
    <x v="12"/>
    <x v="3"/>
    <n v="9.8999108469850494E-3"/>
    <x v="12"/>
    <n v="1.0632838378389494E-2"/>
    <x v="12"/>
    <n v="-7.329275314044457E-4"/>
  </r>
  <r>
    <x v="13"/>
    <x v="0"/>
    <n v="-8.1371002318864072E-3"/>
    <x v="13"/>
    <n v="4.6605682442693048E-3"/>
    <x v="13"/>
    <n v="-1.2797668476155712E-2"/>
  </r>
  <r>
    <x v="14"/>
    <x v="0"/>
    <n v="-1.1362895171700194E-2"/>
    <x v="14"/>
    <n v="3.2573632825540553E-3"/>
    <x v="14"/>
    <n v="-1.4620258454254251E-2"/>
  </r>
  <r>
    <x v="15"/>
    <x v="0"/>
    <n v="-5.4854771428569649E-4"/>
    <x v="15"/>
    <n v="3.2912862857141789E-3"/>
    <x v="15"/>
    <n v="-3.8398339999998754E-3"/>
  </r>
  <r>
    <x v="16"/>
    <x v="4"/>
    <n v="1.9620985897823573E-2"/>
    <x v="16"/>
    <n v="8.2435829140952155E-3"/>
    <x v="16"/>
    <n v="1.1377402983728357E-2"/>
  </r>
  <r>
    <x v="17"/>
    <x v="2"/>
    <n v="-5.2405690431363006E-3"/>
    <x v="17"/>
    <n v="6.5507113039203757E-3"/>
    <x v="17"/>
    <n v="-1.1791280347056676E-2"/>
  </r>
  <r>
    <x v="18"/>
    <x v="2"/>
    <n v="-9.6846689064968849E-3"/>
    <x v="18"/>
    <n v="5.6635490681268335E-4"/>
    <x v="18"/>
    <n v="-1.0251023813309569E-2"/>
  </r>
  <r>
    <x v="19"/>
    <x v="4"/>
    <n v="3.3964220528996947E-3"/>
    <x v="19"/>
    <n v="6.732328790825675E-3"/>
    <x v="19"/>
    <n v="-3.3359067379259808E-3"/>
  </r>
  <r>
    <x v="20"/>
    <x v="1"/>
    <n v="5.336831342524162E-3"/>
    <x v="20"/>
    <n v="9.6158406752782592E-3"/>
    <x v="20"/>
    <n v="-4.2790093327540971E-3"/>
  </r>
  <r>
    <x v="21"/>
    <x v="5"/>
    <n v="1.0618952843483243E-2"/>
    <x v="21"/>
    <n v="8.7418424849700967E-3"/>
    <x v="21"/>
    <n v="1.8771103585131462E-3"/>
  </r>
  <r>
    <x v="22"/>
    <x v="1"/>
    <n v="1.1463384953518174E-2"/>
    <x v="22"/>
    <n v="5.1411544640020904E-3"/>
    <x v="22"/>
    <n v="6.3222304895160838E-3"/>
  </r>
  <r>
    <x v="23"/>
    <x v="3"/>
    <n v="5.9970994630638153E-3"/>
    <x v="23"/>
    <n v="6.7382446078296824E-3"/>
    <x v="23"/>
    <n v="-7.4114514476586804E-4"/>
  </r>
  <r>
    <x v="24"/>
    <x v="2"/>
    <n v="3.149396318424813E-4"/>
    <x v="24"/>
    <n v="2.9244394385373263E-3"/>
    <x v="24"/>
    <n v="-2.609499806694845E-3"/>
  </r>
  <r>
    <x v="25"/>
    <x v="4"/>
    <n v="1.2539008034168742E-2"/>
    <x v="25"/>
    <n v="6.2808824272787165E-3"/>
    <x v="25"/>
    <n v="6.258125606890025E-3"/>
  </r>
  <r>
    <x v="26"/>
    <x v="1"/>
    <n v="2.28719084524871E-2"/>
    <x v="26"/>
    <n v="8.1101920277951711E-3"/>
    <x v="26"/>
    <n v="1.4761716424691929E-2"/>
  </r>
  <r>
    <x v="27"/>
    <x v="5"/>
    <n v="-6.8112869182106461E-3"/>
    <x v="27"/>
    <n v="6.5751759926358988E-3"/>
    <x v="27"/>
    <n v="-1.3386462910846546E-2"/>
  </r>
  <r>
    <x v="28"/>
    <x v="3"/>
    <n v="1.5392724047749162E-3"/>
    <x v="28"/>
    <n v="6.4716158689917527E-3"/>
    <x v="28"/>
    <n v="-4.9323434642168365E-3"/>
  </r>
  <r>
    <x v="29"/>
    <x v="5"/>
    <n v="7.7935665754595984E-3"/>
    <x v="29"/>
    <n v="8.4230469527082595E-3"/>
    <x v="29"/>
    <n v="-6.2948037724865991E-4"/>
  </r>
  <r>
    <x v="30"/>
    <x v="1"/>
    <n v="4.0554487987162435E-2"/>
    <x v="30"/>
    <n v="8.5174103648455717E-3"/>
    <x v="30"/>
    <n v="3.2037077622316869E-2"/>
  </r>
  <r>
    <x v="31"/>
    <x v="4"/>
    <n v="1.5454435315922721E-2"/>
    <x v="31"/>
    <n v="5.7774707876088807E-3"/>
    <x v="31"/>
    <n v="9.6769645283138403E-3"/>
  </r>
  <r>
    <x v="32"/>
    <x v="2"/>
    <n v="-4.8079763339368142E-3"/>
    <x v="32"/>
    <n v="3.9626178576402313E-3"/>
    <x v="32"/>
    <n v="-8.7705941915770455E-3"/>
  </r>
  <r>
    <x v="33"/>
    <x v="2"/>
    <n v="-5.1127543217982518E-3"/>
    <x v="33"/>
    <n v="8.4091353976944935E-3"/>
    <x v="33"/>
    <n v="-1.3521889719492747E-2"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  <r>
    <x v="34"/>
    <x v="6"/>
    <m/>
    <x v="34"/>
    <m/>
    <x v="3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J2:P46" firstHeaderRow="1" firstDataRow="2" firstDataCol="2"/>
  <pivotFields count="7">
    <pivotField axis="axisRow" compact="0" outline="0" subtotalTop="0" showAll="0" includeNewItemsInFilter="1" defaultSubtotal="0">
      <items count="35"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32"/>
        <item x="18"/>
        <item x="24"/>
        <item x="19"/>
        <item x="20"/>
        <item x="21"/>
        <item x="23"/>
        <item x="25"/>
        <item x="26"/>
        <item x="27"/>
        <item x="28"/>
        <item x="29"/>
        <item x="22"/>
        <item x="30"/>
        <item x="31"/>
        <item x="34"/>
      </items>
    </pivotField>
    <pivotField axis="axisRow" compact="0" outline="0" subtotalTop="0" showAll="0" includeNewItemsInFilter="1">
      <items count="8">
        <item x="3"/>
        <item x="5"/>
        <item x="0"/>
        <item x="2"/>
        <item x="4"/>
        <item x="1"/>
        <item x="6"/>
        <item t="default"/>
      </items>
    </pivotField>
    <pivotField dataField="1" compact="0" outline="0" subtotalTop="0" showAll="0" includeNewItemsInFilter="1" defaultSubtotal="0"/>
    <pivotField dataField="1" compact="0" outline="0" subtotalTop="0" showAll="0" includeNewItemsInFilter="1" defaultSubtotal="0">
      <items count="35">
        <item x="10"/>
        <item x="18"/>
        <item x="7"/>
        <item x="14"/>
        <item x="0"/>
        <item x="32"/>
        <item x="15"/>
        <item x="3"/>
        <item x="33"/>
        <item x="24"/>
        <item x="1"/>
        <item x="2"/>
        <item x="25"/>
        <item x="5"/>
        <item x="17"/>
        <item x="4"/>
        <item x="13"/>
        <item x="22"/>
        <item x="31"/>
        <item x="11"/>
        <item x="30"/>
        <item x="16"/>
        <item x="26"/>
        <item x="19"/>
        <item x="23"/>
        <item x="29"/>
        <item x="20"/>
        <item x="6"/>
        <item x="27"/>
        <item x="28"/>
        <item x="9"/>
        <item x="21"/>
        <item x="12"/>
        <item x="8"/>
        <item x="34"/>
      </items>
    </pivotField>
    <pivotField dataField="1" compact="0" outline="0" subtotalTop="0" showAll="0" includeNewItemsInFilter="1" defaultSubtotal="0"/>
    <pivotField dataField="1" compact="0" outline="0" subtotalTop="0" showAll="0" includeNewItemsInFilter="1" defaultSubtotal="0">
      <items count="35">
        <item x="8"/>
        <item x="27"/>
        <item x="28"/>
        <item x="13"/>
        <item x="17"/>
        <item x="2"/>
        <item x="20"/>
        <item x="11"/>
        <item x="19"/>
        <item x="9"/>
        <item x="12"/>
        <item x="33"/>
        <item x="14"/>
        <item x="18"/>
        <item x="10"/>
        <item x="32"/>
        <item x="15"/>
        <item x="23"/>
        <item x="24"/>
        <item x="7"/>
        <item x="0"/>
        <item x="29"/>
        <item x="4"/>
        <item x="1"/>
        <item x="6"/>
        <item x="25"/>
        <item x="3"/>
        <item x="21"/>
        <item x="22"/>
        <item x="31"/>
        <item x="16"/>
        <item x="26"/>
        <item x="5"/>
        <item x="30"/>
        <item x="34"/>
      </items>
    </pivotField>
    <pivotField dataField="1" compact="0" outline="0" subtotalTop="0" showAll="0" includeNewItemsInFilter="1" defaultSubtotal="0"/>
  </pivotFields>
  <rowFields count="2">
    <field x="1"/>
    <field x="0"/>
  </rowFields>
  <rowItems count="43">
    <i>
      <x/>
      <x v="9"/>
    </i>
    <i r="1">
      <x v="13"/>
    </i>
    <i r="1">
      <x v="25"/>
    </i>
    <i r="1">
      <x v="29"/>
    </i>
    <i t="default">
      <x/>
    </i>
    <i>
      <x v="1"/>
      <x v="12"/>
    </i>
    <i r="1">
      <x v="24"/>
    </i>
    <i r="1">
      <x v="28"/>
    </i>
    <i r="1">
      <x v="30"/>
    </i>
    <i t="default">
      <x v="1"/>
    </i>
    <i>
      <x v="2"/>
      <x/>
    </i>
    <i r="1">
      <x v="2"/>
    </i>
    <i r="1">
      <x v="11"/>
    </i>
    <i r="1">
      <x v="14"/>
    </i>
    <i r="1">
      <x v="15"/>
    </i>
    <i r="1">
      <x v="16"/>
    </i>
    <i t="default">
      <x v="2"/>
    </i>
    <i>
      <x v="3"/>
      <x v="3"/>
    </i>
    <i r="1">
      <x v="4"/>
    </i>
    <i r="1">
      <x v="5"/>
    </i>
    <i r="1">
      <x v="8"/>
    </i>
    <i r="1">
      <x v="18"/>
    </i>
    <i r="1">
      <x v="19"/>
    </i>
    <i r="1">
      <x v="20"/>
    </i>
    <i r="1">
      <x v="21"/>
    </i>
    <i t="default">
      <x v="3"/>
    </i>
    <i>
      <x v="4"/>
      <x v="10"/>
    </i>
    <i r="1">
      <x v="17"/>
    </i>
    <i r="1">
      <x v="22"/>
    </i>
    <i r="1">
      <x v="26"/>
    </i>
    <i r="1">
      <x v="33"/>
    </i>
    <i t="default">
      <x v="4"/>
    </i>
    <i>
      <x v="5"/>
      <x v="1"/>
    </i>
    <i r="1">
      <x v="6"/>
    </i>
    <i r="1">
      <x v="7"/>
    </i>
    <i r="1">
      <x v="23"/>
    </i>
    <i r="1">
      <x v="27"/>
    </i>
    <i r="1">
      <x v="31"/>
    </i>
    <i r="1">
      <x v="32"/>
    </i>
    <i t="default">
      <x v="5"/>
    </i>
    <i>
      <x v="6"/>
      <x v="34"/>
    </i>
    <i t="default"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Max de Taux variation annuel 99-09" fld="2" subtotal="max" baseField="0" baseItem="9"/>
    <dataField name="Max de Solde naturel 99-09" fld="3" subtotal="max" baseField="0" baseItem="9"/>
    <dataField name="Max de Taux variation naturel annuel 99-09" fld="4" subtotal="max" baseField="0" baseItem="9"/>
    <dataField name="Max de Solde migratoire 99-09" fld="5" subtotal="max" baseField="0" baseItem="9"/>
    <dataField name="Max de Taux variation migratoire annuel 99-09" fld="6" subtotal="max" baseField="0" baseItem="9"/>
  </dataFields>
  <formats count="11">
    <format dxfId="10">
      <pivotArea field="1" type="button" dataOnly="0" labelOnly="1" outline="0" axis="axisRow" fieldPosition="0"/>
    </format>
    <format dxfId="9">
      <pivotArea field="0" type="button" dataOnly="0" labelOnly="1" outline="0" axis="axisRow" fieldPosition="1"/>
    </format>
    <format dxfId="8">
      <pivotArea field="1" type="button" dataOnly="0" labelOnly="1" outline="0" axis="axisRow" fieldPosition="0"/>
    </format>
    <format dxfId="7">
      <pivotArea field="0" type="button" dataOnly="0" labelOnly="1" outline="0" axis="axisRow" fieldPosition="1"/>
    </format>
    <format dxfId="6">
      <pivotArea dataOnly="0" outline="0" fieldPosition="0">
        <references count="1">
          <reference field="1" count="0" defaultSubtotal="1"/>
        </references>
      </pivotArea>
    </format>
    <format dxfId="5">
      <pivotArea grandRow="1" outline="0" fieldPosition="0"/>
    </format>
    <format dxfId="4">
      <pivotArea dataOnly="0" labelOnly="1" grandRow="1" outline="0" fieldPosition="0"/>
    </format>
    <format dxfId="3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2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  <format dxfId="1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0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baseColWidth="10" defaultRowHeight="12.75" x14ac:dyDescent="0.2"/>
  <cols>
    <col min="2" max="2" width="20.7109375" customWidth="1"/>
    <col min="10" max="10" width="19.28515625" bestFit="1" customWidth="1"/>
    <col min="11" max="11" width="16" bestFit="1" customWidth="1"/>
    <col min="12" max="12" width="30.5703125" customWidth="1"/>
    <col min="13" max="13" width="24" customWidth="1"/>
    <col min="14" max="14" width="37" customWidth="1"/>
    <col min="15" max="15" width="26.7109375" customWidth="1"/>
    <col min="16" max="16" width="39.5703125" customWidth="1"/>
    <col min="17" max="18" width="12" bestFit="1" customWidth="1"/>
    <col min="19" max="19" width="11" customWidth="1"/>
    <col min="20" max="24" width="12" bestFit="1" customWidth="1"/>
    <col min="25" max="25" width="11" customWidth="1"/>
    <col min="26" max="26" width="32.5703125" bestFit="1" customWidth="1"/>
    <col min="27" max="27" width="42.5703125" bestFit="1" customWidth="1"/>
    <col min="28" max="28" width="49.42578125" bestFit="1" customWidth="1"/>
    <col min="29" max="29" width="45.140625" bestFit="1" customWidth="1"/>
    <col min="30" max="30" width="53.7109375" bestFit="1" customWidth="1"/>
    <col min="31" max="31" width="55.5703125" bestFit="1" customWidth="1"/>
    <col min="32" max="32" width="48.85546875" bestFit="1" customWidth="1"/>
  </cols>
  <sheetData>
    <row r="1" spans="1:16" x14ac:dyDescent="0.2">
      <c r="A1" t="s">
        <v>187</v>
      </c>
      <c r="B1" s="153" t="s">
        <v>188</v>
      </c>
      <c r="C1" t="s">
        <v>207</v>
      </c>
      <c r="D1" t="s">
        <v>203</v>
      </c>
      <c r="E1" t="s">
        <v>204</v>
      </c>
      <c r="F1" t="s">
        <v>205</v>
      </c>
      <c r="G1" t="s">
        <v>206</v>
      </c>
    </row>
    <row r="2" spans="1:16" ht="13.5" thickBot="1" x14ac:dyDescent="0.25">
      <c r="A2">
        <v>97201</v>
      </c>
      <c r="B2" s="28" t="s">
        <v>36</v>
      </c>
      <c r="C2">
        <v>-2.1791094829310964E-3</v>
      </c>
      <c r="D2">
        <v>51</v>
      </c>
      <c r="E2">
        <v>2.9245943060391029E-3</v>
      </c>
      <c r="F2">
        <v>-89</v>
      </c>
      <c r="G2">
        <v>-5.1037037889701993E-3</v>
      </c>
      <c r="J2" s="154"/>
      <c r="K2" s="155"/>
      <c r="L2" s="158" t="s">
        <v>198</v>
      </c>
      <c r="M2" s="155"/>
      <c r="N2" s="155"/>
      <c r="O2" s="155"/>
      <c r="P2" s="156"/>
    </row>
    <row r="3" spans="1:16" ht="26.25" thickBot="1" x14ac:dyDescent="0.25">
      <c r="A3">
        <v>97202</v>
      </c>
      <c r="B3" s="28" t="s">
        <v>40</v>
      </c>
      <c r="C3">
        <v>1.0176592338068779E-2</v>
      </c>
      <c r="D3">
        <v>160</v>
      </c>
      <c r="E3">
        <v>4.4126145639322625E-3</v>
      </c>
      <c r="F3">
        <v>209</v>
      </c>
      <c r="G3">
        <v>5.763977774136517E-3</v>
      </c>
      <c r="J3" s="175" t="s">
        <v>188</v>
      </c>
      <c r="K3" s="175" t="s">
        <v>187</v>
      </c>
      <c r="L3" s="154" t="s">
        <v>208</v>
      </c>
      <c r="M3" s="164" t="s">
        <v>209</v>
      </c>
      <c r="N3" s="164" t="s">
        <v>210</v>
      </c>
      <c r="O3" s="164" t="s">
        <v>212</v>
      </c>
      <c r="P3" s="160" t="s">
        <v>211</v>
      </c>
    </row>
    <row r="4" spans="1:16" ht="13.5" thickBot="1" x14ac:dyDescent="0.25">
      <c r="A4">
        <v>97203</v>
      </c>
      <c r="B4" s="28" t="s">
        <v>36</v>
      </c>
      <c r="C4">
        <v>-1.0522794417952119E-2</v>
      </c>
      <c r="D4">
        <v>161</v>
      </c>
      <c r="E4">
        <v>4.033737860214979E-3</v>
      </c>
      <c r="F4">
        <v>-581</v>
      </c>
      <c r="G4">
        <v>-1.4556532278167099E-2</v>
      </c>
      <c r="J4" s="154" t="s">
        <v>34</v>
      </c>
      <c r="K4" s="154">
        <v>97209</v>
      </c>
      <c r="L4" s="186">
        <v>-6.2390698277502432E-3</v>
      </c>
      <c r="M4" s="165">
        <v>6230</v>
      </c>
      <c r="N4" s="165">
        <v>6.804867826835437E-3</v>
      </c>
      <c r="O4" s="165">
        <v>-11942</v>
      </c>
      <c r="P4" s="162">
        <v>-1.3043937654585679E-2</v>
      </c>
    </row>
    <row r="5" spans="1:16" ht="13.5" thickBot="1" x14ac:dyDescent="0.25">
      <c r="A5">
        <v>97204</v>
      </c>
      <c r="B5" s="28" t="s">
        <v>37</v>
      </c>
      <c r="C5">
        <v>1.3694622811197155E-2</v>
      </c>
      <c r="D5">
        <v>124</v>
      </c>
      <c r="E5">
        <v>3.5158037858974063E-3</v>
      </c>
      <c r="F5">
        <v>359</v>
      </c>
      <c r="G5">
        <v>1.0178819025299749E-2</v>
      </c>
      <c r="J5" s="157"/>
      <c r="K5" s="159">
        <v>97213</v>
      </c>
      <c r="L5" s="187">
        <v>9.8999108469850494E-3</v>
      </c>
      <c r="M5" s="166">
        <v>3946</v>
      </c>
      <c r="N5" s="166">
        <v>1.0632838378389494E-2</v>
      </c>
      <c r="O5" s="166">
        <v>-272</v>
      </c>
      <c r="P5" s="163">
        <v>-7.329275314044457E-4</v>
      </c>
    </row>
    <row r="6" spans="1:16" x14ac:dyDescent="0.2">
      <c r="A6">
        <v>97205</v>
      </c>
      <c r="B6" s="29" t="s">
        <v>37</v>
      </c>
      <c r="C6">
        <v>1.0466793938539665E-2</v>
      </c>
      <c r="D6">
        <v>369</v>
      </c>
      <c r="E6">
        <v>8.6987544218944512E-3</v>
      </c>
      <c r="F6">
        <v>75</v>
      </c>
      <c r="G6">
        <v>1.7680395166452137E-3</v>
      </c>
      <c r="J6" s="157"/>
      <c r="K6" s="159">
        <v>97224</v>
      </c>
      <c r="L6" s="187">
        <v>5.9970994630638153E-3</v>
      </c>
      <c r="M6" s="166">
        <v>1091</v>
      </c>
      <c r="N6" s="166">
        <v>6.7382446078296824E-3</v>
      </c>
      <c r="O6" s="166">
        <v>-120</v>
      </c>
      <c r="P6" s="163">
        <v>-7.4114514476586804E-4</v>
      </c>
    </row>
    <row r="7" spans="1:16" x14ac:dyDescent="0.2">
      <c r="A7">
        <v>97206</v>
      </c>
      <c r="B7" s="29" t="s">
        <v>40</v>
      </c>
      <c r="C7">
        <v>4.4331703393881261E-2</v>
      </c>
      <c r="D7">
        <v>342</v>
      </c>
      <c r="E7">
        <v>7.0518337491662286E-3</v>
      </c>
      <c r="F7">
        <v>1808</v>
      </c>
      <c r="G7">
        <v>3.7279869644715032E-2</v>
      </c>
      <c r="J7" s="157"/>
      <c r="K7" s="159">
        <v>97229</v>
      </c>
      <c r="L7" s="187">
        <v>1.5392724047749162E-3</v>
      </c>
      <c r="M7" s="166">
        <v>1358</v>
      </c>
      <c r="N7" s="166">
        <v>6.4716158689917527E-3</v>
      </c>
      <c r="O7" s="166">
        <v>-1035</v>
      </c>
      <c r="P7" s="163">
        <v>-4.9323434642168365E-3</v>
      </c>
    </row>
    <row r="8" spans="1:16" x14ac:dyDescent="0.2">
      <c r="A8">
        <v>97207</v>
      </c>
      <c r="B8" s="29" t="s">
        <v>40</v>
      </c>
      <c r="C8">
        <v>9.3214328945281366E-3</v>
      </c>
      <c r="D8">
        <v>1271</v>
      </c>
      <c r="E8">
        <v>7.9996902153580442E-3</v>
      </c>
      <c r="F8">
        <v>210</v>
      </c>
      <c r="G8">
        <v>1.3217426791700937E-3</v>
      </c>
      <c r="J8" s="176" t="s">
        <v>191</v>
      </c>
      <c r="K8" s="177"/>
      <c r="L8" s="188">
        <v>9.8999108469850494E-3</v>
      </c>
      <c r="M8" s="179">
        <v>6230</v>
      </c>
      <c r="N8" s="179">
        <v>1.0632838378389494E-2</v>
      </c>
      <c r="O8" s="179">
        <v>-120</v>
      </c>
      <c r="P8" s="180">
        <v>-7.329275314044457E-4</v>
      </c>
    </row>
    <row r="9" spans="1:16" x14ac:dyDescent="0.2">
      <c r="A9">
        <v>97208</v>
      </c>
      <c r="B9" s="29" t="s">
        <v>37</v>
      </c>
      <c r="C9">
        <v>-8.8065353456139306E-3</v>
      </c>
      <c r="D9">
        <v>21</v>
      </c>
      <c r="E9">
        <v>2.3117155282236569E-3</v>
      </c>
      <c r="F9">
        <v>-101</v>
      </c>
      <c r="G9">
        <v>-1.1118250873837587E-2</v>
      </c>
      <c r="J9" s="154" t="s">
        <v>35</v>
      </c>
      <c r="K9" s="154">
        <v>97212</v>
      </c>
      <c r="L9" s="186">
        <v>4.9733371608717825E-4</v>
      </c>
      <c r="M9" s="165">
        <v>522</v>
      </c>
      <c r="N9" s="165">
        <v>4.8982679207076798E-3</v>
      </c>
      <c r="O9" s="165">
        <v>-469</v>
      </c>
      <c r="P9" s="162">
        <v>-4.4009342046205015E-3</v>
      </c>
    </row>
    <row r="10" spans="1:16" x14ac:dyDescent="0.2">
      <c r="A10">
        <v>97209</v>
      </c>
      <c r="B10" s="167" t="s">
        <v>34</v>
      </c>
      <c r="C10">
        <v>-6.2390698277502432E-3</v>
      </c>
      <c r="D10">
        <v>6230</v>
      </c>
      <c r="E10">
        <v>6.804867826835437E-3</v>
      </c>
      <c r="F10">
        <v>-11942</v>
      </c>
      <c r="G10">
        <v>-1.3043937654585679E-2</v>
      </c>
      <c r="J10" s="157"/>
      <c r="K10" s="159">
        <v>97222</v>
      </c>
      <c r="L10" s="187">
        <v>1.0618952843483243E-2</v>
      </c>
      <c r="M10" s="166">
        <v>1942</v>
      </c>
      <c r="N10" s="166">
        <v>8.7418424849700967E-3</v>
      </c>
      <c r="O10" s="166">
        <v>417</v>
      </c>
      <c r="P10" s="163">
        <v>1.8771103585131462E-3</v>
      </c>
    </row>
    <row r="11" spans="1:16" x14ac:dyDescent="0.2">
      <c r="A11">
        <v>97210</v>
      </c>
      <c r="B11" s="29" t="s">
        <v>38</v>
      </c>
      <c r="C11">
        <v>4.9650166223036418E-3</v>
      </c>
      <c r="D11">
        <v>1380</v>
      </c>
      <c r="E11">
        <v>7.2813208701158613E-3</v>
      </c>
      <c r="F11">
        <v>-439</v>
      </c>
      <c r="G11">
        <v>-2.3163042478122195E-3</v>
      </c>
      <c r="J11" s="157"/>
      <c r="K11" s="159">
        <v>97228</v>
      </c>
      <c r="L11" s="187">
        <v>-6.8112869182106461E-3</v>
      </c>
      <c r="M11" s="166">
        <v>1281</v>
      </c>
      <c r="N11" s="166">
        <v>6.5751759926358988E-3</v>
      </c>
      <c r="O11" s="166">
        <v>-2608</v>
      </c>
      <c r="P11" s="163">
        <v>-1.3386462910846546E-2</v>
      </c>
    </row>
    <row r="12" spans="1:16" x14ac:dyDescent="0.2">
      <c r="A12">
        <v>97211</v>
      </c>
      <c r="B12" s="29" t="s">
        <v>36</v>
      </c>
      <c r="C12">
        <v>-2.5740381367246767E-2</v>
      </c>
      <c r="D12">
        <v>-23</v>
      </c>
      <c r="E12">
        <v>-2.9308355022112658E-3</v>
      </c>
      <c r="F12">
        <v>-179</v>
      </c>
      <c r="G12">
        <v>-2.2809545865035502E-2</v>
      </c>
      <c r="J12" s="157"/>
      <c r="K12" s="159">
        <v>97230</v>
      </c>
      <c r="L12" s="187">
        <v>7.7935665754595984E-3</v>
      </c>
      <c r="M12" s="166">
        <v>1124</v>
      </c>
      <c r="N12" s="166">
        <v>8.4230469527082595E-3</v>
      </c>
      <c r="O12" s="166">
        <v>-84</v>
      </c>
      <c r="P12" s="163">
        <v>-6.2948037724865991E-4</v>
      </c>
    </row>
    <row r="13" spans="1:16" x14ac:dyDescent="0.2">
      <c r="A13">
        <v>97212</v>
      </c>
      <c r="B13" s="29" t="s">
        <v>35</v>
      </c>
      <c r="C13">
        <v>4.9733371608717825E-4</v>
      </c>
      <c r="D13">
        <v>522</v>
      </c>
      <c r="E13">
        <v>4.8982679207076798E-3</v>
      </c>
      <c r="F13">
        <v>-469</v>
      </c>
      <c r="G13">
        <v>-4.4009342046205015E-3</v>
      </c>
      <c r="J13" s="176" t="s">
        <v>192</v>
      </c>
      <c r="K13" s="177"/>
      <c r="L13" s="188">
        <v>1.0618952843483243E-2</v>
      </c>
      <c r="M13" s="179">
        <v>1942</v>
      </c>
      <c r="N13" s="179">
        <v>8.7418424849700967E-3</v>
      </c>
      <c r="O13" s="179">
        <v>417</v>
      </c>
      <c r="P13" s="180">
        <v>1.8771103585131462E-3</v>
      </c>
    </row>
    <row r="14" spans="1:16" x14ac:dyDescent="0.2">
      <c r="A14">
        <v>97213</v>
      </c>
      <c r="B14" s="167" t="s">
        <v>34</v>
      </c>
      <c r="C14">
        <v>9.8999108469850494E-3</v>
      </c>
      <c r="D14">
        <v>3946</v>
      </c>
      <c r="E14">
        <v>1.0632838378389494E-2</v>
      </c>
      <c r="F14">
        <v>-272</v>
      </c>
      <c r="G14">
        <v>-7.329275314044457E-4</v>
      </c>
      <c r="J14" s="154" t="s">
        <v>36</v>
      </c>
      <c r="K14" s="154">
        <v>97201</v>
      </c>
      <c r="L14" s="186">
        <v>-2.1791094829310964E-3</v>
      </c>
      <c r="M14" s="165">
        <v>51</v>
      </c>
      <c r="N14" s="165">
        <v>2.9245943060391029E-3</v>
      </c>
      <c r="O14" s="165">
        <v>-89</v>
      </c>
      <c r="P14" s="162">
        <v>-5.1037037889701993E-3</v>
      </c>
    </row>
    <row r="15" spans="1:16" x14ac:dyDescent="0.2">
      <c r="A15">
        <v>97214</v>
      </c>
      <c r="B15" s="29" t="s">
        <v>36</v>
      </c>
      <c r="C15">
        <v>-8.1371002318864072E-3</v>
      </c>
      <c r="D15">
        <v>370</v>
      </c>
      <c r="E15">
        <v>4.6605682442693048E-3</v>
      </c>
      <c r="F15">
        <v>-1016</v>
      </c>
      <c r="G15">
        <v>-1.2797668476155712E-2</v>
      </c>
      <c r="J15" s="157"/>
      <c r="K15" s="159">
        <v>97203</v>
      </c>
      <c r="L15" s="187">
        <v>-1.0522794417952119E-2</v>
      </c>
      <c r="M15" s="166">
        <v>161</v>
      </c>
      <c r="N15" s="166">
        <v>4.033737860214979E-3</v>
      </c>
      <c r="O15" s="166">
        <v>-581</v>
      </c>
      <c r="P15" s="163">
        <v>-1.4556532278167099E-2</v>
      </c>
    </row>
    <row r="16" spans="1:16" x14ac:dyDescent="0.2">
      <c r="A16">
        <v>97215</v>
      </c>
      <c r="B16" s="29" t="s">
        <v>36</v>
      </c>
      <c r="C16">
        <v>-1.1362895171700194E-2</v>
      </c>
      <c r="D16">
        <v>43</v>
      </c>
      <c r="E16">
        <v>3.2573632825540553E-3</v>
      </c>
      <c r="F16">
        <v>-193</v>
      </c>
      <c r="G16">
        <v>-1.4620258454254251E-2</v>
      </c>
      <c r="J16" s="157"/>
      <c r="K16" s="159">
        <v>97211</v>
      </c>
      <c r="L16" s="187">
        <v>-2.5740381367246767E-2</v>
      </c>
      <c r="M16" s="166">
        <v>-23</v>
      </c>
      <c r="N16" s="166">
        <v>-2.9308355022112658E-3</v>
      </c>
      <c r="O16" s="166">
        <v>-179</v>
      </c>
      <c r="P16" s="163">
        <v>-2.2809545865035502E-2</v>
      </c>
    </row>
    <row r="17" spans="1:16" x14ac:dyDescent="0.2">
      <c r="A17">
        <v>97216</v>
      </c>
      <c r="B17" s="29" t="s">
        <v>36</v>
      </c>
      <c r="C17">
        <v>-5.4854771428569649E-4</v>
      </c>
      <c r="D17">
        <v>120</v>
      </c>
      <c r="E17">
        <v>3.2912862857141789E-3</v>
      </c>
      <c r="F17">
        <v>-140</v>
      </c>
      <c r="G17">
        <v>-3.8398339999998754E-3</v>
      </c>
      <c r="J17" s="157"/>
      <c r="K17" s="159">
        <v>97214</v>
      </c>
      <c r="L17" s="187">
        <v>-8.1371002318864072E-3</v>
      </c>
      <c r="M17" s="166">
        <v>370</v>
      </c>
      <c r="N17" s="166">
        <v>4.6605682442693048E-3</v>
      </c>
      <c r="O17" s="166">
        <v>-1016</v>
      </c>
      <c r="P17" s="163">
        <v>-1.2797668476155712E-2</v>
      </c>
    </row>
    <row r="18" spans="1:16" x14ac:dyDescent="0.2">
      <c r="A18">
        <v>97217</v>
      </c>
      <c r="B18" s="29" t="s">
        <v>38</v>
      </c>
      <c r="C18">
        <v>1.9620985897823573E-2</v>
      </c>
      <c r="D18">
        <v>655</v>
      </c>
      <c r="E18">
        <v>8.2435829140952155E-3</v>
      </c>
      <c r="F18">
        <v>904</v>
      </c>
      <c r="G18">
        <v>1.1377402983728357E-2</v>
      </c>
      <c r="J18" s="157"/>
      <c r="K18" s="159">
        <v>97215</v>
      </c>
      <c r="L18" s="187">
        <v>-1.1362895171700194E-2</v>
      </c>
      <c r="M18" s="166">
        <v>43</v>
      </c>
      <c r="N18" s="166">
        <v>3.2573632825540553E-3</v>
      </c>
      <c r="O18" s="166">
        <v>-193</v>
      </c>
      <c r="P18" s="163">
        <v>-1.4620258454254251E-2</v>
      </c>
    </row>
    <row r="19" spans="1:16" x14ac:dyDescent="0.2">
      <c r="A19">
        <v>97218</v>
      </c>
      <c r="B19" s="29" t="s">
        <v>37</v>
      </c>
      <c r="C19">
        <v>-5.2405690431363006E-3</v>
      </c>
      <c r="D19">
        <v>345</v>
      </c>
      <c r="E19">
        <v>6.5507113039203757E-3</v>
      </c>
      <c r="F19">
        <v>-621</v>
      </c>
      <c r="G19">
        <v>-1.1791280347056676E-2</v>
      </c>
      <c r="J19" s="157"/>
      <c r="K19" s="159">
        <v>97216</v>
      </c>
      <c r="L19" s="187">
        <v>-5.4854771428569649E-4</v>
      </c>
      <c r="M19" s="166">
        <v>120</v>
      </c>
      <c r="N19" s="166">
        <v>3.2912862857141789E-3</v>
      </c>
      <c r="O19" s="166">
        <v>-140</v>
      </c>
      <c r="P19" s="163">
        <v>-3.8398339999998754E-3</v>
      </c>
    </row>
    <row r="20" spans="1:16" x14ac:dyDescent="0.2">
      <c r="A20">
        <v>97219</v>
      </c>
      <c r="B20" s="29" t="s">
        <v>37</v>
      </c>
      <c r="C20">
        <v>-9.6846689064968849E-3</v>
      </c>
      <c r="D20">
        <v>10</v>
      </c>
      <c r="E20">
        <v>5.6635490681268335E-4</v>
      </c>
      <c r="F20">
        <v>-181</v>
      </c>
      <c r="G20">
        <v>-1.0251023813309569E-2</v>
      </c>
      <c r="J20" s="176" t="s">
        <v>193</v>
      </c>
      <c r="K20" s="177"/>
      <c r="L20" s="188">
        <v>-5.4854771428569649E-4</v>
      </c>
      <c r="M20" s="179">
        <v>370</v>
      </c>
      <c r="N20" s="179">
        <v>4.6605682442693048E-3</v>
      </c>
      <c r="O20" s="179">
        <v>-89</v>
      </c>
      <c r="P20" s="180">
        <v>-3.8398339999998754E-3</v>
      </c>
    </row>
    <row r="21" spans="1:16" x14ac:dyDescent="0.2">
      <c r="A21">
        <v>97220</v>
      </c>
      <c r="B21" s="29" t="s">
        <v>38</v>
      </c>
      <c r="C21">
        <v>3.3964220528996947E-3</v>
      </c>
      <c r="D21">
        <v>890</v>
      </c>
      <c r="E21">
        <v>6.732328790825675E-3</v>
      </c>
      <c r="F21">
        <v>-441</v>
      </c>
      <c r="G21">
        <v>-3.3359067379259808E-3</v>
      </c>
      <c r="J21" s="154" t="s">
        <v>37</v>
      </c>
      <c r="K21" s="154">
        <v>97234</v>
      </c>
      <c r="L21" s="186">
        <v>-5.1127543217982518E-3</v>
      </c>
      <c r="M21" s="165">
        <v>125</v>
      </c>
      <c r="N21" s="165">
        <v>8.4091353976944935E-3</v>
      </c>
      <c r="O21" s="165">
        <v>-201</v>
      </c>
      <c r="P21" s="162">
        <v>-1.3521889719492747E-2</v>
      </c>
    </row>
    <row r="22" spans="1:16" x14ac:dyDescent="0.2">
      <c r="A22">
        <v>97221</v>
      </c>
      <c r="B22" s="29" t="s">
        <v>40</v>
      </c>
      <c r="C22">
        <v>5.336831342524162E-3</v>
      </c>
      <c r="D22">
        <v>1209</v>
      </c>
      <c r="E22">
        <v>9.6158406752782592E-3</v>
      </c>
      <c r="F22">
        <v>-538</v>
      </c>
      <c r="G22">
        <v>-4.2790093327540971E-3</v>
      </c>
      <c r="J22" s="157"/>
      <c r="K22" s="159">
        <v>97204</v>
      </c>
      <c r="L22" s="187">
        <v>1.3694622811197155E-2</v>
      </c>
      <c r="M22" s="166">
        <v>124</v>
      </c>
      <c r="N22" s="166">
        <v>3.5158037858974063E-3</v>
      </c>
      <c r="O22" s="166">
        <v>359</v>
      </c>
      <c r="P22" s="163">
        <v>1.0178819025299749E-2</v>
      </c>
    </row>
    <row r="23" spans="1:16" x14ac:dyDescent="0.2">
      <c r="A23">
        <v>97222</v>
      </c>
      <c r="B23" s="29" t="s">
        <v>35</v>
      </c>
      <c r="C23">
        <v>1.0618952843483243E-2</v>
      </c>
      <c r="D23">
        <v>1942</v>
      </c>
      <c r="E23">
        <v>8.7418424849700967E-3</v>
      </c>
      <c r="F23">
        <v>417</v>
      </c>
      <c r="G23">
        <v>1.8771103585131462E-3</v>
      </c>
      <c r="J23" s="157"/>
      <c r="K23" s="159">
        <v>97205</v>
      </c>
      <c r="L23" s="187">
        <v>1.0466793938539665E-2</v>
      </c>
      <c r="M23" s="166">
        <v>369</v>
      </c>
      <c r="N23" s="166">
        <v>8.6987544218944512E-3</v>
      </c>
      <c r="O23" s="166">
        <v>75</v>
      </c>
      <c r="P23" s="163">
        <v>1.7680395166452137E-3</v>
      </c>
    </row>
    <row r="24" spans="1:16" x14ac:dyDescent="0.2">
      <c r="A24">
        <v>97223</v>
      </c>
      <c r="B24" s="29" t="s">
        <v>40</v>
      </c>
      <c r="C24">
        <v>1.1463384953518174E-2</v>
      </c>
      <c r="D24">
        <v>444</v>
      </c>
      <c r="E24">
        <v>5.1411544640020904E-3</v>
      </c>
      <c r="F24">
        <v>546</v>
      </c>
      <c r="G24">
        <v>6.3222304895160838E-3</v>
      </c>
      <c r="J24" s="157"/>
      <c r="K24" s="159">
        <v>97208</v>
      </c>
      <c r="L24" s="187">
        <v>-8.8065353456139306E-3</v>
      </c>
      <c r="M24" s="166">
        <v>21</v>
      </c>
      <c r="N24" s="166">
        <v>2.3117155282236569E-3</v>
      </c>
      <c r="O24" s="166">
        <v>-101</v>
      </c>
      <c r="P24" s="163">
        <v>-1.1118250873837587E-2</v>
      </c>
    </row>
    <row r="25" spans="1:16" x14ac:dyDescent="0.2">
      <c r="A25">
        <v>97224</v>
      </c>
      <c r="B25" s="167" t="s">
        <v>34</v>
      </c>
      <c r="C25">
        <v>5.9970994630638153E-3</v>
      </c>
      <c r="D25">
        <v>1091</v>
      </c>
      <c r="E25">
        <v>6.7382446078296824E-3</v>
      </c>
      <c r="F25">
        <v>-120</v>
      </c>
      <c r="G25">
        <v>-7.4114514476586804E-4</v>
      </c>
      <c r="J25" s="157"/>
      <c r="K25" s="159">
        <v>97218</v>
      </c>
      <c r="L25" s="187">
        <v>-5.2405690431363006E-3</v>
      </c>
      <c r="M25" s="166">
        <v>345</v>
      </c>
      <c r="N25" s="166">
        <v>6.5507113039203757E-3</v>
      </c>
      <c r="O25" s="166">
        <v>-621</v>
      </c>
      <c r="P25" s="163">
        <v>-1.1791280347056676E-2</v>
      </c>
    </row>
    <row r="26" spans="1:16" x14ac:dyDescent="0.2">
      <c r="A26">
        <v>97225</v>
      </c>
      <c r="B26" s="29" t="s">
        <v>37</v>
      </c>
      <c r="C26">
        <v>3.149396318424813E-4</v>
      </c>
      <c r="D26">
        <v>130</v>
      </c>
      <c r="E26">
        <v>2.9244394385373263E-3</v>
      </c>
      <c r="F26">
        <v>-116</v>
      </c>
      <c r="G26">
        <v>-2.609499806694845E-3</v>
      </c>
      <c r="J26" s="157"/>
      <c r="K26" s="159">
        <v>97233</v>
      </c>
      <c r="L26" s="187">
        <v>-4.8079763339368142E-3</v>
      </c>
      <c r="M26" s="166">
        <v>75</v>
      </c>
      <c r="N26" s="166">
        <v>3.9626178576402313E-3</v>
      </c>
      <c r="O26" s="166">
        <v>-166</v>
      </c>
      <c r="P26" s="163">
        <v>-8.7705941915770455E-3</v>
      </c>
    </row>
    <row r="27" spans="1:16" x14ac:dyDescent="0.2">
      <c r="A27">
        <v>97226</v>
      </c>
      <c r="B27" s="29" t="s">
        <v>38</v>
      </c>
      <c r="C27">
        <v>1.2539008034168742E-2</v>
      </c>
      <c r="D27">
        <v>276</v>
      </c>
      <c r="E27">
        <v>6.2808824272787165E-3</v>
      </c>
      <c r="F27">
        <v>275</v>
      </c>
      <c r="G27">
        <v>6.258125606890025E-3</v>
      </c>
      <c r="J27" s="157"/>
      <c r="K27" s="159">
        <v>97219</v>
      </c>
      <c r="L27" s="187">
        <v>-9.6846689064968849E-3</v>
      </c>
      <c r="M27" s="166">
        <v>10</v>
      </c>
      <c r="N27" s="166">
        <v>5.6635490681268335E-4</v>
      </c>
      <c r="O27" s="166">
        <v>-181</v>
      </c>
      <c r="P27" s="163">
        <v>-1.0251023813309569E-2</v>
      </c>
    </row>
    <row r="28" spans="1:16" x14ac:dyDescent="0.2">
      <c r="A28">
        <v>97227</v>
      </c>
      <c r="B28" s="29" t="s">
        <v>40</v>
      </c>
      <c r="C28">
        <v>2.28719084524871E-2</v>
      </c>
      <c r="D28">
        <v>695</v>
      </c>
      <c r="E28">
        <v>8.1101920277951711E-3</v>
      </c>
      <c r="F28">
        <v>1265</v>
      </c>
      <c r="G28">
        <v>1.4761716424691929E-2</v>
      </c>
      <c r="J28" s="157"/>
      <c r="K28" s="159">
        <v>97225</v>
      </c>
      <c r="L28" s="187">
        <v>3.149396318424813E-4</v>
      </c>
      <c r="M28" s="166">
        <v>130</v>
      </c>
      <c r="N28" s="166">
        <v>2.9244394385373263E-3</v>
      </c>
      <c r="O28" s="166">
        <v>-116</v>
      </c>
      <c r="P28" s="163">
        <v>-2.609499806694845E-3</v>
      </c>
    </row>
    <row r="29" spans="1:16" x14ac:dyDescent="0.2">
      <c r="A29">
        <v>97228</v>
      </c>
      <c r="B29" s="29" t="s">
        <v>35</v>
      </c>
      <c r="C29">
        <v>-6.8112869182106461E-3</v>
      </c>
      <c r="D29">
        <v>1281</v>
      </c>
      <c r="E29">
        <v>6.5751759926358988E-3</v>
      </c>
      <c r="F29">
        <v>-2608</v>
      </c>
      <c r="G29">
        <v>-1.3386462910846546E-2</v>
      </c>
      <c r="J29" s="176" t="s">
        <v>194</v>
      </c>
      <c r="K29" s="177"/>
      <c r="L29" s="188">
        <v>1.3694622811197155E-2</v>
      </c>
      <c r="M29" s="179">
        <v>369</v>
      </c>
      <c r="N29" s="179">
        <v>8.6987544218944512E-3</v>
      </c>
      <c r="O29" s="179">
        <v>359</v>
      </c>
      <c r="P29" s="180">
        <v>1.0178819025299749E-2</v>
      </c>
    </row>
    <row r="30" spans="1:16" x14ac:dyDescent="0.2">
      <c r="A30">
        <v>97229</v>
      </c>
      <c r="B30" s="167" t="s">
        <v>34</v>
      </c>
      <c r="C30">
        <v>1.5392724047749162E-3</v>
      </c>
      <c r="D30">
        <v>1358</v>
      </c>
      <c r="E30">
        <v>6.4716158689917527E-3</v>
      </c>
      <c r="F30">
        <v>-1035</v>
      </c>
      <c r="G30">
        <v>-4.9323434642168365E-3</v>
      </c>
      <c r="J30" s="154" t="s">
        <v>38</v>
      </c>
      <c r="K30" s="154">
        <v>97210</v>
      </c>
      <c r="L30" s="186">
        <v>4.9650166223036418E-3</v>
      </c>
      <c r="M30" s="165">
        <v>1380</v>
      </c>
      <c r="N30" s="165">
        <v>7.2813208701158613E-3</v>
      </c>
      <c r="O30" s="165">
        <v>-439</v>
      </c>
      <c r="P30" s="162">
        <v>-2.3163042478122195E-3</v>
      </c>
    </row>
    <row r="31" spans="1:16" x14ac:dyDescent="0.2">
      <c r="A31">
        <v>97230</v>
      </c>
      <c r="B31" s="29" t="s">
        <v>35</v>
      </c>
      <c r="C31">
        <v>7.7935665754595984E-3</v>
      </c>
      <c r="D31">
        <v>1124</v>
      </c>
      <c r="E31">
        <v>8.4230469527082595E-3</v>
      </c>
      <c r="F31">
        <v>-84</v>
      </c>
      <c r="G31">
        <v>-6.2948037724865991E-4</v>
      </c>
      <c r="J31" s="157"/>
      <c r="K31" s="159">
        <v>97217</v>
      </c>
      <c r="L31" s="187">
        <v>1.9620985897823573E-2</v>
      </c>
      <c r="M31" s="166">
        <v>655</v>
      </c>
      <c r="N31" s="166">
        <v>8.2435829140952155E-3</v>
      </c>
      <c r="O31" s="166">
        <v>904</v>
      </c>
      <c r="P31" s="163">
        <v>1.1377402983728357E-2</v>
      </c>
    </row>
    <row r="32" spans="1:16" x14ac:dyDescent="0.2">
      <c r="A32">
        <v>97231</v>
      </c>
      <c r="B32" s="29" t="s">
        <v>40</v>
      </c>
      <c r="C32">
        <v>4.0554487987162435E-2</v>
      </c>
      <c r="D32">
        <v>528</v>
      </c>
      <c r="E32">
        <v>8.5174103648455717E-3</v>
      </c>
      <c r="F32">
        <v>1986</v>
      </c>
      <c r="G32">
        <v>3.2037077622316869E-2</v>
      </c>
      <c r="J32" s="157"/>
      <c r="K32" s="159">
        <v>97220</v>
      </c>
      <c r="L32" s="187">
        <v>3.3964220528996947E-3</v>
      </c>
      <c r="M32" s="166">
        <v>890</v>
      </c>
      <c r="N32" s="166">
        <v>6.732328790825675E-3</v>
      </c>
      <c r="O32" s="166">
        <v>-441</v>
      </c>
      <c r="P32" s="163">
        <v>-3.3359067379259808E-3</v>
      </c>
    </row>
    <row r="33" spans="1:16" x14ac:dyDescent="0.2">
      <c r="A33">
        <v>97232</v>
      </c>
      <c r="B33" s="29" t="s">
        <v>38</v>
      </c>
      <c r="C33">
        <v>1.5454435315922721E-2</v>
      </c>
      <c r="D33">
        <v>483</v>
      </c>
      <c r="E33">
        <v>5.7774707876088807E-3</v>
      </c>
      <c r="F33">
        <v>809</v>
      </c>
      <c r="G33">
        <v>9.6769645283138403E-3</v>
      </c>
      <c r="J33" s="157"/>
      <c r="K33" s="159">
        <v>97226</v>
      </c>
      <c r="L33" s="187">
        <v>1.2539008034168742E-2</v>
      </c>
      <c r="M33" s="166">
        <v>276</v>
      </c>
      <c r="N33" s="166">
        <v>6.2808824272787165E-3</v>
      </c>
      <c r="O33" s="166">
        <v>275</v>
      </c>
      <c r="P33" s="163">
        <v>6.258125606890025E-3</v>
      </c>
    </row>
    <row r="34" spans="1:16" x14ac:dyDescent="0.2">
      <c r="A34">
        <v>97233</v>
      </c>
      <c r="B34" s="29" t="s">
        <v>37</v>
      </c>
      <c r="C34">
        <v>-4.8079763339368142E-3</v>
      </c>
      <c r="D34">
        <v>75</v>
      </c>
      <c r="E34">
        <v>3.9626178576402313E-3</v>
      </c>
      <c r="F34">
        <v>-166</v>
      </c>
      <c r="G34">
        <v>-8.7705941915770455E-3</v>
      </c>
      <c r="J34" s="157"/>
      <c r="K34" s="159">
        <v>97232</v>
      </c>
      <c r="L34" s="187">
        <v>1.5454435315922721E-2</v>
      </c>
      <c r="M34" s="166">
        <v>483</v>
      </c>
      <c r="N34" s="166">
        <v>5.7774707876088807E-3</v>
      </c>
      <c r="O34" s="166">
        <v>809</v>
      </c>
      <c r="P34" s="163">
        <v>9.6769645283138403E-3</v>
      </c>
    </row>
    <row r="35" spans="1:16" x14ac:dyDescent="0.2">
      <c r="A35">
        <v>97234</v>
      </c>
      <c r="B35" s="29" t="s">
        <v>37</v>
      </c>
      <c r="C35">
        <v>-5.1127543217982518E-3</v>
      </c>
      <c r="D35">
        <v>125</v>
      </c>
      <c r="E35">
        <v>8.4091353976944935E-3</v>
      </c>
      <c r="F35">
        <v>-201</v>
      </c>
      <c r="G35">
        <v>-1.3521889719492747E-2</v>
      </c>
      <c r="J35" s="176" t="s">
        <v>195</v>
      </c>
      <c r="K35" s="177"/>
      <c r="L35" s="188">
        <v>1.9620985897823573E-2</v>
      </c>
      <c r="M35" s="179">
        <v>1380</v>
      </c>
      <c r="N35" s="179">
        <v>8.2435829140952155E-3</v>
      </c>
      <c r="O35" s="179">
        <v>904</v>
      </c>
      <c r="P35" s="180">
        <v>1.1377402983728357E-2</v>
      </c>
    </row>
    <row r="36" spans="1:16" x14ac:dyDescent="0.2">
      <c r="J36" s="154" t="s">
        <v>40</v>
      </c>
      <c r="K36" s="154">
        <v>97202</v>
      </c>
      <c r="L36" s="186">
        <v>1.0176592338068779E-2</v>
      </c>
      <c r="M36" s="165">
        <v>160</v>
      </c>
      <c r="N36" s="165">
        <v>4.4126145639322625E-3</v>
      </c>
      <c r="O36" s="165">
        <v>209</v>
      </c>
      <c r="P36" s="162">
        <v>5.763977774136517E-3</v>
      </c>
    </row>
    <row r="37" spans="1:16" x14ac:dyDescent="0.2">
      <c r="J37" s="157"/>
      <c r="K37" s="159">
        <v>97206</v>
      </c>
      <c r="L37" s="187">
        <v>4.4331703393881261E-2</v>
      </c>
      <c r="M37" s="166">
        <v>342</v>
      </c>
      <c r="N37" s="166">
        <v>7.0518337491662286E-3</v>
      </c>
      <c r="O37" s="166">
        <v>1808</v>
      </c>
      <c r="P37" s="163">
        <v>3.7279869644715032E-2</v>
      </c>
    </row>
    <row r="38" spans="1:16" x14ac:dyDescent="0.2">
      <c r="J38" s="157"/>
      <c r="K38" s="159">
        <v>97207</v>
      </c>
      <c r="L38" s="187">
        <v>9.3214328945281366E-3</v>
      </c>
      <c r="M38" s="166">
        <v>1271</v>
      </c>
      <c r="N38" s="166">
        <v>7.9996902153580442E-3</v>
      </c>
      <c r="O38" s="166">
        <v>210</v>
      </c>
      <c r="P38" s="163">
        <v>1.3217426791700937E-3</v>
      </c>
    </row>
    <row r="39" spans="1:16" x14ac:dyDescent="0.2">
      <c r="J39" s="157"/>
      <c r="K39" s="159">
        <v>97221</v>
      </c>
      <c r="L39" s="187">
        <v>5.336831342524162E-3</v>
      </c>
      <c r="M39" s="166">
        <v>1209</v>
      </c>
      <c r="N39" s="166">
        <v>9.6158406752782592E-3</v>
      </c>
      <c r="O39" s="166">
        <v>-538</v>
      </c>
      <c r="P39" s="163">
        <v>-4.2790093327540971E-3</v>
      </c>
    </row>
    <row r="40" spans="1:16" x14ac:dyDescent="0.2">
      <c r="J40" s="157"/>
      <c r="K40" s="159">
        <v>97227</v>
      </c>
      <c r="L40" s="187">
        <v>2.28719084524871E-2</v>
      </c>
      <c r="M40" s="166">
        <v>695</v>
      </c>
      <c r="N40" s="166">
        <v>8.1101920277951711E-3</v>
      </c>
      <c r="O40" s="166">
        <v>1265</v>
      </c>
      <c r="P40" s="163">
        <v>1.4761716424691929E-2</v>
      </c>
    </row>
    <row r="41" spans="1:16" x14ac:dyDescent="0.2">
      <c r="J41" s="157"/>
      <c r="K41" s="159">
        <v>97223</v>
      </c>
      <c r="L41" s="187">
        <v>1.1463384953518174E-2</v>
      </c>
      <c r="M41" s="166">
        <v>444</v>
      </c>
      <c r="N41" s="166">
        <v>5.1411544640020904E-3</v>
      </c>
      <c r="O41" s="166">
        <v>546</v>
      </c>
      <c r="P41" s="163">
        <v>6.3222304895160838E-3</v>
      </c>
    </row>
    <row r="42" spans="1:16" x14ac:dyDescent="0.2">
      <c r="J42" s="157"/>
      <c r="K42" s="159">
        <v>97231</v>
      </c>
      <c r="L42" s="187">
        <v>4.0554487987162435E-2</v>
      </c>
      <c r="M42" s="166">
        <v>528</v>
      </c>
      <c r="N42" s="166">
        <v>8.5174103648455717E-3</v>
      </c>
      <c r="O42" s="166">
        <v>1986</v>
      </c>
      <c r="P42" s="163">
        <v>3.2037077622316869E-2</v>
      </c>
    </row>
    <row r="43" spans="1:16" x14ac:dyDescent="0.2">
      <c r="J43" s="176" t="s">
        <v>196</v>
      </c>
      <c r="K43" s="177"/>
      <c r="L43" s="178">
        <v>4.4331703393881261E-2</v>
      </c>
      <c r="M43" s="179">
        <v>1271</v>
      </c>
      <c r="N43" s="179">
        <v>9.6158406752782592E-3</v>
      </c>
      <c r="O43" s="179">
        <v>1986</v>
      </c>
      <c r="P43" s="180">
        <v>3.7279869644715032E-2</v>
      </c>
    </row>
    <row r="44" spans="1:16" x14ac:dyDescent="0.2">
      <c r="J44" s="154" t="s">
        <v>189</v>
      </c>
      <c r="K44" s="154" t="s">
        <v>189</v>
      </c>
      <c r="L44" s="161"/>
      <c r="M44" s="165"/>
      <c r="N44" s="165"/>
      <c r="O44" s="165"/>
      <c r="P44" s="162"/>
    </row>
    <row r="45" spans="1:16" x14ac:dyDescent="0.2">
      <c r="J45" s="176" t="s">
        <v>197</v>
      </c>
      <c r="K45" s="177"/>
      <c r="L45" s="178"/>
      <c r="M45" s="179"/>
      <c r="N45" s="179"/>
      <c r="O45" s="179"/>
      <c r="P45" s="180"/>
    </row>
    <row r="46" spans="1:16" x14ac:dyDescent="0.2">
      <c r="J46" s="181" t="s">
        <v>190</v>
      </c>
      <c r="K46" s="182"/>
      <c r="L46" s="183">
        <v>4.4331703393881261E-2</v>
      </c>
      <c r="M46" s="184">
        <v>6230</v>
      </c>
      <c r="N46" s="184">
        <v>1.0632838378389494E-2</v>
      </c>
      <c r="O46" s="184">
        <v>1986</v>
      </c>
      <c r="P46" s="185">
        <v>3.7279869644715032E-2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52"/>
  <sheetViews>
    <sheetView workbookViewId="0"/>
  </sheetViews>
  <sheetFormatPr baseColWidth="10" defaultRowHeight="12.75" x14ac:dyDescent="0.2"/>
  <cols>
    <col min="1" max="1" width="11.85546875" customWidth="1"/>
    <col min="2" max="2" width="19.140625" customWidth="1"/>
    <col min="3" max="3" width="11.42578125" style="50"/>
    <col min="4" max="4" width="8.7109375" customWidth="1"/>
    <col min="5" max="5" width="11.42578125" style="50"/>
    <col min="6" max="6" width="8.7109375" customWidth="1"/>
    <col min="7" max="7" width="11.42578125" style="50"/>
    <col min="8" max="8" width="8.7109375" customWidth="1"/>
    <col min="9" max="9" width="11.42578125" style="50"/>
    <col min="10" max="10" width="8.7109375" customWidth="1"/>
    <col min="11" max="11" width="11.42578125" style="50"/>
    <col min="12" max="12" width="8.7109375" customWidth="1"/>
    <col min="14" max="14" width="8.7109375" style="81" customWidth="1"/>
    <col min="15" max="15" width="19.140625" customWidth="1"/>
    <col min="16" max="16" width="11.42578125" style="50"/>
    <col min="17" max="17" width="7.42578125" customWidth="1"/>
    <col min="18" max="18" width="12.28515625" customWidth="1"/>
    <col min="19" max="19" width="7.42578125" customWidth="1"/>
    <col min="20" max="20" width="12.28515625" customWidth="1"/>
    <col min="21" max="21" width="7.42578125" customWidth="1"/>
    <col min="22" max="22" width="12.28515625" customWidth="1"/>
    <col min="23" max="23" width="7.42578125" customWidth="1"/>
    <col min="24" max="24" width="12.28515625" customWidth="1"/>
    <col min="25" max="25" width="7.42578125" customWidth="1"/>
    <col min="26" max="26" width="12.28515625" customWidth="1"/>
    <col min="27" max="27" width="7.42578125" customWidth="1"/>
    <col min="53" max="53" width="19.140625" customWidth="1"/>
    <col min="54" max="54" width="11.42578125" style="50"/>
    <col min="55" max="55" width="7.42578125" customWidth="1"/>
    <col min="56" max="56" width="12.28515625" customWidth="1"/>
    <col min="57" max="57" width="7.42578125" customWidth="1"/>
    <col min="58" max="58" width="12.28515625" customWidth="1"/>
    <col min="59" max="59" width="7.42578125" customWidth="1"/>
    <col min="60" max="60" width="12.28515625" customWidth="1"/>
    <col min="61" max="61" width="7.42578125" customWidth="1"/>
    <col min="62" max="62" width="12.28515625" customWidth="1"/>
    <col min="63" max="63" width="7.42578125" customWidth="1"/>
    <col min="64" max="64" width="12.28515625" customWidth="1"/>
    <col min="65" max="65" width="7.42578125" customWidth="1"/>
    <col min="66" max="66" width="11.42578125" style="50"/>
    <col min="67" max="67" width="7.42578125" customWidth="1"/>
    <col min="68" max="68" width="12.28515625" customWidth="1"/>
    <col min="69" max="69" width="7.42578125" customWidth="1"/>
    <col min="70" max="70" width="12.28515625" customWidth="1"/>
    <col min="71" max="71" width="7.42578125" customWidth="1"/>
    <col min="72" max="72" width="12.28515625" customWidth="1"/>
    <col min="73" max="73" width="7.42578125" customWidth="1"/>
    <col min="74" max="74" width="12.28515625" customWidth="1"/>
    <col min="75" max="75" width="7.42578125" customWidth="1"/>
    <col min="77" max="77" width="7.42578125" customWidth="1"/>
    <col min="78" max="78" width="11.42578125" style="50"/>
    <col min="79" max="79" width="7.42578125" customWidth="1"/>
    <col min="80" max="80" width="12.28515625" customWidth="1"/>
    <col min="81" max="81" width="7.42578125" customWidth="1"/>
    <col min="82" max="82" width="12.28515625" customWidth="1"/>
    <col min="83" max="83" width="7.42578125" customWidth="1"/>
    <col min="84" max="84" width="12.28515625" customWidth="1"/>
    <col min="85" max="85" width="7.42578125" customWidth="1"/>
    <col min="86" max="86" width="12.28515625" customWidth="1"/>
    <col min="87" max="87" width="7.42578125" customWidth="1"/>
    <col min="89" max="89" width="7.42578125" customWidth="1"/>
    <col min="91" max="91" width="19.140625" customWidth="1"/>
    <col min="92" max="92" width="11.42578125" style="50"/>
    <col min="93" max="93" width="7.42578125" customWidth="1"/>
    <col min="94" max="94" width="12.85546875" customWidth="1"/>
    <col min="95" max="95" width="7.42578125" customWidth="1"/>
    <col min="96" max="96" width="12.28515625" customWidth="1"/>
    <col min="97" max="97" width="7.42578125" customWidth="1"/>
    <col min="98" max="98" width="12.28515625" customWidth="1"/>
    <col min="99" max="99" width="7.42578125" customWidth="1"/>
    <col min="100" max="100" width="12.28515625" customWidth="1"/>
    <col min="101" max="101" width="7.42578125" customWidth="1"/>
    <col min="102" max="102" width="12.28515625" customWidth="1"/>
    <col min="103" max="103" width="7.42578125" customWidth="1"/>
    <col min="104" max="104" width="12.28515625" customWidth="1"/>
    <col min="105" max="105" width="7.42578125" customWidth="1"/>
    <col min="106" max="106" width="13.5703125" customWidth="1"/>
    <col min="107" max="107" width="7.42578125" customWidth="1"/>
    <col min="108" max="108" width="11.42578125" style="50"/>
    <col min="109" max="109" width="7.42578125" customWidth="1"/>
    <col min="110" max="110" width="12.85546875" customWidth="1"/>
    <col min="111" max="111" width="7.42578125" customWidth="1"/>
    <col min="112" max="112" width="12.28515625" customWidth="1"/>
    <col min="113" max="113" width="7.42578125" customWidth="1"/>
    <col min="114" max="114" width="12.28515625" customWidth="1"/>
    <col min="115" max="115" width="7.42578125" customWidth="1"/>
    <col min="116" max="116" width="12.28515625" customWidth="1"/>
    <col min="117" max="117" width="7.42578125" customWidth="1"/>
    <col min="118" max="118" width="12.28515625" customWidth="1"/>
    <col min="119" max="119" width="7.42578125" customWidth="1"/>
    <col min="120" max="120" width="12.28515625" customWidth="1"/>
    <col min="121" max="121" width="7.42578125" customWidth="1"/>
    <col min="122" max="122" width="13.5703125" customWidth="1"/>
    <col min="123" max="123" width="7.42578125" customWidth="1"/>
    <col min="124" max="124" width="11.42578125" style="50"/>
    <col min="125" max="125" width="7.42578125" customWidth="1"/>
    <col min="126" max="126" width="12.85546875" customWidth="1"/>
    <col min="127" max="127" width="7.42578125" customWidth="1"/>
    <col min="128" max="128" width="12.28515625" customWidth="1"/>
    <col min="129" max="129" width="7.42578125" customWidth="1"/>
    <col min="130" max="130" width="12.28515625" customWidth="1"/>
    <col min="131" max="131" width="7.42578125" customWidth="1"/>
    <col min="132" max="132" width="12.28515625" customWidth="1"/>
    <col min="133" max="133" width="7.42578125" customWidth="1"/>
    <col min="134" max="134" width="12.28515625" customWidth="1"/>
    <col min="135" max="135" width="7.42578125" customWidth="1"/>
    <col min="136" max="136" width="12.28515625" customWidth="1"/>
    <col min="137" max="137" width="7.42578125" customWidth="1"/>
    <col min="138" max="138" width="13.5703125" customWidth="1"/>
    <col min="139" max="139" width="7.42578125" customWidth="1"/>
  </cols>
  <sheetData>
    <row r="2" spans="1:139" ht="15" x14ac:dyDescent="0.2">
      <c r="C2" s="51" t="s">
        <v>65</v>
      </c>
      <c r="D2" s="47"/>
      <c r="E2" s="53"/>
      <c r="F2" s="47"/>
      <c r="G2" s="53"/>
      <c r="H2" s="47"/>
      <c r="I2" s="53"/>
      <c r="J2" s="47"/>
      <c r="K2" s="53"/>
      <c r="L2" s="47"/>
      <c r="M2" s="48"/>
      <c r="N2" s="94"/>
      <c r="P2" s="51" t="s">
        <v>146</v>
      </c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51" t="s">
        <v>149</v>
      </c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1" t="s">
        <v>148</v>
      </c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95"/>
      <c r="BB2" s="51" t="s">
        <v>150</v>
      </c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51" t="s">
        <v>151</v>
      </c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51" t="s">
        <v>152</v>
      </c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95"/>
      <c r="CN2" s="51" t="s">
        <v>154</v>
      </c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51" t="s">
        <v>163</v>
      </c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51" t="s">
        <v>164</v>
      </c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</row>
    <row r="3" spans="1:139" ht="51.75" thickBot="1" x14ac:dyDescent="0.25">
      <c r="C3" s="52" t="s">
        <v>66</v>
      </c>
      <c r="D3" s="37" t="s">
        <v>55</v>
      </c>
      <c r="E3" s="52" t="s">
        <v>69</v>
      </c>
      <c r="F3" s="37" t="s">
        <v>55</v>
      </c>
      <c r="G3" s="52" t="s">
        <v>67</v>
      </c>
      <c r="H3" s="37" t="s">
        <v>55</v>
      </c>
      <c r="I3" s="52" t="s">
        <v>142</v>
      </c>
      <c r="J3" s="37" t="s">
        <v>55</v>
      </c>
      <c r="K3" s="52" t="s">
        <v>68</v>
      </c>
      <c r="L3" s="37" t="s">
        <v>55</v>
      </c>
      <c r="M3" s="49" t="s">
        <v>64</v>
      </c>
      <c r="N3" s="91"/>
      <c r="P3" s="52" t="s">
        <v>108</v>
      </c>
      <c r="Q3" s="37" t="s">
        <v>55</v>
      </c>
      <c r="R3" s="52" t="s">
        <v>109</v>
      </c>
      <c r="S3" s="37" t="s">
        <v>55</v>
      </c>
      <c r="T3" s="52" t="s">
        <v>110</v>
      </c>
      <c r="U3" s="37" t="s">
        <v>55</v>
      </c>
      <c r="V3" s="52" t="s">
        <v>111</v>
      </c>
      <c r="W3" s="37" t="s">
        <v>55</v>
      </c>
      <c r="X3" s="52" t="s">
        <v>112</v>
      </c>
      <c r="Y3" s="37" t="s">
        <v>55</v>
      </c>
      <c r="Z3" s="52" t="s">
        <v>147</v>
      </c>
      <c r="AA3" s="37" t="s">
        <v>55</v>
      </c>
      <c r="AB3" s="52" t="s">
        <v>108</v>
      </c>
      <c r="AC3" s="37" t="s">
        <v>55</v>
      </c>
      <c r="AD3" s="52" t="s">
        <v>109</v>
      </c>
      <c r="AE3" s="37" t="s">
        <v>55</v>
      </c>
      <c r="AF3" s="52" t="s">
        <v>110</v>
      </c>
      <c r="AG3" s="37" t="s">
        <v>55</v>
      </c>
      <c r="AH3" s="52" t="s">
        <v>111</v>
      </c>
      <c r="AI3" s="37" t="s">
        <v>55</v>
      </c>
      <c r="AJ3" s="52" t="s">
        <v>112</v>
      </c>
      <c r="AK3" s="37" t="s">
        <v>55</v>
      </c>
      <c r="AL3" s="52" t="s">
        <v>147</v>
      </c>
      <c r="AM3" s="37" t="s">
        <v>55</v>
      </c>
      <c r="AN3" s="52" t="s">
        <v>108</v>
      </c>
      <c r="AO3" s="37" t="s">
        <v>55</v>
      </c>
      <c r="AP3" s="52" t="s">
        <v>109</v>
      </c>
      <c r="AQ3" s="37" t="s">
        <v>55</v>
      </c>
      <c r="AR3" s="52" t="s">
        <v>110</v>
      </c>
      <c r="AS3" s="37" t="s">
        <v>55</v>
      </c>
      <c r="AT3" s="52" t="s">
        <v>111</v>
      </c>
      <c r="AU3" s="37" t="s">
        <v>55</v>
      </c>
      <c r="AV3" s="52" t="s">
        <v>112</v>
      </c>
      <c r="AW3" s="37" t="s">
        <v>55</v>
      </c>
      <c r="AX3" s="52" t="s">
        <v>147</v>
      </c>
      <c r="AY3" s="37" t="s">
        <v>55</v>
      </c>
      <c r="BB3" s="52" t="s">
        <v>153</v>
      </c>
      <c r="BC3" s="37" t="s">
        <v>55</v>
      </c>
      <c r="BD3" s="52" t="s">
        <v>48</v>
      </c>
      <c r="BE3" s="37" t="s">
        <v>55</v>
      </c>
      <c r="BF3" s="52" t="s">
        <v>49</v>
      </c>
      <c r="BG3" s="37" t="s">
        <v>55</v>
      </c>
      <c r="BH3" s="52" t="s">
        <v>50</v>
      </c>
      <c r="BI3" s="37" t="s">
        <v>55</v>
      </c>
      <c r="BJ3" s="52" t="s">
        <v>51</v>
      </c>
      <c r="BK3" s="37" t="s">
        <v>55</v>
      </c>
      <c r="BL3" s="52" t="s">
        <v>52</v>
      </c>
      <c r="BM3" s="37" t="s">
        <v>55</v>
      </c>
      <c r="BN3" s="52" t="s">
        <v>153</v>
      </c>
      <c r="BO3" s="37" t="s">
        <v>55</v>
      </c>
      <c r="BP3" s="52" t="s">
        <v>48</v>
      </c>
      <c r="BQ3" s="37" t="s">
        <v>55</v>
      </c>
      <c r="BR3" s="52" t="s">
        <v>49</v>
      </c>
      <c r="BS3" s="37" t="s">
        <v>55</v>
      </c>
      <c r="BT3" s="52" t="s">
        <v>50</v>
      </c>
      <c r="BU3" s="37" t="s">
        <v>55</v>
      </c>
      <c r="BV3" s="52" t="s">
        <v>51</v>
      </c>
      <c r="BW3" s="37" t="s">
        <v>55</v>
      </c>
      <c r="BX3" s="52" t="s">
        <v>52</v>
      </c>
      <c r="BY3" s="37" t="s">
        <v>55</v>
      </c>
      <c r="BZ3" s="52" t="s">
        <v>153</v>
      </c>
      <c r="CA3" s="37" t="s">
        <v>55</v>
      </c>
      <c r="CB3" s="52" t="s">
        <v>48</v>
      </c>
      <c r="CC3" s="37" t="s">
        <v>55</v>
      </c>
      <c r="CD3" s="52" t="s">
        <v>49</v>
      </c>
      <c r="CE3" s="37" t="s">
        <v>55</v>
      </c>
      <c r="CF3" s="52" t="s">
        <v>50</v>
      </c>
      <c r="CG3" s="37" t="s">
        <v>55</v>
      </c>
      <c r="CH3" s="52" t="s">
        <v>51</v>
      </c>
      <c r="CI3" s="37" t="s">
        <v>55</v>
      </c>
      <c r="CJ3" s="52" t="s">
        <v>52</v>
      </c>
      <c r="CK3" s="37" t="s">
        <v>55</v>
      </c>
      <c r="CN3" s="52" t="s">
        <v>155</v>
      </c>
      <c r="CO3" s="37" t="s">
        <v>55</v>
      </c>
      <c r="CP3" s="52" t="s">
        <v>156</v>
      </c>
      <c r="CQ3" s="37" t="s">
        <v>55</v>
      </c>
      <c r="CR3" s="52" t="s">
        <v>157</v>
      </c>
      <c r="CS3" s="37" t="s">
        <v>55</v>
      </c>
      <c r="CT3" s="52" t="s">
        <v>158</v>
      </c>
      <c r="CU3" s="37" t="s">
        <v>55</v>
      </c>
      <c r="CV3" s="52" t="s">
        <v>159</v>
      </c>
      <c r="CW3" s="37" t="s">
        <v>55</v>
      </c>
      <c r="CX3" s="52" t="s">
        <v>160</v>
      </c>
      <c r="CY3" s="37" t="s">
        <v>55</v>
      </c>
      <c r="CZ3" s="52" t="s">
        <v>161</v>
      </c>
      <c r="DA3" s="37" t="s">
        <v>55</v>
      </c>
      <c r="DB3" s="52" t="s">
        <v>162</v>
      </c>
      <c r="DC3" s="37" t="s">
        <v>55</v>
      </c>
      <c r="DD3" s="52" t="s">
        <v>155</v>
      </c>
      <c r="DE3" s="37" t="s">
        <v>55</v>
      </c>
      <c r="DF3" s="52" t="s">
        <v>156</v>
      </c>
      <c r="DG3" s="37" t="s">
        <v>55</v>
      </c>
      <c r="DH3" s="52" t="s">
        <v>157</v>
      </c>
      <c r="DI3" s="37" t="s">
        <v>55</v>
      </c>
      <c r="DJ3" s="52" t="s">
        <v>158</v>
      </c>
      <c r="DK3" s="37" t="s">
        <v>55</v>
      </c>
      <c r="DL3" s="52" t="s">
        <v>159</v>
      </c>
      <c r="DM3" s="37" t="s">
        <v>55</v>
      </c>
      <c r="DN3" s="52" t="s">
        <v>160</v>
      </c>
      <c r="DO3" s="37" t="s">
        <v>55</v>
      </c>
      <c r="DP3" s="52" t="s">
        <v>161</v>
      </c>
      <c r="DQ3" s="37" t="s">
        <v>55</v>
      </c>
      <c r="DR3" s="52" t="s">
        <v>162</v>
      </c>
      <c r="DS3" s="37" t="s">
        <v>55</v>
      </c>
      <c r="DT3" s="52" t="s">
        <v>155</v>
      </c>
      <c r="DU3" s="37" t="s">
        <v>55</v>
      </c>
      <c r="DV3" s="52" t="s">
        <v>156</v>
      </c>
      <c r="DW3" s="37" t="s">
        <v>55</v>
      </c>
      <c r="DX3" s="52" t="s">
        <v>157</v>
      </c>
      <c r="DY3" s="37" t="s">
        <v>55</v>
      </c>
      <c r="DZ3" s="52" t="s">
        <v>158</v>
      </c>
      <c r="EA3" s="37" t="s">
        <v>55</v>
      </c>
      <c r="EB3" s="52" t="s">
        <v>159</v>
      </c>
      <c r="EC3" s="37" t="s">
        <v>55</v>
      </c>
      <c r="ED3" s="52" t="s">
        <v>160</v>
      </c>
      <c r="EE3" s="37" t="s">
        <v>55</v>
      </c>
      <c r="EF3" s="52" t="s">
        <v>161</v>
      </c>
      <c r="EG3" s="37" t="s">
        <v>55</v>
      </c>
      <c r="EH3" s="52" t="s">
        <v>162</v>
      </c>
      <c r="EI3" s="37" t="s">
        <v>55</v>
      </c>
    </row>
    <row r="4" spans="1:139" x14ac:dyDescent="0.2">
      <c r="A4" s="2">
        <v>97209</v>
      </c>
      <c r="B4" s="25" t="s">
        <v>8</v>
      </c>
      <c r="C4" s="10"/>
      <c r="D4" s="73"/>
      <c r="E4" s="10"/>
      <c r="F4" s="73"/>
      <c r="G4" s="10"/>
      <c r="H4" s="73"/>
      <c r="I4" s="10"/>
      <c r="J4" s="73"/>
      <c r="K4" s="10"/>
      <c r="L4" s="73"/>
      <c r="M4" s="38"/>
      <c r="N4" s="92"/>
      <c r="O4" s="25" t="s">
        <v>8</v>
      </c>
      <c r="P4" s="84"/>
      <c r="Q4" s="73"/>
      <c r="R4" s="84"/>
      <c r="S4" s="73"/>
      <c r="T4" s="84"/>
      <c r="U4" s="73"/>
      <c r="V4" s="84"/>
      <c r="W4" s="73"/>
      <c r="X4" s="84"/>
      <c r="Y4" s="73"/>
      <c r="Z4" s="84"/>
      <c r="AA4" s="73"/>
      <c r="AB4" s="84"/>
      <c r="AC4" s="73"/>
      <c r="AD4" s="84"/>
      <c r="AE4" s="73"/>
      <c r="AF4" s="84"/>
      <c r="AG4" s="73"/>
      <c r="AH4" s="84"/>
      <c r="AI4" s="73"/>
      <c r="AJ4" s="84"/>
      <c r="AK4" s="73"/>
      <c r="AL4" s="84"/>
      <c r="AM4" s="73"/>
      <c r="AN4" s="84"/>
      <c r="AO4" s="73"/>
      <c r="AP4" s="84"/>
      <c r="AQ4" s="73"/>
      <c r="AR4" s="84"/>
      <c r="AS4" s="73"/>
      <c r="AT4" s="84"/>
      <c r="AU4" s="73"/>
      <c r="AV4" s="84"/>
      <c r="AW4" s="73"/>
      <c r="AX4" s="84"/>
      <c r="AY4" s="73" t="e">
        <f t="shared" ref="AY4:AY13" si="0">AX4/$G4</f>
        <v>#DIV/0!</v>
      </c>
      <c r="AZ4" s="50"/>
      <c r="BA4" s="25" t="s">
        <v>8</v>
      </c>
      <c r="BB4" s="84"/>
      <c r="BC4" s="73"/>
      <c r="BD4" s="84"/>
      <c r="BE4" s="73"/>
      <c r="BF4" s="84"/>
      <c r="BG4" s="73"/>
      <c r="BH4" s="84"/>
      <c r="BI4" s="73"/>
      <c r="BJ4" s="84"/>
      <c r="BK4" s="73"/>
      <c r="BL4" s="84"/>
      <c r="BM4" s="73"/>
      <c r="BN4" s="84"/>
      <c r="BO4" s="73"/>
      <c r="BP4" s="84"/>
      <c r="BQ4" s="73"/>
      <c r="BR4" s="84"/>
      <c r="BS4" s="73"/>
      <c r="BT4" s="84"/>
      <c r="BU4" s="73"/>
      <c r="BV4" s="84"/>
      <c r="BW4" s="73"/>
      <c r="BX4" s="84"/>
      <c r="BY4" s="73"/>
      <c r="BZ4" s="84"/>
      <c r="CA4" s="73"/>
      <c r="CB4" s="84"/>
      <c r="CC4" s="73"/>
      <c r="CD4" s="84"/>
      <c r="CE4" s="73"/>
      <c r="CF4" s="84"/>
      <c r="CG4" s="73"/>
      <c r="CH4" s="84"/>
      <c r="CI4" s="73"/>
      <c r="CJ4" s="84"/>
      <c r="CK4" s="73"/>
      <c r="CL4" s="50"/>
      <c r="CM4" s="25" t="s">
        <v>8</v>
      </c>
      <c r="CN4" s="84"/>
      <c r="CO4" s="73"/>
      <c r="CP4" s="84"/>
      <c r="CQ4" s="73"/>
      <c r="CR4" s="84"/>
      <c r="CS4" s="73"/>
      <c r="CT4" s="84"/>
      <c r="CU4" s="73"/>
      <c r="CV4" s="84"/>
      <c r="CW4" s="73"/>
      <c r="CX4" s="84"/>
      <c r="CY4" s="73"/>
      <c r="CZ4" s="84"/>
      <c r="DA4" s="73"/>
      <c r="DB4" s="84"/>
      <c r="DC4" s="73"/>
      <c r="DD4" s="84"/>
      <c r="DE4" s="73"/>
      <c r="DF4" s="84"/>
      <c r="DG4" s="73"/>
      <c r="DH4" s="84"/>
      <c r="DI4" s="73"/>
      <c r="DJ4" s="84"/>
      <c r="DK4" s="73"/>
      <c r="DL4" s="84"/>
      <c r="DM4" s="73"/>
      <c r="DN4" s="84"/>
      <c r="DO4" s="73"/>
      <c r="DP4" s="84"/>
      <c r="DQ4" s="73"/>
      <c r="DR4" s="84"/>
      <c r="DS4" s="73"/>
      <c r="DT4" s="84"/>
      <c r="DU4" s="73"/>
      <c r="DV4" s="84"/>
      <c r="DW4" s="73"/>
      <c r="DX4" s="84"/>
      <c r="DY4" s="73"/>
      <c r="DZ4" s="84"/>
      <c r="EA4" s="73"/>
      <c r="EB4" s="84"/>
      <c r="EC4" s="73"/>
      <c r="ED4" s="84"/>
      <c r="EE4" s="73"/>
      <c r="EF4" s="84"/>
      <c r="EG4" s="73"/>
      <c r="EH4" s="84"/>
      <c r="EI4" s="73"/>
    </row>
    <row r="5" spans="1:139" x14ac:dyDescent="0.2">
      <c r="A5" s="1">
        <v>97213</v>
      </c>
      <c r="B5" s="26" t="s">
        <v>10</v>
      </c>
      <c r="C5" s="10"/>
      <c r="D5" s="71"/>
      <c r="E5" s="10"/>
      <c r="F5" s="71"/>
      <c r="G5" s="10"/>
      <c r="H5" s="71"/>
      <c r="I5" s="10"/>
      <c r="J5" s="71"/>
      <c r="K5" s="10"/>
      <c r="L5" s="71"/>
      <c r="M5" s="22"/>
      <c r="N5" s="92"/>
      <c r="O5" s="26" t="s">
        <v>10</v>
      </c>
      <c r="P5" s="84"/>
      <c r="Q5" s="71"/>
      <c r="R5" s="84"/>
      <c r="S5" s="71"/>
      <c r="T5" s="84"/>
      <c r="U5" s="71"/>
      <c r="V5" s="84"/>
      <c r="W5" s="71"/>
      <c r="X5" s="84"/>
      <c r="Y5" s="71"/>
      <c r="Z5" s="84"/>
      <c r="AA5" s="71"/>
      <c r="AB5" s="84"/>
      <c r="AC5" s="71"/>
      <c r="AD5" s="84"/>
      <c r="AE5" s="71"/>
      <c r="AF5" s="84"/>
      <c r="AG5" s="71"/>
      <c r="AH5" s="84"/>
      <c r="AI5" s="71"/>
      <c r="AJ5" s="84"/>
      <c r="AK5" s="71"/>
      <c r="AL5" s="84"/>
      <c r="AM5" s="71"/>
      <c r="AN5" s="84"/>
      <c r="AO5" s="71"/>
      <c r="AP5" s="84"/>
      <c r="AQ5" s="71"/>
      <c r="AR5" s="84"/>
      <c r="AS5" s="71"/>
      <c r="AT5" s="84"/>
      <c r="AU5" s="71"/>
      <c r="AV5" s="84"/>
      <c r="AW5" s="71"/>
      <c r="AX5" s="84"/>
      <c r="AY5" s="71" t="e">
        <f t="shared" si="0"/>
        <v>#DIV/0!</v>
      </c>
      <c r="AZ5" s="50"/>
      <c r="BA5" s="26" t="s">
        <v>10</v>
      </c>
      <c r="BB5" s="84"/>
      <c r="BC5" s="71"/>
      <c r="BD5" s="84"/>
      <c r="BE5" s="71"/>
      <c r="BF5" s="84"/>
      <c r="BG5" s="71"/>
      <c r="BH5" s="84"/>
      <c r="BI5" s="71"/>
      <c r="BJ5" s="84"/>
      <c r="BK5" s="71"/>
      <c r="BL5" s="84"/>
      <c r="BM5" s="71"/>
      <c r="BN5" s="84"/>
      <c r="BO5" s="71"/>
      <c r="BP5" s="84"/>
      <c r="BQ5" s="71"/>
      <c r="BR5" s="84"/>
      <c r="BS5" s="71"/>
      <c r="BT5" s="84"/>
      <c r="BU5" s="71"/>
      <c r="BV5" s="84"/>
      <c r="BW5" s="71"/>
      <c r="BX5" s="84"/>
      <c r="BY5" s="71"/>
      <c r="BZ5" s="84"/>
      <c r="CA5" s="71"/>
      <c r="CB5" s="84"/>
      <c r="CC5" s="71"/>
      <c r="CD5" s="84"/>
      <c r="CE5" s="71"/>
      <c r="CF5" s="84"/>
      <c r="CG5" s="71"/>
      <c r="CH5" s="84"/>
      <c r="CI5" s="71"/>
      <c r="CJ5" s="84"/>
      <c r="CK5" s="71"/>
      <c r="CL5" s="50"/>
      <c r="CM5" s="26" t="s">
        <v>10</v>
      </c>
      <c r="CN5" s="84"/>
      <c r="CO5" s="71"/>
      <c r="CP5" s="84"/>
      <c r="CQ5" s="71"/>
      <c r="CR5" s="84"/>
      <c r="CS5" s="71"/>
      <c r="CT5" s="84"/>
      <c r="CU5" s="71"/>
      <c r="CV5" s="84"/>
      <c r="CW5" s="71"/>
      <c r="CX5" s="84"/>
      <c r="CY5" s="71"/>
      <c r="CZ5" s="84"/>
      <c r="DA5" s="71"/>
      <c r="DB5" s="84"/>
      <c r="DC5" s="71"/>
      <c r="DD5" s="84"/>
      <c r="DE5" s="71"/>
      <c r="DF5" s="84"/>
      <c r="DG5" s="71"/>
      <c r="DH5" s="84"/>
      <c r="DI5" s="71"/>
      <c r="DJ5" s="84"/>
      <c r="DK5" s="71"/>
      <c r="DL5" s="84"/>
      <c r="DM5" s="71"/>
      <c r="DN5" s="84"/>
      <c r="DO5" s="71"/>
      <c r="DP5" s="84"/>
      <c r="DQ5" s="71"/>
      <c r="DR5" s="84"/>
      <c r="DS5" s="71"/>
      <c r="DT5" s="84"/>
      <c r="DU5" s="71"/>
      <c r="DV5" s="84"/>
      <c r="DW5" s="71"/>
      <c r="DX5" s="84"/>
      <c r="DY5" s="71"/>
      <c r="DZ5" s="84"/>
      <c r="EA5" s="71"/>
      <c r="EB5" s="84"/>
      <c r="EC5" s="71"/>
      <c r="ED5" s="84"/>
      <c r="EE5" s="71"/>
      <c r="EF5" s="84"/>
      <c r="EG5" s="71"/>
      <c r="EH5" s="84"/>
      <c r="EI5" s="71"/>
    </row>
    <row r="6" spans="1:139" x14ac:dyDescent="0.2">
      <c r="A6" s="1">
        <v>97224</v>
      </c>
      <c r="B6" s="26" t="s">
        <v>19</v>
      </c>
      <c r="C6" s="10"/>
      <c r="D6" s="71"/>
      <c r="E6" s="10"/>
      <c r="F6" s="71"/>
      <c r="G6" s="10"/>
      <c r="H6" s="71"/>
      <c r="I6" s="10"/>
      <c r="J6" s="71"/>
      <c r="K6" s="10"/>
      <c r="L6" s="71"/>
      <c r="M6" s="22"/>
      <c r="N6" s="92"/>
      <c r="O6" s="26" t="s">
        <v>19</v>
      </c>
      <c r="P6" s="84"/>
      <c r="Q6" s="71"/>
      <c r="R6" s="84"/>
      <c r="S6" s="71"/>
      <c r="T6" s="84"/>
      <c r="U6" s="71"/>
      <c r="V6" s="84"/>
      <c r="W6" s="71"/>
      <c r="X6" s="84"/>
      <c r="Y6" s="71"/>
      <c r="Z6" s="84"/>
      <c r="AA6" s="71"/>
      <c r="AB6" s="84"/>
      <c r="AC6" s="71"/>
      <c r="AD6" s="84"/>
      <c r="AE6" s="71"/>
      <c r="AF6" s="84"/>
      <c r="AG6" s="71"/>
      <c r="AH6" s="84"/>
      <c r="AI6" s="71"/>
      <c r="AJ6" s="84"/>
      <c r="AK6" s="71"/>
      <c r="AL6" s="84"/>
      <c r="AM6" s="71"/>
      <c r="AN6" s="84"/>
      <c r="AO6" s="71"/>
      <c r="AP6" s="84"/>
      <c r="AQ6" s="71"/>
      <c r="AR6" s="84"/>
      <c r="AS6" s="71"/>
      <c r="AT6" s="84"/>
      <c r="AU6" s="71"/>
      <c r="AV6" s="84"/>
      <c r="AW6" s="71"/>
      <c r="AX6" s="84"/>
      <c r="AY6" s="71" t="e">
        <f t="shared" si="0"/>
        <v>#DIV/0!</v>
      </c>
      <c r="AZ6" s="50"/>
      <c r="BA6" s="26" t="s">
        <v>19</v>
      </c>
      <c r="BB6" s="84"/>
      <c r="BC6" s="71"/>
      <c r="BD6" s="84"/>
      <c r="BE6" s="71"/>
      <c r="BF6" s="84"/>
      <c r="BG6" s="71"/>
      <c r="BH6" s="84"/>
      <c r="BI6" s="71"/>
      <c r="BJ6" s="84"/>
      <c r="BK6" s="71"/>
      <c r="BL6" s="84"/>
      <c r="BM6" s="71"/>
      <c r="BN6" s="84"/>
      <c r="BO6" s="71"/>
      <c r="BP6" s="84"/>
      <c r="BQ6" s="71"/>
      <c r="BR6" s="84"/>
      <c r="BS6" s="71"/>
      <c r="BT6" s="84"/>
      <c r="BU6" s="71"/>
      <c r="BV6" s="84"/>
      <c r="BW6" s="71"/>
      <c r="BX6" s="84"/>
      <c r="BY6" s="71"/>
      <c r="BZ6" s="84"/>
      <c r="CA6" s="71"/>
      <c r="CB6" s="84"/>
      <c r="CC6" s="71"/>
      <c r="CD6" s="84"/>
      <c r="CE6" s="71"/>
      <c r="CF6" s="84"/>
      <c r="CG6" s="71"/>
      <c r="CH6" s="84"/>
      <c r="CI6" s="71"/>
      <c r="CJ6" s="84"/>
      <c r="CK6" s="71"/>
      <c r="CL6" s="50"/>
      <c r="CM6" s="26" t="s">
        <v>19</v>
      </c>
      <c r="CN6" s="84"/>
      <c r="CO6" s="71"/>
      <c r="CP6" s="84"/>
      <c r="CQ6" s="71"/>
      <c r="CR6" s="84"/>
      <c r="CS6" s="71"/>
      <c r="CT6" s="84"/>
      <c r="CU6" s="71"/>
      <c r="CV6" s="84"/>
      <c r="CW6" s="71"/>
      <c r="CX6" s="84"/>
      <c r="CY6" s="71"/>
      <c r="CZ6" s="84"/>
      <c r="DA6" s="71"/>
      <c r="DB6" s="84"/>
      <c r="DC6" s="71"/>
      <c r="DD6" s="84"/>
      <c r="DE6" s="71"/>
      <c r="DF6" s="84"/>
      <c r="DG6" s="71"/>
      <c r="DH6" s="84"/>
      <c r="DI6" s="71"/>
      <c r="DJ6" s="84"/>
      <c r="DK6" s="71"/>
      <c r="DL6" s="84"/>
      <c r="DM6" s="71"/>
      <c r="DN6" s="84"/>
      <c r="DO6" s="71"/>
      <c r="DP6" s="84"/>
      <c r="DQ6" s="71"/>
      <c r="DR6" s="84"/>
      <c r="DS6" s="71"/>
      <c r="DT6" s="84"/>
      <c r="DU6" s="71"/>
      <c r="DV6" s="84"/>
      <c r="DW6" s="71"/>
      <c r="DX6" s="84"/>
      <c r="DY6" s="71"/>
      <c r="DZ6" s="84"/>
      <c r="EA6" s="71"/>
      <c r="EB6" s="84"/>
      <c r="EC6" s="71"/>
      <c r="ED6" s="84"/>
      <c r="EE6" s="71"/>
      <c r="EF6" s="84"/>
      <c r="EG6" s="71"/>
      <c r="EH6" s="84"/>
      <c r="EI6" s="71"/>
    </row>
    <row r="7" spans="1:139" x14ac:dyDescent="0.2">
      <c r="A7" s="1">
        <v>97229</v>
      </c>
      <c r="B7" s="27" t="s">
        <v>24</v>
      </c>
      <c r="C7" s="10"/>
      <c r="D7" s="72"/>
      <c r="E7" s="10"/>
      <c r="F7" s="72"/>
      <c r="G7" s="10"/>
      <c r="H7" s="72"/>
      <c r="I7" s="10"/>
      <c r="J7" s="72"/>
      <c r="K7" s="10"/>
      <c r="L7" s="72"/>
      <c r="M7" s="23"/>
      <c r="N7" s="92"/>
      <c r="O7" s="27" t="s">
        <v>24</v>
      </c>
      <c r="P7" s="84"/>
      <c r="Q7" s="72"/>
      <c r="R7" s="84"/>
      <c r="S7" s="72"/>
      <c r="T7" s="84"/>
      <c r="U7" s="72"/>
      <c r="V7" s="84"/>
      <c r="W7" s="72"/>
      <c r="X7" s="84"/>
      <c r="Y7" s="72"/>
      <c r="Z7" s="84"/>
      <c r="AA7" s="72"/>
      <c r="AB7" s="84"/>
      <c r="AC7" s="72"/>
      <c r="AD7" s="84"/>
      <c r="AE7" s="72"/>
      <c r="AF7" s="84"/>
      <c r="AG7" s="72"/>
      <c r="AH7" s="84"/>
      <c r="AI7" s="72"/>
      <c r="AJ7" s="84"/>
      <c r="AK7" s="72"/>
      <c r="AL7" s="84"/>
      <c r="AM7" s="72"/>
      <c r="AN7" s="84"/>
      <c r="AO7" s="72"/>
      <c r="AP7" s="84"/>
      <c r="AQ7" s="72"/>
      <c r="AR7" s="84"/>
      <c r="AS7" s="72"/>
      <c r="AT7" s="84"/>
      <c r="AU7" s="72"/>
      <c r="AV7" s="84"/>
      <c r="AW7" s="72"/>
      <c r="AX7" s="84"/>
      <c r="AY7" s="72" t="e">
        <f t="shared" si="0"/>
        <v>#DIV/0!</v>
      </c>
      <c r="AZ7" s="50"/>
      <c r="BA7" s="27" t="s">
        <v>24</v>
      </c>
      <c r="BB7" s="84"/>
      <c r="BC7" s="72"/>
      <c r="BD7" s="84"/>
      <c r="BE7" s="72"/>
      <c r="BF7" s="84"/>
      <c r="BG7" s="72"/>
      <c r="BH7" s="84"/>
      <c r="BI7" s="72"/>
      <c r="BJ7" s="84"/>
      <c r="BK7" s="72"/>
      <c r="BL7" s="84"/>
      <c r="BM7" s="72"/>
      <c r="BN7" s="84"/>
      <c r="BO7" s="72"/>
      <c r="BP7" s="84"/>
      <c r="BQ7" s="72"/>
      <c r="BR7" s="84"/>
      <c r="BS7" s="72"/>
      <c r="BT7" s="84"/>
      <c r="BU7" s="72"/>
      <c r="BV7" s="84"/>
      <c r="BW7" s="72"/>
      <c r="BX7" s="84"/>
      <c r="BY7" s="72"/>
      <c r="BZ7" s="84"/>
      <c r="CA7" s="72"/>
      <c r="CB7" s="84"/>
      <c r="CC7" s="72"/>
      <c r="CD7" s="84"/>
      <c r="CE7" s="72"/>
      <c r="CF7" s="84"/>
      <c r="CG7" s="72"/>
      <c r="CH7" s="84"/>
      <c r="CI7" s="72"/>
      <c r="CJ7" s="84"/>
      <c r="CK7" s="72"/>
      <c r="CL7" s="50"/>
      <c r="CM7" s="27" t="s">
        <v>24</v>
      </c>
      <c r="CN7" s="84"/>
      <c r="CO7" s="72"/>
      <c r="CP7" s="84"/>
      <c r="CQ7" s="72"/>
      <c r="CR7" s="84"/>
      <c r="CS7" s="72"/>
      <c r="CT7" s="84"/>
      <c r="CU7" s="72"/>
      <c r="CV7" s="84"/>
      <c r="CW7" s="72"/>
      <c r="CX7" s="84"/>
      <c r="CY7" s="72"/>
      <c r="CZ7" s="84"/>
      <c r="DA7" s="72"/>
      <c r="DB7" s="84"/>
      <c r="DC7" s="72"/>
      <c r="DD7" s="84"/>
      <c r="DE7" s="72"/>
      <c r="DF7" s="84"/>
      <c r="DG7" s="72"/>
      <c r="DH7" s="84"/>
      <c r="DI7" s="72"/>
      <c r="DJ7" s="84"/>
      <c r="DK7" s="72"/>
      <c r="DL7" s="84"/>
      <c r="DM7" s="72"/>
      <c r="DN7" s="84"/>
      <c r="DO7" s="72"/>
      <c r="DP7" s="84"/>
      <c r="DQ7" s="72"/>
      <c r="DR7" s="84"/>
      <c r="DS7" s="72"/>
      <c r="DT7" s="84"/>
      <c r="DU7" s="72"/>
      <c r="DV7" s="84"/>
      <c r="DW7" s="72"/>
      <c r="DX7" s="84"/>
      <c r="DY7" s="72"/>
      <c r="DZ7" s="84"/>
      <c r="EA7" s="72"/>
      <c r="EB7" s="84"/>
      <c r="EC7" s="72"/>
      <c r="ED7" s="84"/>
      <c r="EE7" s="72"/>
      <c r="EF7" s="84"/>
      <c r="EG7" s="72"/>
      <c r="EH7" s="84"/>
      <c r="EI7" s="72"/>
    </row>
    <row r="8" spans="1:139" ht="13.5" thickBot="1" x14ac:dyDescent="0.25">
      <c r="A8" s="3"/>
      <c r="B8" s="28" t="s">
        <v>34</v>
      </c>
      <c r="C8" s="12"/>
      <c r="D8" s="44"/>
      <c r="E8" s="12"/>
      <c r="F8" s="44"/>
      <c r="G8" s="12"/>
      <c r="H8" s="44"/>
      <c r="I8" s="12"/>
      <c r="J8" s="44"/>
      <c r="K8" s="12"/>
      <c r="L8" s="44"/>
      <c r="M8" s="39"/>
      <c r="N8" s="93"/>
      <c r="O8" s="28" t="s">
        <v>34</v>
      </c>
      <c r="P8" s="12"/>
      <c r="Q8" s="44"/>
      <c r="R8" s="12"/>
      <c r="S8" s="44"/>
      <c r="T8" s="12"/>
      <c r="U8" s="44"/>
      <c r="V8" s="12"/>
      <c r="W8" s="44"/>
      <c r="X8" s="12"/>
      <c r="Y8" s="44"/>
      <c r="Z8" s="12"/>
      <c r="AA8" s="44"/>
      <c r="AB8" s="12"/>
      <c r="AC8" s="44"/>
      <c r="AD8" s="12"/>
      <c r="AE8" s="44"/>
      <c r="AF8" s="12"/>
      <c r="AG8" s="44"/>
      <c r="AH8" s="12"/>
      <c r="AI8" s="44"/>
      <c r="AJ8" s="12"/>
      <c r="AK8" s="44"/>
      <c r="AL8" s="12"/>
      <c r="AM8" s="44"/>
      <c r="AN8" s="12"/>
      <c r="AO8" s="44"/>
      <c r="AP8" s="12"/>
      <c r="AQ8" s="44"/>
      <c r="AR8" s="12"/>
      <c r="AS8" s="44"/>
      <c r="AT8" s="12"/>
      <c r="AU8" s="44"/>
      <c r="AV8" s="12"/>
      <c r="AW8" s="44"/>
      <c r="AX8" s="12"/>
      <c r="AY8" s="44" t="e">
        <f t="shared" si="0"/>
        <v>#DIV/0!</v>
      </c>
      <c r="AZ8" s="50"/>
      <c r="BA8" s="28" t="s">
        <v>34</v>
      </c>
      <c r="BB8" s="12"/>
      <c r="BC8" s="44"/>
      <c r="BD8" s="12"/>
      <c r="BE8" s="44"/>
      <c r="BF8" s="12"/>
      <c r="BG8" s="44"/>
      <c r="BH8" s="12"/>
      <c r="BI8" s="44"/>
      <c r="BJ8" s="12"/>
      <c r="BK8" s="44"/>
      <c r="BL8" s="12"/>
      <c r="BM8" s="44"/>
      <c r="BN8" s="12"/>
      <c r="BO8" s="44"/>
      <c r="BP8" s="12"/>
      <c r="BQ8" s="44"/>
      <c r="BR8" s="12"/>
      <c r="BS8" s="44"/>
      <c r="BT8" s="12"/>
      <c r="BU8" s="44"/>
      <c r="BV8" s="12"/>
      <c r="BW8" s="44"/>
      <c r="BX8" s="12"/>
      <c r="BY8" s="44"/>
      <c r="BZ8" s="12"/>
      <c r="CA8" s="44"/>
      <c r="CB8" s="12"/>
      <c r="CC8" s="44"/>
      <c r="CD8" s="12"/>
      <c r="CE8" s="44"/>
      <c r="CF8" s="12"/>
      <c r="CG8" s="44"/>
      <c r="CH8" s="12"/>
      <c r="CI8" s="44"/>
      <c r="CJ8" s="12"/>
      <c r="CK8" s="44"/>
      <c r="CL8" s="50"/>
      <c r="CM8" s="28" t="s">
        <v>34</v>
      </c>
      <c r="CN8" s="12"/>
      <c r="CO8" s="44"/>
      <c r="CP8" s="12"/>
      <c r="CQ8" s="44"/>
      <c r="CR8" s="12"/>
      <c r="CS8" s="44"/>
      <c r="CT8" s="12"/>
      <c r="CU8" s="44"/>
      <c r="CV8" s="12"/>
      <c r="CW8" s="44"/>
      <c r="CX8" s="12"/>
      <c r="CY8" s="44"/>
      <c r="CZ8" s="12"/>
      <c r="DA8" s="44"/>
      <c r="DB8" s="12"/>
      <c r="DC8" s="44"/>
      <c r="DD8" s="12"/>
      <c r="DE8" s="44"/>
      <c r="DF8" s="12"/>
      <c r="DG8" s="44"/>
      <c r="DH8" s="12"/>
      <c r="DI8" s="44"/>
      <c r="DJ8" s="12"/>
      <c r="DK8" s="44"/>
      <c r="DL8" s="12"/>
      <c r="DM8" s="44"/>
      <c r="DN8" s="12"/>
      <c r="DO8" s="44"/>
      <c r="DP8" s="12"/>
      <c r="DQ8" s="44"/>
      <c r="DR8" s="12"/>
      <c r="DS8" s="44"/>
      <c r="DT8" s="12"/>
      <c r="DU8" s="44"/>
      <c r="DV8" s="12"/>
      <c r="DW8" s="44"/>
      <c r="DX8" s="12"/>
      <c r="DY8" s="44"/>
      <c r="DZ8" s="12"/>
      <c r="EA8" s="44"/>
      <c r="EB8" s="12"/>
      <c r="EC8" s="44"/>
      <c r="ED8" s="12"/>
      <c r="EE8" s="44"/>
      <c r="EF8" s="12"/>
      <c r="EG8" s="44"/>
      <c r="EH8" s="12"/>
      <c r="EI8" s="44"/>
    </row>
    <row r="9" spans="1:139" x14ac:dyDescent="0.2">
      <c r="A9" s="1">
        <v>97212</v>
      </c>
      <c r="B9" s="25" t="s">
        <v>9</v>
      </c>
      <c r="C9" s="10"/>
      <c r="D9" s="73"/>
      <c r="E9" s="10"/>
      <c r="F9" s="73"/>
      <c r="G9" s="10"/>
      <c r="H9" s="73"/>
      <c r="I9" s="10"/>
      <c r="J9" s="73"/>
      <c r="K9" s="10"/>
      <c r="L9" s="73"/>
      <c r="M9" s="38"/>
      <c r="N9" s="92"/>
      <c r="O9" s="25" t="s">
        <v>9</v>
      </c>
      <c r="P9" s="84"/>
      <c r="Q9" s="73"/>
      <c r="R9" s="84"/>
      <c r="S9" s="73"/>
      <c r="T9" s="84"/>
      <c r="U9" s="73"/>
      <c r="V9" s="84"/>
      <c r="W9" s="73"/>
      <c r="X9" s="84"/>
      <c r="Y9" s="73"/>
      <c r="Z9" s="84"/>
      <c r="AA9" s="73"/>
      <c r="AB9" s="84"/>
      <c r="AC9" s="73"/>
      <c r="AD9" s="84"/>
      <c r="AE9" s="73"/>
      <c r="AF9" s="84"/>
      <c r="AG9" s="73"/>
      <c r="AH9" s="84"/>
      <c r="AI9" s="73"/>
      <c r="AJ9" s="84"/>
      <c r="AK9" s="73"/>
      <c r="AL9" s="84"/>
      <c r="AM9" s="73"/>
      <c r="AN9" s="84"/>
      <c r="AO9" s="73"/>
      <c r="AP9" s="84"/>
      <c r="AQ9" s="73"/>
      <c r="AR9" s="84"/>
      <c r="AS9" s="73"/>
      <c r="AT9" s="84"/>
      <c r="AU9" s="73"/>
      <c r="AV9" s="84"/>
      <c r="AW9" s="73"/>
      <c r="AX9" s="84"/>
      <c r="AY9" s="73" t="e">
        <f t="shared" si="0"/>
        <v>#DIV/0!</v>
      </c>
      <c r="AZ9" s="50"/>
      <c r="BA9" s="25" t="s">
        <v>9</v>
      </c>
      <c r="BB9" s="84"/>
      <c r="BC9" s="73"/>
      <c r="BD9" s="84"/>
      <c r="BE9" s="73"/>
      <c r="BF9" s="84"/>
      <c r="BG9" s="73"/>
      <c r="BH9" s="84"/>
      <c r="BI9" s="73"/>
      <c r="BJ9" s="84"/>
      <c r="BK9" s="73"/>
      <c r="BL9" s="84"/>
      <c r="BM9" s="73"/>
      <c r="BN9" s="84"/>
      <c r="BO9" s="73"/>
      <c r="BP9" s="84"/>
      <c r="BQ9" s="73"/>
      <c r="BR9" s="84"/>
      <c r="BS9" s="73"/>
      <c r="BT9" s="84"/>
      <c r="BU9" s="73"/>
      <c r="BV9" s="84"/>
      <c r="BW9" s="73"/>
      <c r="BX9" s="84"/>
      <c r="BY9" s="73"/>
      <c r="BZ9" s="84"/>
      <c r="CA9" s="73"/>
      <c r="CB9" s="84"/>
      <c r="CC9" s="73"/>
      <c r="CD9" s="84"/>
      <c r="CE9" s="73"/>
      <c r="CF9" s="84"/>
      <c r="CG9" s="73"/>
      <c r="CH9" s="84"/>
      <c r="CI9" s="73"/>
      <c r="CJ9" s="84"/>
      <c r="CK9" s="73"/>
      <c r="CL9" s="50"/>
      <c r="CM9" s="25" t="s">
        <v>9</v>
      </c>
      <c r="CN9" s="84"/>
      <c r="CO9" s="73"/>
      <c r="CP9" s="84"/>
      <c r="CQ9" s="73"/>
      <c r="CR9" s="84"/>
      <c r="CS9" s="73"/>
      <c r="CT9" s="84"/>
      <c r="CU9" s="73"/>
      <c r="CV9" s="84"/>
      <c r="CW9" s="73"/>
      <c r="CX9" s="84"/>
      <c r="CY9" s="73"/>
      <c r="CZ9" s="84"/>
      <c r="DA9" s="73"/>
      <c r="DB9" s="84"/>
      <c r="DC9" s="73"/>
      <c r="DD9" s="84"/>
      <c r="DE9" s="73"/>
      <c r="DF9" s="84"/>
      <c r="DG9" s="73"/>
      <c r="DH9" s="84"/>
      <c r="DI9" s="73"/>
      <c r="DJ9" s="84"/>
      <c r="DK9" s="73"/>
      <c r="DL9" s="84"/>
      <c r="DM9" s="73"/>
      <c r="DN9" s="84"/>
      <c r="DO9" s="73"/>
      <c r="DP9" s="84"/>
      <c r="DQ9" s="73"/>
      <c r="DR9" s="84"/>
      <c r="DS9" s="73"/>
      <c r="DT9" s="84"/>
      <c r="DU9" s="73"/>
      <c r="DV9" s="84"/>
      <c r="DW9" s="73"/>
      <c r="DX9" s="84"/>
      <c r="DY9" s="73"/>
      <c r="DZ9" s="84"/>
      <c r="EA9" s="73"/>
      <c r="EB9" s="84"/>
      <c r="EC9" s="73"/>
      <c r="ED9" s="84"/>
      <c r="EE9" s="73"/>
      <c r="EF9" s="84"/>
      <c r="EG9" s="73"/>
      <c r="EH9" s="84"/>
      <c r="EI9" s="73"/>
    </row>
    <row r="10" spans="1:139" x14ac:dyDescent="0.2">
      <c r="A10" s="1">
        <v>97222</v>
      </c>
      <c r="B10" s="26" t="s">
        <v>17</v>
      </c>
      <c r="C10" s="10"/>
      <c r="D10" s="71"/>
      <c r="E10" s="10"/>
      <c r="F10" s="71"/>
      <c r="G10" s="10"/>
      <c r="H10" s="71"/>
      <c r="I10" s="10"/>
      <c r="J10" s="71"/>
      <c r="K10" s="10"/>
      <c r="L10" s="71"/>
      <c r="M10" s="22"/>
      <c r="N10" s="92"/>
      <c r="O10" s="26" t="s">
        <v>17</v>
      </c>
      <c r="P10" s="84"/>
      <c r="Q10" s="71"/>
      <c r="R10" s="84"/>
      <c r="S10" s="71"/>
      <c r="T10" s="84"/>
      <c r="U10" s="71"/>
      <c r="V10" s="84"/>
      <c r="W10" s="71"/>
      <c r="X10" s="84"/>
      <c r="Y10" s="71"/>
      <c r="Z10" s="84"/>
      <c r="AA10" s="71"/>
      <c r="AB10" s="84"/>
      <c r="AC10" s="71"/>
      <c r="AD10" s="84"/>
      <c r="AE10" s="71"/>
      <c r="AF10" s="84"/>
      <c r="AG10" s="71"/>
      <c r="AH10" s="84"/>
      <c r="AI10" s="71"/>
      <c r="AJ10" s="84"/>
      <c r="AK10" s="71"/>
      <c r="AL10" s="84"/>
      <c r="AM10" s="71"/>
      <c r="AN10" s="84"/>
      <c r="AO10" s="71"/>
      <c r="AP10" s="84"/>
      <c r="AQ10" s="71"/>
      <c r="AR10" s="84"/>
      <c r="AS10" s="71"/>
      <c r="AT10" s="84"/>
      <c r="AU10" s="71"/>
      <c r="AV10" s="84"/>
      <c r="AW10" s="71"/>
      <c r="AX10" s="84"/>
      <c r="AY10" s="71" t="e">
        <f t="shared" si="0"/>
        <v>#DIV/0!</v>
      </c>
      <c r="AZ10" s="50"/>
      <c r="BA10" s="26" t="s">
        <v>17</v>
      </c>
      <c r="BB10" s="84"/>
      <c r="BC10" s="71"/>
      <c r="BD10" s="84"/>
      <c r="BE10" s="71"/>
      <c r="BF10" s="84"/>
      <c r="BG10" s="71"/>
      <c r="BH10" s="84"/>
      <c r="BI10" s="71"/>
      <c r="BJ10" s="84"/>
      <c r="BK10" s="71"/>
      <c r="BL10" s="84"/>
      <c r="BM10" s="71"/>
      <c r="BN10" s="84"/>
      <c r="BO10" s="71"/>
      <c r="BP10" s="84"/>
      <c r="BQ10" s="71"/>
      <c r="BR10" s="84"/>
      <c r="BS10" s="71"/>
      <c r="BT10" s="84"/>
      <c r="BU10" s="71"/>
      <c r="BV10" s="84"/>
      <c r="BW10" s="71"/>
      <c r="BX10" s="84"/>
      <c r="BY10" s="71"/>
      <c r="BZ10" s="84"/>
      <c r="CA10" s="71"/>
      <c r="CB10" s="84"/>
      <c r="CC10" s="71"/>
      <c r="CD10" s="84"/>
      <c r="CE10" s="71"/>
      <c r="CF10" s="84"/>
      <c r="CG10" s="71"/>
      <c r="CH10" s="84"/>
      <c r="CI10" s="71"/>
      <c r="CJ10" s="84"/>
      <c r="CK10" s="71"/>
      <c r="CL10" s="50"/>
      <c r="CM10" s="26" t="s">
        <v>17</v>
      </c>
      <c r="CN10" s="84"/>
      <c r="CO10" s="71"/>
      <c r="CP10" s="84"/>
      <c r="CQ10" s="71"/>
      <c r="CR10" s="84"/>
      <c r="CS10" s="71"/>
      <c r="CT10" s="84"/>
      <c r="CU10" s="71"/>
      <c r="CV10" s="84"/>
      <c r="CW10" s="71"/>
      <c r="CX10" s="84"/>
      <c r="CY10" s="71"/>
      <c r="CZ10" s="84"/>
      <c r="DA10" s="71"/>
      <c r="DB10" s="84"/>
      <c r="DC10" s="71"/>
      <c r="DD10" s="84"/>
      <c r="DE10" s="71"/>
      <c r="DF10" s="84"/>
      <c r="DG10" s="71"/>
      <c r="DH10" s="84"/>
      <c r="DI10" s="71"/>
      <c r="DJ10" s="84"/>
      <c r="DK10" s="71"/>
      <c r="DL10" s="84"/>
      <c r="DM10" s="71"/>
      <c r="DN10" s="84"/>
      <c r="DO10" s="71"/>
      <c r="DP10" s="84"/>
      <c r="DQ10" s="71"/>
      <c r="DR10" s="84"/>
      <c r="DS10" s="71"/>
      <c r="DT10" s="84"/>
      <c r="DU10" s="71"/>
      <c r="DV10" s="84"/>
      <c r="DW10" s="71"/>
      <c r="DX10" s="84"/>
      <c r="DY10" s="71"/>
      <c r="DZ10" s="84"/>
      <c r="EA10" s="71"/>
      <c r="EB10" s="84"/>
      <c r="EC10" s="71"/>
      <c r="ED10" s="84"/>
      <c r="EE10" s="71"/>
      <c r="EF10" s="84"/>
      <c r="EG10" s="71"/>
      <c r="EH10" s="84"/>
      <c r="EI10" s="71"/>
    </row>
    <row r="11" spans="1:139" x14ac:dyDescent="0.2">
      <c r="A11" s="1">
        <v>97228</v>
      </c>
      <c r="B11" s="26" t="s">
        <v>23</v>
      </c>
      <c r="C11" s="10"/>
      <c r="D11" s="71"/>
      <c r="E11" s="10"/>
      <c r="F11" s="71"/>
      <c r="G11" s="10"/>
      <c r="H11" s="71"/>
      <c r="I11" s="10"/>
      <c r="J11" s="71"/>
      <c r="K11" s="10"/>
      <c r="L11" s="71"/>
      <c r="M11" s="22"/>
      <c r="N11" s="92"/>
      <c r="O11" s="26" t="s">
        <v>23</v>
      </c>
      <c r="P11" s="84"/>
      <c r="Q11" s="71"/>
      <c r="R11" s="84"/>
      <c r="S11" s="71"/>
      <c r="T11" s="84"/>
      <c r="U11" s="71"/>
      <c r="V11" s="84"/>
      <c r="W11" s="71"/>
      <c r="X11" s="84"/>
      <c r="Y11" s="71"/>
      <c r="Z11" s="84"/>
      <c r="AA11" s="71"/>
      <c r="AB11" s="84"/>
      <c r="AC11" s="71"/>
      <c r="AD11" s="84"/>
      <c r="AE11" s="71"/>
      <c r="AF11" s="84"/>
      <c r="AG11" s="71"/>
      <c r="AH11" s="84"/>
      <c r="AI11" s="71"/>
      <c r="AJ11" s="84"/>
      <c r="AK11" s="71"/>
      <c r="AL11" s="84"/>
      <c r="AM11" s="71"/>
      <c r="AN11" s="84"/>
      <c r="AO11" s="71"/>
      <c r="AP11" s="84"/>
      <c r="AQ11" s="71"/>
      <c r="AR11" s="84"/>
      <c r="AS11" s="71"/>
      <c r="AT11" s="84"/>
      <c r="AU11" s="71"/>
      <c r="AV11" s="84"/>
      <c r="AW11" s="71"/>
      <c r="AX11" s="84"/>
      <c r="AY11" s="71" t="e">
        <f t="shared" si="0"/>
        <v>#DIV/0!</v>
      </c>
      <c r="AZ11" s="50"/>
      <c r="BA11" s="26" t="s">
        <v>23</v>
      </c>
      <c r="BB11" s="84"/>
      <c r="BC11" s="71"/>
      <c r="BD11" s="84"/>
      <c r="BE11" s="71"/>
      <c r="BF11" s="84"/>
      <c r="BG11" s="71"/>
      <c r="BH11" s="84"/>
      <c r="BI11" s="71"/>
      <c r="BJ11" s="84"/>
      <c r="BK11" s="71"/>
      <c r="BL11" s="84"/>
      <c r="BM11" s="71"/>
      <c r="BN11" s="84"/>
      <c r="BO11" s="71"/>
      <c r="BP11" s="84"/>
      <c r="BQ11" s="71"/>
      <c r="BR11" s="84"/>
      <c r="BS11" s="71"/>
      <c r="BT11" s="84"/>
      <c r="BU11" s="71"/>
      <c r="BV11" s="84"/>
      <c r="BW11" s="71"/>
      <c r="BX11" s="84"/>
      <c r="BY11" s="71"/>
      <c r="BZ11" s="84"/>
      <c r="CA11" s="71"/>
      <c r="CB11" s="84"/>
      <c r="CC11" s="71"/>
      <c r="CD11" s="84"/>
      <c r="CE11" s="71"/>
      <c r="CF11" s="84"/>
      <c r="CG11" s="71"/>
      <c r="CH11" s="84"/>
      <c r="CI11" s="71"/>
      <c r="CJ11" s="84"/>
      <c r="CK11" s="71"/>
      <c r="CL11" s="50"/>
      <c r="CM11" s="26" t="s">
        <v>23</v>
      </c>
      <c r="CN11" s="84"/>
      <c r="CO11" s="71"/>
      <c r="CP11" s="84"/>
      <c r="CQ11" s="71"/>
      <c r="CR11" s="84"/>
      <c r="CS11" s="71"/>
      <c r="CT11" s="84"/>
      <c r="CU11" s="71"/>
      <c r="CV11" s="84"/>
      <c r="CW11" s="71"/>
      <c r="CX11" s="84"/>
      <c r="CY11" s="71"/>
      <c r="CZ11" s="84"/>
      <c r="DA11" s="71"/>
      <c r="DB11" s="84"/>
      <c r="DC11" s="71"/>
      <c r="DD11" s="84"/>
      <c r="DE11" s="71"/>
      <c r="DF11" s="84"/>
      <c r="DG11" s="71"/>
      <c r="DH11" s="84"/>
      <c r="DI11" s="71"/>
      <c r="DJ11" s="84"/>
      <c r="DK11" s="71"/>
      <c r="DL11" s="84"/>
      <c r="DM11" s="71"/>
      <c r="DN11" s="84"/>
      <c r="DO11" s="71"/>
      <c r="DP11" s="84"/>
      <c r="DQ11" s="71"/>
      <c r="DR11" s="84"/>
      <c r="DS11" s="71"/>
      <c r="DT11" s="84"/>
      <c r="DU11" s="71"/>
      <c r="DV11" s="84"/>
      <c r="DW11" s="71"/>
      <c r="DX11" s="84"/>
      <c r="DY11" s="71"/>
      <c r="DZ11" s="84"/>
      <c r="EA11" s="71"/>
      <c r="EB11" s="84"/>
      <c r="EC11" s="71"/>
      <c r="ED11" s="84"/>
      <c r="EE11" s="71"/>
      <c r="EF11" s="84"/>
      <c r="EG11" s="71"/>
      <c r="EH11" s="84"/>
      <c r="EI11" s="71"/>
    </row>
    <row r="12" spans="1:139" x14ac:dyDescent="0.2">
      <c r="A12" s="1">
        <v>97230</v>
      </c>
      <c r="B12" s="26" t="s">
        <v>25</v>
      </c>
      <c r="C12" s="11"/>
      <c r="D12" s="71"/>
      <c r="E12" s="11"/>
      <c r="F12" s="71"/>
      <c r="G12" s="11"/>
      <c r="H12" s="71"/>
      <c r="I12" s="11"/>
      <c r="J12" s="71"/>
      <c r="K12" s="11"/>
      <c r="L12" s="71"/>
      <c r="M12" s="22"/>
      <c r="N12" s="92"/>
      <c r="O12" s="27" t="s">
        <v>25</v>
      </c>
      <c r="P12" s="84"/>
      <c r="Q12" s="72"/>
      <c r="R12" s="84"/>
      <c r="S12" s="72"/>
      <c r="T12" s="84"/>
      <c r="U12" s="72"/>
      <c r="V12" s="84"/>
      <c r="W12" s="72"/>
      <c r="X12" s="84"/>
      <c r="Y12" s="72"/>
      <c r="Z12" s="84"/>
      <c r="AA12" s="72"/>
      <c r="AB12" s="84"/>
      <c r="AC12" s="72"/>
      <c r="AD12" s="84"/>
      <c r="AE12" s="72"/>
      <c r="AF12" s="84"/>
      <c r="AG12" s="72"/>
      <c r="AH12" s="84"/>
      <c r="AI12" s="72"/>
      <c r="AJ12" s="84"/>
      <c r="AK12" s="72"/>
      <c r="AL12" s="84"/>
      <c r="AM12" s="72"/>
      <c r="AN12" s="84"/>
      <c r="AO12" s="72"/>
      <c r="AP12" s="84"/>
      <c r="AQ12" s="72"/>
      <c r="AR12" s="84"/>
      <c r="AS12" s="72"/>
      <c r="AT12" s="84"/>
      <c r="AU12" s="72"/>
      <c r="AV12" s="84"/>
      <c r="AW12" s="72"/>
      <c r="AX12" s="84"/>
      <c r="AY12" s="72" t="e">
        <f t="shared" si="0"/>
        <v>#DIV/0!</v>
      </c>
      <c r="AZ12" s="50"/>
      <c r="BA12" s="27" t="s">
        <v>25</v>
      </c>
      <c r="BB12" s="84"/>
      <c r="BC12" s="72"/>
      <c r="BD12" s="84"/>
      <c r="BE12" s="72"/>
      <c r="BF12" s="84"/>
      <c r="BG12" s="72"/>
      <c r="BH12" s="84"/>
      <c r="BI12" s="72"/>
      <c r="BJ12" s="84"/>
      <c r="BK12" s="72"/>
      <c r="BL12" s="84"/>
      <c r="BM12" s="72"/>
      <c r="BN12" s="84"/>
      <c r="BO12" s="72"/>
      <c r="BP12" s="84"/>
      <c r="BQ12" s="72"/>
      <c r="BR12" s="84"/>
      <c r="BS12" s="72"/>
      <c r="BT12" s="84"/>
      <c r="BU12" s="72"/>
      <c r="BV12" s="84"/>
      <c r="BW12" s="72"/>
      <c r="BX12" s="84"/>
      <c r="BY12" s="72"/>
      <c r="BZ12" s="84"/>
      <c r="CA12" s="72"/>
      <c r="CB12" s="84"/>
      <c r="CC12" s="72"/>
      <c r="CD12" s="84"/>
      <c r="CE12" s="72"/>
      <c r="CF12" s="84"/>
      <c r="CG12" s="72"/>
      <c r="CH12" s="84"/>
      <c r="CI12" s="72"/>
      <c r="CJ12" s="84"/>
      <c r="CK12" s="72"/>
      <c r="CL12" s="50"/>
      <c r="CM12" s="27" t="s">
        <v>25</v>
      </c>
      <c r="CN12" s="84"/>
      <c r="CO12" s="72"/>
      <c r="CP12" s="84"/>
      <c r="CQ12" s="72"/>
      <c r="CR12" s="84"/>
      <c r="CS12" s="72"/>
      <c r="CT12" s="84"/>
      <c r="CU12" s="72"/>
      <c r="CV12" s="84"/>
      <c r="CW12" s="72"/>
      <c r="CX12" s="84"/>
      <c r="CY12" s="72"/>
      <c r="CZ12" s="84"/>
      <c r="DA12" s="72"/>
      <c r="DB12" s="84"/>
      <c r="DC12" s="72"/>
      <c r="DD12" s="84"/>
      <c r="DE12" s="72"/>
      <c r="DF12" s="84"/>
      <c r="DG12" s="72"/>
      <c r="DH12" s="84"/>
      <c r="DI12" s="72"/>
      <c r="DJ12" s="84"/>
      <c r="DK12" s="72"/>
      <c r="DL12" s="84"/>
      <c r="DM12" s="72"/>
      <c r="DN12" s="84"/>
      <c r="DO12" s="72"/>
      <c r="DP12" s="84"/>
      <c r="DQ12" s="72"/>
      <c r="DR12" s="84"/>
      <c r="DS12" s="72"/>
      <c r="DT12" s="84"/>
      <c r="DU12" s="72"/>
      <c r="DV12" s="84"/>
      <c r="DW12" s="72"/>
      <c r="DX12" s="84"/>
      <c r="DY12" s="72"/>
      <c r="DZ12" s="84"/>
      <c r="EA12" s="72"/>
      <c r="EB12" s="84"/>
      <c r="EC12" s="72"/>
      <c r="ED12" s="84"/>
      <c r="EE12" s="72"/>
      <c r="EF12" s="84"/>
      <c r="EG12" s="72"/>
      <c r="EH12" s="84"/>
      <c r="EI12" s="72"/>
    </row>
    <row r="13" spans="1:139" x14ac:dyDescent="0.2">
      <c r="A13" s="3"/>
      <c r="B13" s="29" t="s">
        <v>35</v>
      </c>
      <c r="C13" s="13"/>
      <c r="D13" s="21"/>
      <c r="E13" s="13"/>
      <c r="F13" s="21"/>
      <c r="G13" s="13"/>
      <c r="H13" s="21"/>
      <c r="I13" s="13"/>
      <c r="J13" s="21"/>
      <c r="K13" s="13"/>
      <c r="L13" s="21"/>
      <c r="M13" s="24"/>
      <c r="N13" s="93"/>
      <c r="O13" s="29" t="s">
        <v>35</v>
      </c>
      <c r="P13" s="13"/>
      <c r="Q13" s="21"/>
      <c r="R13" s="13"/>
      <c r="S13" s="21"/>
      <c r="T13" s="13"/>
      <c r="U13" s="21"/>
      <c r="V13" s="13"/>
      <c r="W13" s="21"/>
      <c r="X13" s="13"/>
      <c r="Y13" s="21"/>
      <c r="Z13" s="13"/>
      <c r="AA13" s="21"/>
      <c r="AB13" s="13"/>
      <c r="AC13" s="21"/>
      <c r="AD13" s="13"/>
      <c r="AE13" s="21"/>
      <c r="AF13" s="13"/>
      <c r="AG13" s="21"/>
      <c r="AH13" s="13"/>
      <c r="AI13" s="21"/>
      <c r="AJ13" s="13"/>
      <c r="AK13" s="21"/>
      <c r="AL13" s="13"/>
      <c r="AM13" s="21"/>
      <c r="AN13" s="13"/>
      <c r="AO13" s="21"/>
      <c r="AP13" s="13"/>
      <c r="AQ13" s="21"/>
      <c r="AR13" s="13"/>
      <c r="AS13" s="21"/>
      <c r="AT13" s="13"/>
      <c r="AU13" s="21"/>
      <c r="AV13" s="13"/>
      <c r="AW13" s="21"/>
      <c r="AX13" s="13"/>
      <c r="AY13" s="21" t="e">
        <f t="shared" si="0"/>
        <v>#DIV/0!</v>
      </c>
      <c r="AZ13" s="50"/>
      <c r="BA13" s="29" t="s">
        <v>35</v>
      </c>
      <c r="BB13" s="13"/>
      <c r="BC13" s="21"/>
      <c r="BD13" s="13"/>
      <c r="BE13" s="21"/>
      <c r="BF13" s="13"/>
      <c r="BG13" s="21"/>
      <c r="BH13" s="13"/>
      <c r="BI13" s="21"/>
      <c r="BJ13" s="13"/>
      <c r="BK13" s="21"/>
      <c r="BL13" s="13"/>
      <c r="BM13" s="21"/>
      <c r="BN13" s="13"/>
      <c r="BO13" s="21"/>
      <c r="BP13" s="13"/>
      <c r="BQ13" s="21"/>
      <c r="BR13" s="13"/>
      <c r="BS13" s="21"/>
      <c r="BT13" s="13"/>
      <c r="BU13" s="21"/>
      <c r="BV13" s="13"/>
      <c r="BW13" s="21"/>
      <c r="BX13" s="13"/>
      <c r="BY13" s="21"/>
      <c r="BZ13" s="13"/>
      <c r="CA13" s="21"/>
      <c r="CB13" s="13"/>
      <c r="CC13" s="21"/>
      <c r="CD13" s="13"/>
      <c r="CE13" s="21"/>
      <c r="CF13" s="13"/>
      <c r="CG13" s="21"/>
      <c r="CH13" s="13"/>
      <c r="CI13" s="21"/>
      <c r="CJ13" s="13"/>
      <c r="CK13" s="21"/>
      <c r="CL13" s="50"/>
      <c r="CM13" s="29" t="s">
        <v>35</v>
      </c>
      <c r="CN13" s="13"/>
      <c r="CO13" s="21"/>
      <c r="CP13" s="13"/>
      <c r="CQ13" s="21"/>
      <c r="CR13" s="13"/>
      <c r="CS13" s="21"/>
      <c r="CT13" s="13"/>
      <c r="CU13" s="21"/>
      <c r="CV13" s="13"/>
      <c r="CW13" s="21"/>
      <c r="CX13" s="13"/>
      <c r="CY13" s="21"/>
      <c r="CZ13" s="13"/>
      <c r="DA13" s="21"/>
      <c r="DB13" s="13"/>
      <c r="DC13" s="21"/>
      <c r="DD13" s="13"/>
      <c r="DE13" s="21"/>
      <c r="DF13" s="13"/>
      <c r="DG13" s="21"/>
      <c r="DH13" s="13"/>
      <c r="DI13" s="21"/>
      <c r="DJ13" s="13"/>
      <c r="DK13" s="21"/>
      <c r="DL13" s="13"/>
      <c r="DM13" s="21"/>
      <c r="DN13" s="13"/>
      <c r="DO13" s="21"/>
      <c r="DP13" s="13"/>
      <c r="DQ13" s="21"/>
      <c r="DR13" s="13"/>
      <c r="DS13" s="21"/>
      <c r="DT13" s="13"/>
      <c r="DU13" s="21"/>
      <c r="DV13" s="13"/>
      <c r="DW13" s="21"/>
      <c r="DX13" s="13"/>
      <c r="DY13" s="21"/>
      <c r="DZ13" s="13"/>
      <c r="EA13" s="21"/>
      <c r="EB13" s="13"/>
      <c r="EC13" s="21"/>
      <c r="ED13" s="13"/>
      <c r="EE13" s="21"/>
      <c r="EF13" s="13"/>
      <c r="EG13" s="21"/>
      <c r="EH13" s="13"/>
      <c r="EI13" s="21"/>
    </row>
    <row r="14" spans="1:139" s="46" customFormat="1" x14ac:dyDescent="0.2">
      <c r="A14" s="96">
        <v>97201</v>
      </c>
      <c r="B14" s="26" t="s">
        <v>32</v>
      </c>
      <c r="C14" s="11"/>
      <c r="D14" s="71"/>
      <c r="E14" s="11"/>
      <c r="F14" s="71"/>
      <c r="G14" s="11"/>
      <c r="H14" s="71"/>
      <c r="I14" s="11"/>
      <c r="J14" s="71"/>
      <c r="K14" s="11"/>
      <c r="L14" s="71"/>
      <c r="M14" s="22"/>
      <c r="N14" s="92"/>
      <c r="O14" s="26" t="s">
        <v>32</v>
      </c>
      <c r="P14" s="97"/>
      <c r="Q14" s="71"/>
      <c r="R14" s="97"/>
      <c r="S14" s="71"/>
      <c r="T14" s="97"/>
      <c r="U14" s="71"/>
      <c r="V14" s="97"/>
      <c r="W14" s="71"/>
      <c r="X14" s="97"/>
      <c r="Y14" s="71"/>
      <c r="Z14" s="97"/>
      <c r="AA14" s="71"/>
      <c r="AB14" s="97"/>
      <c r="AC14" s="71"/>
      <c r="AD14" s="97"/>
      <c r="AE14" s="71"/>
      <c r="AF14" s="97"/>
      <c r="AG14" s="71"/>
      <c r="AH14" s="97"/>
      <c r="AI14" s="71"/>
      <c r="AJ14" s="97"/>
      <c r="AK14" s="71"/>
      <c r="AL14" s="97"/>
      <c r="AM14" s="71"/>
      <c r="AN14" s="97"/>
      <c r="AO14" s="71"/>
      <c r="AP14" s="97"/>
      <c r="AQ14" s="71"/>
      <c r="AR14" s="97"/>
      <c r="AS14" s="71"/>
      <c r="AT14" s="97"/>
      <c r="AU14" s="71"/>
      <c r="AV14" s="97"/>
      <c r="AW14" s="71"/>
      <c r="AX14" s="97"/>
      <c r="AY14" s="71"/>
      <c r="AZ14" s="50"/>
      <c r="BA14" s="26" t="s">
        <v>32</v>
      </c>
      <c r="BB14" s="97"/>
      <c r="BC14" s="71"/>
      <c r="BD14" s="97"/>
      <c r="BE14" s="71"/>
      <c r="BF14" s="97"/>
      <c r="BG14" s="71"/>
      <c r="BH14" s="97"/>
      <c r="BI14" s="71"/>
      <c r="BJ14" s="97"/>
      <c r="BK14" s="71"/>
      <c r="BL14" s="97"/>
      <c r="BM14" s="71"/>
      <c r="BN14" s="97"/>
      <c r="BO14" s="71"/>
      <c r="BP14" s="97"/>
      <c r="BQ14" s="71"/>
      <c r="BR14" s="97"/>
      <c r="BS14" s="71"/>
      <c r="BT14" s="97"/>
      <c r="BU14" s="71"/>
      <c r="BV14" s="97"/>
      <c r="BW14" s="71"/>
      <c r="BX14" s="97"/>
      <c r="BY14" s="71"/>
      <c r="BZ14" s="97"/>
      <c r="CA14" s="71"/>
      <c r="CB14" s="97"/>
      <c r="CC14" s="71"/>
      <c r="CD14" s="97"/>
      <c r="CE14" s="71"/>
      <c r="CF14" s="97"/>
      <c r="CG14" s="71"/>
      <c r="CH14" s="97"/>
      <c r="CI14" s="71"/>
      <c r="CJ14" s="97"/>
      <c r="CK14" s="71"/>
      <c r="CL14" s="50"/>
      <c r="CM14" s="26" t="s">
        <v>32</v>
      </c>
      <c r="CN14" s="97"/>
      <c r="CO14" s="71"/>
      <c r="CP14" s="97"/>
      <c r="CQ14" s="71"/>
      <c r="CR14" s="97"/>
      <c r="CS14" s="71"/>
      <c r="CT14" s="97"/>
      <c r="CU14" s="71"/>
      <c r="CV14" s="97"/>
      <c r="CW14" s="71"/>
      <c r="CX14" s="97"/>
      <c r="CY14" s="71"/>
      <c r="CZ14" s="97"/>
      <c r="DA14" s="71"/>
      <c r="DB14" s="97"/>
      <c r="DC14" s="71"/>
      <c r="DD14" s="97"/>
      <c r="DE14" s="71"/>
      <c r="DF14" s="97"/>
      <c r="DG14" s="71"/>
      <c r="DH14" s="97"/>
      <c r="DI14" s="71"/>
      <c r="DJ14" s="97"/>
      <c r="DK14" s="71"/>
      <c r="DL14" s="97"/>
      <c r="DM14" s="71"/>
      <c r="DN14" s="97"/>
      <c r="DO14" s="71"/>
      <c r="DP14" s="97"/>
      <c r="DQ14" s="71"/>
      <c r="DR14" s="97"/>
      <c r="DS14" s="71"/>
      <c r="DT14" s="97"/>
      <c r="DU14" s="71"/>
      <c r="DV14" s="97"/>
      <c r="DW14" s="71"/>
      <c r="DX14" s="97"/>
      <c r="DY14" s="71"/>
      <c r="DZ14" s="97"/>
      <c r="EA14" s="71"/>
      <c r="EB14" s="97"/>
      <c r="EC14" s="71"/>
      <c r="ED14" s="97"/>
      <c r="EE14" s="71"/>
      <c r="EF14" s="97"/>
      <c r="EG14" s="71"/>
      <c r="EH14" s="97"/>
      <c r="EI14" s="71"/>
    </row>
    <row r="15" spans="1:139" x14ac:dyDescent="0.2">
      <c r="A15" s="1">
        <v>97203</v>
      </c>
      <c r="B15" s="26" t="s">
        <v>1</v>
      </c>
      <c r="C15" s="10"/>
      <c r="D15" s="71"/>
      <c r="E15" s="10"/>
      <c r="F15" s="71"/>
      <c r="G15" s="10"/>
      <c r="H15" s="71"/>
      <c r="I15" s="10"/>
      <c r="J15" s="71"/>
      <c r="K15" s="10"/>
      <c r="L15" s="71"/>
      <c r="M15" s="22"/>
      <c r="N15" s="92"/>
      <c r="O15" s="26" t="s">
        <v>1</v>
      </c>
      <c r="P15" s="84"/>
      <c r="Q15" s="71"/>
      <c r="R15" s="84"/>
      <c r="S15" s="71"/>
      <c r="T15" s="84"/>
      <c r="U15" s="71"/>
      <c r="V15" s="84"/>
      <c r="W15" s="71"/>
      <c r="X15" s="84"/>
      <c r="Y15" s="71"/>
      <c r="Z15" s="84"/>
      <c r="AA15" s="71"/>
      <c r="AB15" s="84"/>
      <c r="AC15" s="71"/>
      <c r="AD15" s="84"/>
      <c r="AE15" s="71"/>
      <c r="AF15" s="84"/>
      <c r="AG15" s="71"/>
      <c r="AH15" s="84"/>
      <c r="AI15" s="71"/>
      <c r="AJ15" s="84"/>
      <c r="AK15" s="71"/>
      <c r="AL15" s="84"/>
      <c r="AM15" s="71"/>
      <c r="AN15" s="84"/>
      <c r="AO15" s="71"/>
      <c r="AP15" s="84"/>
      <c r="AQ15" s="71"/>
      <c r="AR15" s="84"/>
      <c r="AS15" s="71"/>
      <c r="AT15" s="84"/>
      <c r="AU15" s="71"/>
      <c r="AV15" s="84"/>
      <c r="AW15" s="71"/>
      <c r="AX15" s="84"/>
      <c r="AY15" s="71" t="e">
        <f t="shared" ref="AY15:AY46" si="1">AX15/$G15</f>
        <v>#DIV/0!</v>
      </c>
      <c r="AZ15" s="50"/>
      <c r="BA15" s="26" t="s">
        <v>1</v>
      </c>
      <c r="BB15" s="84"/>
      <c r="BC15" s="71"/>
      <c r="BD15" s="84"/>
      <c r="BE15" s="71"/>
      <c r="BF15" s="84"/>
      <c r="BG15" s="71"/>
      <c r="BH15" s="84"/>
      <c r="BI15" s="71"/>
      <c r="BJ15" s="84"/>
      <c r="BK15" s="71"/>
      <c r="BL15" s="84"/>
      <c r="BM15" s="71"/>
      <c r="BN15" s="84"/>
      <c r="BO15" s="71"/>
      <c r="BP15" s="84"/>
      <c r="BQ15" s="71"/>
      <c r="BR15" s="84"/>
      <c r="BS15" s="71"/>
      <c r="BT15" s="84"/>
      <c r="BU15" s="71"/>
      <c r="BV15" s="84"/>
      <c r="BW15" s="71"/>
      <c r="BX15" s="84"/>
      <c r="BY15" s="71"/>
      <c r="BZ15" s="84"/>
      <c r="CA15" s="71"/>
      <c r="CB15" s="84"/>
      <c r="CC15" s="71"/>
      <c r="CD15" s="84"/>
      <c r="CE15" s="71"/>
      <c r="CF15" s="84"/>
      <c r="CG15" s="71"/>
      <c r="CH15" s="84"/>
      <c r="CI15" s="71"/>
      <c r="CJ15" s="84"/>
      <c r="CK15" s="71"/>
      <c r="CL15" s="50"/>
      <c r="CM15" s="26" t="s">
        <v>1</v>
      </c>
      <c r="CN15" s="84"/>
      <c r="CO15" s="71"/>
      <c r="CP15" s="84"/>
      <c r="CQ15" s="71"/>
      <c r="CR15" s="84"/>
      <c r="CS15" s="71"/>
      <c r="CT15" s="84"/>
      <c r="CU15" s="71"/>
      <c r="CV15" s="84"/>
      <c r="CW15" s="71"/>
      <c r="CX15" s="84"/>
      <c r="CY15" s="71"/>
      <c r="CZ15" s="84"/>
      <c r="DA15" s="71"/>
      <c r="DB15" s="84"/>
      <c r="DC15" s="71"/>
      <c r="DD15" s="84"/>
      <c r="DE15" s="71"/>
      <c r="DF15" s="84"/>
      <c r="DG15" s="71"/>
      <c r="DH15" s="84"/>
      <c r="DI15" s="71"/>
      <c r="DJ15" s="84"/>
      <c r="DK15" s="71"/>
      <c r="DL15" s="84"/>
      <c r="DM15" s="71"/>
      <c r="DN15" s="84"/>
      <c r="DO15" s="71"/>
      <c r="DP15" s="84"/>
      <c r="DQ15" s="71"/>
      <c r="DR15" s="84"/>
      <c r="DS15" s="71"/>
      <c r="DT15" s="84"/>
      <c r="DU15" s="71"/>
      <c r="DV15" s="84"/>
      <c r="DW15" s="71"/>
      <c r="DX15" s="84"/>
      <c r="DY15" s="71"/>
      <c r="DZ15" s="84"/>
      <c r="EA15" s="71"/>
      <c r="EB15" s="84"/>
      <c r="EC15" s="71"/>
      <c r="ED15" s="84"/>
      <c r="EE15" s="71"/>
      <c r="EF15" s="84"/>
      <c r="EG15" s="71"/>
      <c r="EH15" s="84"/>
      <c r="EI15" s="71"/>
    </row>
    <row r="16" spans="1:139" x14ac:dyDescent="0.2">
      <c r="A16" s="1">
        <v>97211</v>
      </c>
      <c r="B16" s="26" t="s">
        <v>30</v>
      </c>
      <c r="C16" s="10"/>
      <c r="D16" s="71"/>
      <c r="E16" s="10"/>
      <c r="F16" s="71"/>
      <c r="G16" s="10"/>
      <c r="H16" s="71"/>
      <c r="I16" s="10"/>
      <c r="J16" s="71"/>
      <c r="K16" s="10"/>
      <c r="L16" s="71"/>
      <c r="M16" s="22"/>
      <c r="N16" s="92"/>
      <c r="O16" s="26" t="s">
        <v>30</v>
      </c>
      <c r="P16" s="84"/>
      <c r="Q16" s="71"/>
      <c r="R16" s="84"/>
      <c r="S16" s="71"/>
      <c r="T16" s="84"/>
      <c r="U16" s="71"/>
      <c r="V16" s="84"/>
      <c r="W16" s="71"/>
      <c r="X16" s="84"/>
      <c r="Y16" s="71"/>
      <c r="Z16" s="84"/>
      <c r="AA16" s="71"/>
      <c r="AB16" s="84"/>
      <c r="AC16" s="71"/>
      <c r="AD16" s="84"/>
      <c r="AE16" s="71"/>
      <c r="AF16" s="84"/>
      <c r="AG16" s="71"/>
      <c r="AH16" s="84"/>
      <c r="AI16" s="71"/>
      <c r="AJ16" s="84"/>
      <c r="AK16" s="71"/>
      <c r="AL16" s="84"/>
      <c r="AM16" s="71"/>
      <c r="AN16" s="84"/>
      <c r="AO16" s="71"/>
      <c r="AP16" s="84"/>
      <c r="AQ16" s="71"/>
      <c r="AR16" s="84"/>
      <c r="AS16" s="71"/>
      <c r="AT16" s="84"/>
      <c r="AU16" s="71"/>
      <c r="AV16" s="84"/>
      <c r="AW16" s="71"/>
      <c r="AX16" s="84"/>
      <c r="AY16" s="71" t="e">
        <f t="shared" si="1"/>
        <v>#DIV/0!</v>
      </c>
      <c r="AZ16" s="50"/>
      <c r="BA16" s="26" t="s">
        <v>30</v>
      </c>
      <c r="BB16" s="84"/>
      <c r="BC16" s="71"/>
      <c r="BD16" s="84"/>
      <c r="BE16" s="71"/>
      <c r="BF16" s="84"/>
      <c r="BG16" s="71"/>
      <c r="BH16" s="84"/>
      <c r="BI16" s="71"/>
      <c r="BJ16" s="84"/>
      <c r="BK16" s="71"/>
      <c r="BL16" s="84"/>
      <c r="BM16" s="71"/>
      <c r="BN16" s="84"/>
      <c r="BO16" s="71"/>
      <c r="BP16" s="84"/>
      <c r="BQ16" s="71"/>
      <c r="BR16" s="84"/>
      <c r="BS16" s="71"/>
      <c r="BT16" s="84"/>
      <c r="BU16" s="71"/>
      <c r="BV16" s="84"/>
      <c r="BW16" s="71"/>
      <c r="BX16" s="84"/>
      <c r="BY16" s="71"/>
      <c r="BZ16" s="84"/>
      <c r="CA16" s="71"/>
      <c r="CB16" s="84"/>
      <c r="CC16" s="71"/>
      <c r="CD16" s="84"/>
      <c r="CE16" s="71"/>
      <c r="CF16" s="84"/>
      <c r="CG16" s="71"/>
      <c r="CH16" s="84"/>
      <c r="CI16" s="71"/>
      <c r="CJ16" s="84"/>
      <c r="CK16" s="71"/>
      <c r="CL16" s="50"/>
      <c r="CM16" s="26" t="s">
        <v>30</v>
      </c>
      <c r="CN16" s="84"/>
      <c r="CO16" s="71"/>
      <c r="CP16" s="84"/>
      <c r="CQ16" s="71"/>
      <c r="CR16" s="84"/>
      <c r="CS16" s="71"/>
      <c r="CT16" s="84"/>
      <c r="CU16" s="71"/>
      <c r="CV16" s="84"/>
      <c r="CW16" s="71"/>
      <c r="CX16" s="84"/>
      <c r="CY16" s="71"/>
      <c r="CZ16" s="84"/>
      <c r="DA16" s="71"/>
      <c r="DB16" s="84"/>
      <c r="DC16" s="71"/>
      <c r="DD16" s="84"/>
      <c r="DE16" s="71"/>
      <c r="DF16" s="84"/>
      <c r="DG16" s="71"/>
      <c r="DH16" s="84"/>
      <c r="DI16" s="71"/>
      <c r="DJ16" s="84"/>
      <c r="DK16" s="71"/>
      <c r="DL16" s="84"/>
      <c r="DM16" s="71"/>
      <c r="DN16" s="84"/>
      <c r="DO16" s="71"/>
      <c r="DP16" s="84"/>
      <c r="DQ16" s="71"/>
      <c r="DR16" s="84"/>
      <c r="DS16" s="71"/>
      <c r="DT16" s="84"/>
      <c r="DU16" s="71"/>
      <c r="DV16" s="84"/>
      <c r="DW16" s="71"/>
      <c r="DX16" s="84"/>
      <c r="DY16" s="71"/>
      <c r="DZ16" s="84"/>
      <c r="EA16" s="71"/>
      <c r="EB16" s="84"/>
      <c r="EC16" s="71"/>
      <c r="ED16" s="84"/>
      <c r="EE16" s="71"/>
      <c r="EF16" s="84"/>
      <c r="EG16" s="71"/>
      <c r="EH16" s="84"/>
      <c r="EI16" s="71"/>
    </row>
    <row r="17" spans="1:139" x14ac:dyDescent="0.2">
      <c r="A17" s="1">
        <v>97214</v>
      </c>
      <c r="B17" s="26" t="s">
        <v>11</v>
      </c>
      <c r="C17" s="10"/>
      <c r="D17" s="71"/>
      <c r="E17" s="10"/>
      <c r="F17" s="71"/>
      <c r="G17" s="10"/>
      <c r="H17" s="71"/>
      <c r="I17" s="10"/>
      <c r="J17" s="71"/>
      <c r="K17" s="10"/>
      <c r="L17" s="71"/>
      <c r="M17" s="22"/>
      <c r="N17" s="92"/>
      <c r="O17" s="26" t="s">
        <v>11</v>
      </c>
      <c r="P17" s="84"/>
      <c r="Q17" s="71"/>
      <c r="R17" s="84"/>
      <c r="S17" s="71"/>
      <c r="T17" s="84"/>
      <c r="U17" s="71"/>
      <c r="V17" s="84"/>
      <c r="W17" s="71"/>
      <c r="X17" s="84"/>
      <c r="Y17" s="71"/>
      <c r="Z17" s="84"/>
      <c r="AA17" s="71"/>
      <c r="AB17" s="84"/>
      <c r="AC17" s="71"/>
      <c r="AD17" s="84"/>
      <c r="AE17" s="71"/>
      <c r="AF17" s="84"/>
      <c r="AG17" s="71"/>
      <c r="AH17" s="84"/>
      <c r="AI17" s="71"/>
      <c r="AJ17" s="84"/>
      <c r="AK17" s="71"/>
      <c r="AL17" s="84"/>
      <c r="AM17" s="71"/>
      <c r="AN17" s="84"/>
      <c r="AO17" s="71"/>
      <c r="AP17" s="84"/>
      <c r="AQ17" s="71"/>
      <c r="AR17" s="84"/>
      <c r="AS17" s="71"/>
      <c r="AT17" s="84"/>
      <c r="AU17" s="71"/>
      <c r="AV17" s="84"/>
      <c r="AW17" s="71"/>
      <c r="AX17" s="84"/>
      <c r="AY17" s="71" t="e">
        <f t="shared" si="1"/>
        <v>#DIV/0!</v>
      </c>
      <c r="AZ17" s="50"/>
      <c r="BA17" s="26" t="s">
        <v>11</v>
      </c>
      <c r="BB17" s="84"/>
      <c r="BC17" s="71"/>
      <c r="BD17" s="84"/>
      <c r="BE17" s="71"/>
      <c r="BF17" s="84"/>
      <c r="BG17" s="71"/>
      <c r="BH17" s="84"/>
      <c r="BI17" s="71"/>
      <c r="BJ17" s="84"/>
      <c r="BK17" s="71"/>
      <c r="BL17" s="84"/>
      <c r="BM17" s="71"/>
      <c r="BN17" s="84"/>
      <c r="BO17" s="71"/>
      <c r="BP17" s="84"/>
      <c r="BQ17" s="71"/>
      <c r="BR17" s="84"/>
      <c r="BS17" s="71"/>
      <c r="BT17" s="84"/>
      <c r="BU17" s="71"/>
      <c r="BV17" s="84"/>
      <c r="BW17" s="71"/>
      <c r="BX17" s="84"/>
      <c r="BY17" s="71"/>
      <c r="BZ17" s="84"/>
      <c r="CA17" s="71"/>
      <c r="CB17" s="84"/>
      <c r="CC17" s="71"/>
      <c r="CD17" s="84"/>
      <c r="CE17" s="71"/>
      <c r="CF17" s="84"/>
      <c r="CG17" s="71"/>
      <c r="CH17" s="84"/>
      <c r="CI17" s="71"/>
      <c r="CJ17" s="84"/>
      <c r="CK17" s="71"/>
      <c r="CL17" s="50"/>
      <c r="CM17" s="26" t="s">
        <v>11</v>
      </c>
      <c r="CN17" s="84"/>
      <c r="CO17" s="71"/>
      <c r="CP17" s="84"/>
      <c r="CQ17" s="71"/>
      <c r="CR17" s="84"/>
      <c r="CS17" s="71"/>
      <c r="CT17" s="84"/>
      <c r="CU17" s="71"/>
      <c r="CV17" s="84"/>
      <c r="CW17" s="71"/>
      <c r="CX17" s="84"/>
      <c r="CY17" s="71"/>
      <c r="CZ17" s="84"/>
      <c r="DA17" s="71"/>
      <c r="DB17" s="84"/>
      <c r="DC17" s="71"/>
      <c r="DD17" s="84"/>
      <c r="DE17" s="71"/>
      <c r="DF17" s="84"/>
      <c r="DG17" s="71"/>
      <c r="DH17" s="84"/>
      <c r="DI17" s="71"/>
      <c r="DJ17" s="84"/>
      <c r="DK17" s="71"/>
      <c r="DL17" s="84"/>
      <c r="DM17" s="71"/>
      <c r="DN17" s="84"/>
      <c r="DO17" s="71"/>
      <c r="DP17" s="84"/>
      <c r="DQ17" s="71"/>
      <c r="DR17" s="84"/>
      <c r="DS17" s="71"/>
      <c r="DT17" s="84"/>
      <c r="DU17" s="71"/>
      <c r="DV17" s="84"/>
      <c r="DW17" s="71"/>
      <c r="DX17" s="84"/>
      <c r="DY17" s="71"/>
      <c r="DZ17" s="84"/>
      <c r="EA17" s="71"/>
      <c r="EB17" s="84"/>
      <c r="EC17" s="71"/>
      <c r="ED17" s="84"/>
      <c r="EE17" s="71"/>
      <c r="EF17" s="84"/>
      <c r="EG17" s="71"/>
      <c r="EH17" s="84"/>
      <c r="EI17" s="71"/>
    </row>
    <row r="18" spans="1:139" x14ac:dyDescent="0.2">
      <c r="A18" s="1">
        <v>97215</v>
      </c>
      <c r="B18" s="26" t="s">
        <v>12</v>
      </c>
      <c r="C18" s="10"/>
      <c r="D18" s="71"/>
      <c r="E18" s="10"/>
      <c r="F18" s="71"/>
      <c r="G18" s="10"/>
      <c r="H18" s="71"/>
      <c r="I18" s="10"/>
      <c r="J18" s="71"/>
      <c r="K18" s="10"/>
      <c r="L18" s="71"/>
      <c r="M18" s="22"/>
      <c r="N18" s="92"/>
      <c r="O18" s="26" t="s">
        <v>12</v>
      </c>
      <c r="P18" s="84"/>
      <c r="Q18" s="71"/>
      <c r="R18" s="84"/>
      <c r="S18" s="71"/>
      <c r="T18" s="84"/>
      <c r="U18" s="71"/>
      <c r="V18" s="84"/>
      <c r="W18" s="71"/>
      <c r="X18" s="84"/>
      <c r="Y18" s="71"/>
      <c r="Z18" s="84"/>
      <c r="AA18" s="71"/>
      <c r="AB18" s="84"/>
      <c r="AC18" s="71"/>
      <c r="AD18" s="84"/>
      <c r="AE18" s="71"/>
      <c r="AF18" s="84"/>
      <c r="AG18" s="71"/>
      <c r="AH18" s="84"/>
      <c r="AI18" s="71"/>
      <c r="AJ18" s="84"/>
      <c r="AK18" s="71"/>
      <c r="AL18" s="84"/>
      <c r="AM18" s="71"/>
      <c r="AN18" s="84"/>
      <c r="AO18" s="71"/>
      <c r="AP18" s="84"/>
      <c r="AQ18" s="71"/>
      <c r="AR18" s="84"/>
      <c r="AS18" s="71"/>
      <c r="AT18" s="84"/>
      <c r="AU18" s="71"/>
      <c r="AV18" s="84"/>
      <c r="AW18" s="71"/>
      <c r="AX18" s="84"/>
      <c r="AY18" s="71" t="e">
        <f t="shared" si="1"/>
        <v>#DIV/0!</v>
      </c>
      <c r="AZ18" s="50"/>
      <c r="BA18" s="26" t="s">
        <v>12</v>
      </c>
      <c r="BB18" s="84"/>
      <c r="BC18" s="71"/>
      <c r="BD18" s="84"/>
      <c r="BE18" s="71"/>
      <c r="BF18" s="84"/>
      <c r="BG18" s="71"/>
      <c r="BH18" s="84"/>
      <c r="BI18" s="71"/>
      <c r="BJ18" s="84"/>
      <c r="BK18" s="71"/>
      <c r="BL18" s="84"/>
      <c r="BM18" s="71"/>
      <c r="BN18" s="84"/>
      <c r="BO18" s="71"/>
      <c r="BP18" s="84"/>
      <c r="BQ18" s="71"/>
      <c r="BR18" s="84"/>
      <c r="BS18" s="71"/>
      <c r="BT18" s="84"/>
      <c r="BU18" s="71"/>
      <c r="BV18" s="84"/>
      <c r="BW18" s="71"/>
      <c r="BX18" s="84"/>
      <c r="BY18" s="71"/>
      <c r="BZ18" s="84"/>
      <c r="CA18" s="71"/>
      <c r="CB18" s="84"/>
      <c r="CC18" s="71"/>
      <c r="CD18" s="84"/>
      <c r="CE18" s="71"/>
      <c r="CF18" s="84"/>
      <c r="CG18" s="71"/>
      <c r="CH18" s="84"/>
      <c r="CI18" s="71"/>
      <c r="CJ18" s="84"/>
      <c r="CK18" s="71"/>
      <c r="CL18" s="50"/>
      <c r="CM18" s="26" t="s">
        <v>12</v>
      </c>
      <c r="CN18" s="84"/>
      <c r="CO18" s="71"/>
      <c r="CP18" s="84"/>
      <c r="CQ18" s="71"/>
      <c r="CR18" s="84"/>
      <c r="CS18" s="71"/>
      <c r="CT18" s="84"/>
      <c r="CU18" s="71"/>
      <c r="CV18" s="84"/>
      <c r="CW18" s="71"/>
      <c r="CX18" s="84"/>
      <c r="CY18" s="71"/>
      <c r="CZ18" s="84"/>
      <c r="DA18" s="71"/>
      <c r="DB18" s="84"/>
      <c r="DC18" s="71"/>
      <c r="DD18" s="84"/>
      <c r="DE18" s="71"/>
      <c r="DF18" s="84"/>
      <c r="DG18" s="71"/>
      <c r="DH18" s="84"/>
      <c r="DI18" s="71"/>
      <c r="DJ18" s="84"/>
      <c r="DK18" s="71"/>
      <c r="DL18" s="84"/>
      <c r="DM18" s="71"/>
      <c r="DN18" s="84"/>
      <c r="DO18" s="71"/>
      <c r="DP18" s="84"/>
      <c r="DQ18" s="71"/>
      <c r="DR18" s="84"/>
      <c r="DS18" s="71"/>
      <c r="DT18" s="84"/>
      <c r="DU18" s="71"/>
      <c r="DV18" s="84"/>
      <c r="DW18" s="71"/>
      <c r="DX18" s="84"/>
      <c r="DY18" s="71"/>
      <c r="DZ18" s="84"/>
      <c r="EA18" s="71"/>
      <c r="EB18" s="84"/>
      <c r="EC18" s="71"/>
      <c r="ED18" s="84"/>
      <c r="EE18" s="71"/>
      <c r="EF18" s="84"/>
      <c r="EG18" s="71"/>
      <c r="EH18" s="84"/>
      <c r="EI18" s="71"/>
    </row>
    <row r="19" spans="1:139" x14ac:dyDescent="0.2">
      <c r="A19" s="1">
        <v>97216</v>
      </c>
      <c r="B19" s="26" t="s">
        <v>13</v>
      </c>
      <c r="C19" s="11"/>
      <c r="D19" s="71"/>
      <c r="E19" s="11"/>
      <c r="F19" s="71"/>
      <c r="G19" s="11"/>
      <c r="H19" s="71"/>
      <c r="I19" s="11"/>
      <c r="J19" s="71"/>
      <c r="K19" s="11"/>
      <c r="L19" s="71"/>
      <c r="M19" s="22"/>
      <c r="N19" s="92"/>
      <c r="O19" s="27" t="s">
        <v>13</v>
      </c>
      <c r="P19" s="84"/>
      <c r="Q19" s="72"/>
      <c r="R19" s="84"/>
      <c r="S19" s="72"/>
      <c r="T19" s="84"/>
      <c r="U19" s="72"/>
      <c r="V19" s="84"/>
      <c r="W19" s="72"/>
      <c r="X19" s="84"/>
      <c r="Y19" s="72"/>
      <c r="Z19" s="84"/>
      <c r="AA19" s="72"/>
      <c r="AB19" s="84"/>
      <c r="AC19" s="72"/>
      <c r="AD19" s="84"/>
      <c r="AE19" s="72"/>
      <c r="AF19" s="84"/>
      <c r="AG19" s="72"/>
      <c r="AH19" s="84"/>
      <c r="AI19" s="72"/>
      <c r="AJ19" s="84"/>
      <c r="AK19" s="72"/>
      <c r="AL19" s="84"/>
      <c r="AM19" s="72"/>
      <c r="AN19" s="84"/>
      <c r="AO19" s="72"/>
      <c r="AP19" s="84"/>
      <c r="AQ19" s="72"/>
      <c r="AR19" s="84"/>
      <c r="AS19" s="72"/>
      <c r="AT19" s="84"/>
      <c r="AU19" s="72"/>
      <c r="AV19" s="84"/>
      <c r="AW19" s="72"/>
      <c r="AX19" s="84"/>
      <c r="AY19" s="72" t="e">
        <f t="shared" si="1"/>
        <v>#DIV/0!</v>
      </c>
      <c r="AZ19" s="50"/>
      <c r="BA19" s="27" t="s">
        <v>13</v>
      </c>
      <c r="BB19" s="84"/>
      <c r="BC19" s="72"/>
      <c r="BD19" s="84"/>
      <c r="BE19" s="72"/>
      <c r="BF19" s="84"/>
      <c r="BG19" s="72"/>
      <c r="BH19" s="84"/>
      <c r="BI19" s="72"/>
      <c r="BJ19" s="84"/>
      <c r="BK19" s="72"/>
      <c r="BL19" s="84"/>
      <c r="BM19" s="72"/>
      <c r="BN19" s="84"/>
      <c r="BO19" s="72"/>
      <c r="BP19" s="84"/>
      <c r="BQ19" s="72"/>
      <c r="BR19" s="84"/>
      <c r="BS19" s="72"/>
      <c r="BT19" s="84"/>
      <c r="BU19" s="72"/>
      <c r="BV19" s="84"/>
      <c r="BW19" s="72"/>
      <c r="BX19" s="84"/>
      <c r="BY19" s="72"/>
      <c r="BZ19" s="84"/>
      <c r="CA19" s="72"/>
      <c r="CB19" s="84"/>
      <c r="CC19" s="72"/>
      <c r="CD19" s="84"/>
      <c r="CE19" s="72"/>
      <c r="CF19" s="84"/>
      <c r="CG19" s="72"/>
      <c r="CH19" s="84"/>
      <c r="CI19" s="72"/>
      <c r="CJ19" s="84"/>
      <c r="CK19" s="72"/>
      <c r="CL19" s="50"/>
      <c r="CM19" s="27" t="s">
        <v>13</v>
      </c>
      <c r="CN19" s="84"/>
      <c r="CO19" s="72"/>
      <c r="CP19" s="84"/>
      <c r="CQ19" s="72"/>
      <c r="CR19" s="84"/>
      <c r="CS19" s="72"/>
      <c r="CT19" s="84"/>
      <c r="CU19" s="72"/>
      <c r="CV19" s="84"/>
      <c r="CW19" s="72"/>
      <c r="CX19" s="84"/>
      <c r="CY19" s="72"/>
      <c r="CZ19" s="84"/>
      <c r="DA19" s="72"/>
      <c r="DB19" s="84"/>
      <c r="DC19" s="72"/>
      <c r="DD19" s="84"/>
      <c r="DE19" s="72"/>
      <c r="DF19" s="84"/>
      <c r="DG19" s="72"/>
      <c r="DH19" s="84"/>
      <c r="DI19" s="72"/>
      <c r="DJ19" s="84"/>
      <c r="DK19" s="72"/>
      <c r="DL19" s="84"/>
      <c r="DM19" s="72"/>
      <c r="DN19" s="84"/>
      <c r="DO19" s="72"/>
      <c r="DP19" s="84"/>
      <c r="DQ19" s="72"/>
      <c r="DR19" s="84"/>
      <c r="DS19" s="72"/>
      <c r="DT19" s="84"/>
      <c r="DU19" s="72"/>
      <c r="DV19" s="84"/>
      <c r="DW19" s="72"/>
      <c r="DX19" s="84"/>
      <c r="DY19" s="72"/>
      <c r="DZ19" s="84"/>
      <c r="EA19" s="72"/>
      <c r="EB19" s="84"/>
      <c r="EC19" s="72"/>
      <c r="ED19" s="84"/>
      <c r="EE19" s="72"/>
      <c r="EF19" s="84"/>
      <c r="EG19" s="72"/>
      <c r="EH19" s="84"/>
      <c r="EI19" s="72"/>
    </row>
    <row r="20" spans="1:139" x14ac:dyDescent="0.2">
      <c r="A20" s="3"/>
      <c r="B20" s="29" t="s">
        <v>36</v>
      </c>
      <c r="C20" s="13"/>
      <c r="D20" s="21"/>
      <c r="E20" s="13"/>
      <c r="F20" s="21"/>
      <c r="G20" s="13"/>
      <c r="H20" s="21"/>
      <c r="I20" s="13"/>
      <c r="J20" s="21"/>
      <c r="K20" s="13"/>
      <c r="L20" s="21"/>
      <c r="M20" s="24"/>
      <c r="N20" s="93"/>
      <c r="O20" s="29" t="s">
        <v>36</v>
      </c>
      <c r="P20" s="13"/>
      <c r="Q20" s="21"/>
      <c r="R20" s="13"/>
      <c r="S20" s="21"/>
      <c r="T20" s="13"/>
      <c r="U20" s="21"/>
      <c r="V20" s="13"/>
      <c r="W20" s="21"/>
      <c r="X20" s="13"/>
      <c r="Y20" s="21"/>
      <c r="Z20" s="13"/>
      <c r="AA20" s="21"/>
      <c r="AB20" s="13"/>
      <c r="AC20" s="21"/>
      <c r="AD20" s="13"/>
      <c r="AE20" s="21"/>
      <c r="AF20" s="13"/>
      <c r="AG20" s="21"/>
      <c r="AH20" s="13"/>
      <c r="AI20" s="21"/>
      <c r="AJ20" s="13"/>
      <c r="AK20" s="21"/>
      <c r="AL20" s="13"/>
      <c r="AM20" s="21"/>
      <c r="AN20" s="13"/>
      <c r="AO20" s="21"/>
      <c r="AP20" s="13"/>
      <c r="AQ20" s="21"/>
      <c r="AR20" s="13"/>
      <c r="AS20" s="21"/>
      <c r="AT20" s="13"/>
      <c r="AU20" s="21"/>
      <c r="AV20" s="13"/>
      <c r="AW20" s="21"/>
      <c r="AX20" s="13"/>
      <c r="AY20" s="21" t="e">
        <f t="shared" si="1"/>
        <v>#DIV/0!</v>
      </c>
      <c r="AZ20" s="50"/>
      <c r="BA20" s="29" t="s">
        <v>36</v>
      </c>
      <c r="BB20" s="13"/>
      <c r="BC20" s="21"/>
      <c r="BD20" s="13"/>
      <c r="BE20" s="21"/>
      <c r="BF20" s="13"/>
      <c r="BG20" s="21"/>
      <c r="BH20" s="13"/>
      <c r="BI20" s="21"/>
      <c r="BJ20" s="13"/>
      <c r="BK20" s="21"/>
      <c r="BL20" s="13"/>
      <c r="BM20" s="21"/>
      <c r="BN20" s="13"/>
      <c r="BO20" s="21"/>
      <c r="BP20" s="13"/>
      <c r="BQ20" s="21"/>
      <c r="BR20" s="13"/>
      <c r="BS20" s="21"/>
      <c r="BT20" s="13"/>
      <c r="BU20" s="21"/>
      <c r="BV20" s="13"/>
      <c r="BW20" s="21"/>
      <c r="BX20" s="13"/>
      <c r="BY20" s="21"/>
      <c r="BZ20" s="13"/>
      <c r="CA20" s="21"/>
      <c r="CB20" s="13"/>
      <c r="CC20" s="21"/>
      <c r="CD20" s="13"/>
      <c r="CE20" s="21"/>
      <c r="CF20" s="13"/>
      <c r="CG20" s="21"/>
      <c r="CH20" s="13"/>
      <c r="CI20" s="21"/>
      <c r="CJ20" s="13"/>
      <c r="CK20" s="21"/>
      <c r="CL20" s="50"/>
      <c r="CM20" s="29" t="s">
        <v>36</v>
      </c>
      <c r="CN20" s="13"/>
      <c r="CO20" s="21"/>
      <c r="CP20" s="13"/>
      <c r="CQ20" s="21"/>
      <c r="CR20" s="13"/>
      <c r="CS20" s="21"/>
      <c r="CT20" s="13"/>
      <c r="CU20" s="21"/>
      <c r="CV20" s="13"/>
      <c r="CW20" s="21"/>
      <c r="CX20" s="13"/>
      <c r="CY20" s="21"/>
      <c r="CZ20" s="13"/>
      <c r="DA20" s="21"/>
      <c r="DB20" s="13"/>
      <c r="DC20" s="21"/>
      <c r="DD20" s="13"/>
      <c r="DE20" s="21"/>
      <c r="DF20" s="13"/>
      <c r="DG20" s="21"/>
      <c r="DH20" s="13"/>
      <c r="DI20" s="21"/>
      <c r="DJ20" s="13"/>
      <c r="DK20" s="21"/>
      <c r="DL20" s="13"/>
      <c r="DM20" s="21"/>
      <c r="DN20" s="13"/>
      <c r="DO20" s="21"/>
      <c r="DP20" s="13"/>
      <c r="DQ20" s="21"/>
      <c r="DR20" s="13"/>
      <c r="DS20" s="21"/>
      <c r="DT20" s="13"/>
      <c r="DU20" s="21"/>
      <c r="DV20" s="13"/>
      <c r="DW20" s="21"/>
      <c r="DX20" s="13"/>
      <c r="DY20" s="21"/>
      <c r="DZ20" s="13"/>
      <c r="EA20" s="21"/>
      <c r="EB20" s="13"/>
      <c r="EC20" s="21"/>
      <c r="ED20" s="13"/>
      <c r="EE20" s="21"/>
      <c r="EF20" s="13"/>
      <c r="EG20" s="21"/>
      <c r="EH20" s="13"/>
      <c r="EI20" s="21"/>
    </row>
    <row r="21" spans="1:139" s="46" customFormat="1" x14ac:dyDescent="0.2">
      <c r="A21" s="96">
        <v>97234</v>
      </c>
      <c r="B21" s="26" t="s">
        <v>2</v>
      </c>
      <c r="C21" s="11"/>
      <c r="D21" s="71"/>
      <c r="E21" s="11"/>
      <c r="F21" s="71"/>
      <c r="G21" s="11"/>
      <c r="H21" s="71"/>
      <c r="I21" s="11"/>
      <c r="J21" s="71"/>
      <c r="K21" s="11"/>
      <c r="L21" s="71"/>
      <c r="M21" s="22"/>
      <c r="N21" s="92"/>
      <c r="O21" s="26" t="s">
        <v>2</v>
      </c>
      <c r="P21" s="97"/>
      <c r="Q21" s="71"/>
      <c r="R21" s="97"/>
      <c r="S21" s="71"/>
      <c r="T21" s="97"/>
      <c r="U21" s="71"/>
      <c r="V21" s="97"/>
      <c r="W21" s="71"/>
      <c r="X21" s="97"/>
      <c r="Y21" s="71"/>
      <c r="Z21" s="97"/>
      <c r="AA21" s="71"/>
      <c r="AB21" s="97"/>
      <c r="AC21" s="71"/>
      <c r="AD21" s="97"/>
      <c r="AE21" s="71"/>
      <c r="AF21" s="97"/>
      <c r="AG21" s="71"/>
      <c r="AH21" s="97"/>
      <c r="AI21" s="71"/>
      <c r="AJ21" s="97"/>
      <c r="AK21" s="71"/>
      <c r="AL21" s="97"/>
      <c r="AM21" s="71"/>
      <c r="AN21" s="97"/>
      <c r="AO21" s="71"/>
      <c r="AP21" s="97"/>
      <c r="AQ21" s="71"/>
      <c r="AR21" s="97"/>
      <c r="AS21" s="71"/>
      <c r="AT21" s="97"/>
      <c r="AU21" s="71"/>
      <c r="AV21" s="97"/>
      <c r="AW21" s="71"/>
      <c r="AX21" s="97"/>
      <c r="AY21" s="71" t="e">
        <f t="shared" si="1"/>
        <v>#DIV/0!</v>
      </c>
      <c r="AZ21" s="50"/>
      <c r="BA21" s="26" t="s">
        <v>2</v>
      </c>
      <c r="BB21" s="97"/>
      <c r="BC21" s="71"/>
      <c r="BD21" s="97"/>
      <c r="BE21" s="71"/>
      <c r="BF21" s="97"/>
      <c r="BG21" s="71"/>
      <c r="BH21" s="97"/>
      <c r="BI21" s="71"/>
      <c r="BJ21" s="97"/>
      <c r="BK21" s="71"/>
      <c r="BL21" s="97"/>
      <c r="BM21" s="71"/>
      <c r="BN21" s="97"/>
      <c r="BO21" s="71"/>
      <c r="BP21" s="97"/>
      <c r="BQ21" s="71"/>
      <c r="BR21" s="97"/>
      <c r="BS21" s="71"/>
      <c r="BT21" s="97"/>
      <c r="BU21" s="71"/>
      <c r="BV21" s="97"/>
      <c r="BW21" s="71"/>
      <c r="BX21" s="97"/>
      <c r="BY21" s="71"/>
      <c r="BZ21" s="97"/>
      <c r="CA21" s="71"/>
      <c r="CB21" s="97"/>
      <c r="CC21" s="71"/>
      <c r="CD21" s="97"/>
      <c r="CE21" s="71"/>
      <c r="CF21" s="97"/>
      <c r="CG21" s="71"/>
      <c r="CH21" s="97"/>
      <c r="CI21" s="71"/>
      <c r="CJ21" s="97"/>
      <c r="CK21" s="71"/>
      <c r="CL21" s="50"/>
      <c r="CM21" s="26" t="s">
        <v>2</v>
      </c>
      <c r="CN21" s="97"/>
      <c r="CO21" s="71"/>
      <c r="CP21" s="97"/>
      <c r="CQ21" s="71"/>
      <c r="CR21" s="97"/>
      <c r="CS21" s="71"/>
      <c r="CT21" s="97"/>
      <c r="CU21" s="71"/>
      <c r="CV21" s="97"/>
      <c r="CW21" s="71"/>
      <c r="CX21" s="97"/>
      <c r="CY21" s="71"/>
      <c r="CZ21" s="97"/>
      <c r="DA21" s="71"/>
      <c r="DB21" s="97"/>
      <c r="DC21" s="71"/>
      <c r="DD21" s="97"/>
      <c r="DE21" s="71"/>
      <c r="DF21" s="97"/>
      <c r="DG21" s="71"/>
      <c r="DH21" s="97"/>
      <c r="DI21" s="71"/>
      <c r="DJ21" s="97"/>
      <c r="DK21" s="71"/>
      <c r="DL21" s="97"/>
      <c r="DM21" s="71"/>
      <c r="DN21" s="97"/>
      <c r="DO21" s="71"/>
      <c r="DP21" s="97"/>
      <c r="DQ21" s="71"/>
      <c r="DR21" s="97"/>
      <c r="DS21" s="71"/>
      <c r="DT21" s="97"/>
      <c r="DU21" s="71"/>
      <c r="DV21" s="97"/>
      <c r="DW21" s="71"/>
      <c r="DX21" s="97"/>
      <c r="DY21" s="71"/>
      <c r="DZ21" s="97"/>
      <c r="EA21" s="71"/>
      <c r="EB21" s="97"/>
      <c r="EC21" s="71"/>
      <c r="ED21" s="97"/>
      <c r="EE21" s="71"/>
      <c r="EF21" s="97"/>
      <c r="EG21" s="71"/>
      <c r="EH21" s="97"/>
      <c r="EI21" s="71"/>
    </row>
    <row r="22" spans="1:139" x14ac:dyDescent="0.2">
      <c r="A22" s="1">
        <v>97204</v>
      </c>
      <c r="B22" s="26" t="s">
        <v>3</v>
      </c>
      <c r="C22" s="10"/>
      <c r="D22" s="71"/>
      <c r="E22" s="10"/>
      <c r="F22" s="71"/>
      <c r="G22" s="10"/>
      <c r="H22" s="71"/>
      <c r="I22" s="10"/>
      <c r="J22" s="71"/>
      <c r="K22" s="10"/>
      <c r="L22" s="71"/>
      <c r="M22" s="22"/>
      <c r="N22" s="92"/>
      <c r="O22" s="26" t="s">
        <v>3</v>
      </c>
      <c r="P22" s="84"/>
      <c r="Q22" s="71"/>
      <c r="R22" s="84"/>
      <c r="S22" s="71"/>
      <c r="T22" s="84"/>
      <c r="U22" s="71"/>
      <c r="V22" s="84"/>
      <c r="W22" s="71"/>
      <c r="X22" s="84"/>
      <c r="Y22" s="71"/>
      <c r="Z22" s="84"/>
      <c r="AA22" s="71"/>
      <c r="AB22" s="84"/>
      <c r="AC22" s="71"/>
      <c r="AD22" s="84"/>
      <c r="AE22" s="71"/>
      <c r="AF22" s="84"/>
      <c r="AG22" s="71"/>
      <c r="AH22" s="84"/>
      <c r="AI22" s="71"/>
      <c r="AJ22" s="84"/>
      <c r="AK22" s="71"/>
      <c r="AL22" s="84"/>
      <c r="AM22" s="71"/>
      <c r="AN22" s="84"/>
      <c r="AO22" s="71"/>
      <c r="AP22" s="84"/>
      <c r="AQ22" s="71"/>
      <c r="AR22" s="84"/>
      <c r="AS22" s="71"/>
      <c r="AT22" s="84"/>
      <c r="AU22" s="71"/>
      <c r="AV22" s="84"/>
      <c r="AW22" s="71"/>
      <c r="AX22" s="84"/>
      <c r="AY22" s="71" t="e">
        <f t="shared" si="1"/>
        <v>#DIV/0!</v>
      </c>
      <c r="AZ22" s="50"/>
      <c r="BA22" s="26" t="s">
        <v>3</v>
      </c>
      <c r="BB22" s="84"/>
      <c r="BC22" s="71"/>
      <c r="BD22" s="84"/>
      <c r="BE22" s="71"/>
      <c r="BF22" s="84"/>
      <c r="BG22" s="71"/>
      <c r="BH22" s="84"/>
      <c r="BI22" s="71"/>
      <c r="BJ22" s="84"/>
      <c r="BK22" s="71"/>
      <c r="BL22" s="84"/>
      <c r="BM22" s="71"/>
      <c r="BN22" s="84"/>
      <c r="BO22" s="71"/>
      <c r="BP22" s="84"/>
      <c r="BQ22" s="71"/>
      <c r="BR22" s="84"/>
      <c r="BS22" s="71"/>
      <c r="BT22" s="84"/>
      <c r="BU22" s="71"/>
      <c r="BV22" s="84"/>
      <c r="BW22" s="71"/>
      <c r="BX22" s="84"/>
      <c r="BY22" s="71"/>
      <c r="BZ22" s="84"/>
      <c r="CA22" s="71"/>
      <c r="CB22" s="84"/>
      <c r="CC22" s="71"/>
      <c r="CD22" s="84"/>
      <c r="CE22" s="71"/>
      <c r="CF22" s="84"/>
      <c r="CG22" s="71"/>
      <c r="CH22" s="84"/>
      <c r="CI22" s="71"/>
      <c r="CJ22" s="84"/>
      <c r="CK22" s="71"/>
      <c r="CL22" s="50"/>
      <c r="CM22" s="26" t="s">
        <v>3</v>
      </c>
      <c r="CN22" s="84"/>
      <c r="CO22" s="71"/>
      <c r="CP22" s="84"/>
      <c r="CQ22" s="71"/>
      <c r="CR22" s="84"/>
      <c r="CS22" s="71"/>
      <c r="CT22" s="84"/>
      <c r="CU22" s="71"/>
      <c r="CV22" s="84"/>
      <c r="CW22" s="71"/>
      <c r="CX22" s="84"/>
      <c r="CY22" s="71"/>
      <c r="CZ22" s="84"/>
      <c r="DA22" s="71"/>
      <c r="DB22" s="84"/>
      <c r="DC22" s="71"/>
      <c r="DD22" s="84"/>
      <c r="DE22" s="71"/>
      <c r="DF22" s="84"/>
      <c r="DG22" s="71"/>
      <c r="DH22" s="84"/>
      <c r="DI22" s="71"/>
      <c r="DJ22" s="84"/>
      <c r="DK22" s="71"/>
      <c r="DL22" s="84"/>
      <c r="DM22" s="71"/>
      <c r="DN22" s="84"/>
      <c r="DO22" s="71"/>
      <c r="DP22" s="84"/>
      <c r="DQ22" s="71"/>
      <c r="DR22" s="84"/>
      <c r="DS22" s="71"/>
      <c r="DT22" s="84"/>
      <c r="DU22" s="71"/>
      <c r="DV22" s="84"/>
      <c r="DW22" s="71"/>
      <c r="DX22" s="84"/>
      <c r="DY22" s="71"/>
      <c r="DZ22" s="84"/>
      <c r="EA22" s="71"/>
      <c r="EB22" s="84"/>
      <c r="EC22" s="71"/>
      <c r="ED22" s="84"/>
      <c r="EE22" s="71"/>
      <c r="EF22" s="84"/>
      <c r="EG22" s="71"/>
      <c r="EH22" s="84"/>
      <c r="EI22" s="71"/>
    </row>
    <row r="23" spans="1:139" x14ac:dyDescent="0.2">
      <c r="A23" s="1">
        <v>97205</v>
      </c>
      <c r="B23" s="26" t="s">
        <v>4</v>
      </c>
      <c r="C23" s="10"/>
      <c r="D23" s="71"/>
      <c r="E23" s="10"/>
      <c r="F23" s="71"/>
      <c r="G23" s="10"/>
      <c r="H23" s="71"/>
      <c r="I23" s="10"/>
      <c r="J23" s="71"/>
      <c r="K23" s="10"/>
      <c r="L23" s="71"/>
      <c r="M23" s="22"/>
      <c r="N23" s="92"/>
      <c r="O23" s="26" t="s">
        <v>4</v>
      </c>
      <c r="P23" s="84"/>
      <c r="Q23" s="71"/>
      <c r="R23" s="84"/>
      <c r="S23" s="71"/>
      <c r="T23" s="84"/>
      <c r="U23" s="71"/>
      <c r="V23" s="84"/>
      <c r="W23" s="71"/>
      <c r="X23" s="84"/>
      <c r="Y23" s="71"/>
      <c r="Z23" s="84"/>
      <c r="AA23" s="71"/>
      <c r="AB23" s="84"/>
      <c r="AC23" s="71"/>
      <c r="AD23" s="84"/>
      <c r="AE23" s="71"/>
      <c r="AF23" s="84"/>
      <c r="AG23" s="71"/>
      <c r="AH23" s="84"/>
      <c r="AI23" s="71"/>
      <c r="AJ23" s="84"/>
      <c r="AK23" s="71"/>
      <c r="AL23" s="84"/>
      <c r="AM23" s="71"/>
      <c r="AN23" s="84"/>
      <c r="AO23" s="71"/>
      <c r="AP23" s="84"/>
      <c r="AQ23" s="71"/>
      <c r="AR23" s="84"/>
      <c r="AS23" s="71"/>
      <c r="AT23" s="84"/>
      <c r="AU23" s="71"/>
      <c r="AV23" s="84"/>
      <c r="AW23" s="71"/>
      <c r="AX23" s="84"/>
      <c r="AY23" s="71" t="e">
        <f t="shared" si="1"/>
        <v>#DIV/0!</v>
      </c>
      <c r="AZ23" s="50"/>
      <c r="BA23" s="26" t="s">
        <v>4</v>
      </c>
      <c r="BB23" s="84"/>
      <c r="BC23" s="71"/>
      <c r="BD23" s="84"/>
      <c r="BE23" s="71"/>
      <c r="BF23" s="84"/>
      <c r="BG23" s="71"/>
      <c r="BH23" s="84"/>
      <c r="BI23" s="71"/>
      <c r="BJ23" s="84"/>
      <c r="BK23" s="71"/>
      <c r="BL23" s="84"/>
      <c r="BM23" s="71"/>
      <c r="BN23" s="84"/>
      <c r="BO23" s="71"/>
      <c r="BP23" s="84"/>
      <c r="BQ23" s="71"/>
      <c r="BR23" s="84"/>
      <c r="BS23" s="71"/>
      <c r="BT23" s="84"/>
      <c r="BU23" s="71"/>
      <c r="BV23" s="84"/>
      <c r="BW23" s="71"/>
      <c r="BX23" s="84"/>
      <c r="BY23" s="71"/>
      <c r="BZ23" s="84"/>
      <c r="CA23" s="71"/>
      <c r="CB23" s="84"/>
      <c r="CC23" s="71"/>
      <c r="CD23" s="84"/>
      <c r="CE23" s="71"/>
      <c r="CF23" s="84"/>
      <c r="CG23" s="71"/>
      <c r="CH23" s="84"/>
      <c r="CI23" s="71"/>
      <c r="CJ23" s="84"/>
      <c r="CK23" s="71"/>
      <c r="CL23" s="50"/>
      <c r="CM23" s="26" t="s">
        <v>4</v>
      </c>
      <c r="CN23" s="84"/>
      <c r="CO23" s="71"/>
      <c r="CP23" s="84"/>
      <c r="CQ23" s="71"/>
      <c r="CR23" s="84"/>
      <c r="CS23" s="71"/>
      <c r="CT23" s="84"/>
      <c r="CU23" s="71"/>
      <c r="CV23" s="84"/>
      <c r="CW23" s="71"/>
      <c r="CX23" s="84"/>
      <c r="CY23" s="71"/>
      <c r="CZ23" s="84"/>
      <c r="DA23" s="71"/>
      <c r="DB23" s="84"/>
      <c r="DC23" s="71"/>
      <c r="DD23" s="84"/>
      <c r="DE23" s="71"/>
      <c r="DF23" s="84"/>
      <c r="DG23" s="71"/>
      <c r="DH23" s="84"/>
      <c r="DI23" s="71"/>
      <c r="DJ23" s="84"/>
      <c r="DK23" s="71"/>
      <c r="DL23" s="84"/>
      <c r="DM23" s="71"/>
      <c r="DN23" s="84"/>
      <c r="DO23" s="71"/>
      <c r="DP23" s="84"/>
      <c r="DQ23" s="71"/>
      <c r="DR23" s="84"/>
      <c r="DS23" s="71"/>
      <c r="DT23" s="84"/>
      <c r="DU23" s="71"/>
      <c r="DV23" s="84"/>
      <c r="DW23" s="71"/>
      <c r="DX23" s="84"/>
      <c r="DY23" s="71"/>
      <c r="DZ23" s="84"/>
      <c r="EA23" s="71"/>
      <c r="EB23" s="84"/>
      <c r="EC23" s="71"/>
      <c r="ED23" s="84"/>
      <c r="EE23" s="71"/>
      <c r="EF23" s="84"/>
      <c r="EG23" s="71"/>
      <c r="EH23" s="84"/>
      <c r="EI23" s="71"/>
    </row>
    <row r="24" spans="1:139" x14ac:dyDescent="0.2">
      <c r="A24" s="1">
        <v>97208</v>
      </c>
      <c r="B24" s="26" t="s">
        <v>7</v>
      </c>
      <c r="C24" s="10"/>
      <c r="D24" s="71"/>
      <c r="E24" s="10"/>
      <c r="F24" s="71"/>
      <c r="G24" s="10"/>
      <c r="H24" s="71"/>
      <c r="I24" s="10"/>
      <c r="J24" s="71"/>
      <c r="K24" s="10"/>
      <c r="L24" s="71"/>
      <c r="M24" s="22"/>
      <c r="N24" s="92"/>
      <c r="O24" s="26" t="s">
        <v>7</v>
      </c>
      <c r="P24" s="84"/>
      <c r="Q24" s="71"/>
      <c r="R24" s="84"/>
      <c r="S24" s="71"/>
      <c r="T24" s="84"/>
      <c r="U24" s="71"/>
      <c r="V24" s="84"/>
      <c r="W24" s="71"/>
      <c r="X24" s="84"/>
      <c r="Y24" s="71"/>
      <c r="Z24" s="84"/>
      <c r="AA24" s="71"/>
      <c r="AB24" s="84"/>
      <c r="AC24" s="71"/>
      <c r="AD24" s="84"/>
      <c r="AE24" s="71"/>
      <c r="AF24" s="84"/>
      <c r="AG24" s="71"/>
      <c r="AH24" s="84"/>
      <c r="AI24" s="71"/>
      <c r="AJ24" s="84"/>
      <c r="AK24" s="71"/>
      <c r="AL24" s="84"/>
      <c r="AM24" s="71"/>
      <c r="AN24" s="84"/>
      <c r="AO24" s="71"/>
      <c r="AP24" s="84"/>
      <c r="AQ24" s="71"/>
      <c r="AR24" s="84"/>
      <c r="AS24" s="71"/>
      <c r="AT24" s="84"/>
      <c r="AU24" s="71"/>
      <c r="AV24" s="84"/>
      <c r="AW24" s="71"/>
      <c r="AX24" s="84"/>
      <c r="AY24" s="71" t="e">
        <f t="shared" si="1"/>
        <v>#DIV/0!</v>
      </c>
      <c r="AZ24" s="50"/>
      <c r="BA24" s="26" t="s">
        <v>7</v>
      </c>
      <c r="BB24" s="84"/>
      <c r="BC24" s="71"/>
      <c r="BD24" s="84"/>
      <c r="BE24" s="71"/>
      <c r="BF24" s="84"/>
      <c r="BG24" s="71"/>
      <c r="BH24" s="84"/>
      <c r="BI24" s="71"/>
      <c r="BJ24" s="84"/>
      <c r="BK24" s="71"/>
      <c r="BL24" s="84"/>
      <c r="BM24" s="71"/>
      <c r="BN24" s="84"/>
      <c r="BO24" s="71"/>
      <c r="BP24" s="84"/>
      <c r="BQ24" s="71"/>
      <c r="BR24" s="84"/>
      <c r="BS24" s="71"/>
      <c r="BT24" s="84"/>
      <c r="BU24" s="71"/>
      <c r="BV24" s="84"/>
      <c r="BW24" s="71"/>
      <c r="BX24" s="84"/>
      <c r="BY24" s="71"/>
      <c r="BZ24" s="84"/>
      <c r="CA24" s="71"/>
      <c r="CB24" s="84"/>
      <c r="CC24" s="71"/>
      <c r="CD24" s="84"/>
      <c r="CE24" s="71"/>
      <c r="CF24" s="84"/>
      <c r="CG24" s="71"/>
      <c r="CH24" s="84"/>
      <c r="CI24" s="71"/>
      <c r="CJ24" s="84"/>
      <c r="CK24" s="71"/>
      <c r="CL24" s="50"/>
      <c r="CM24" s="26" t="s">
        <v>7</v>
      </c>
      <c r="CN24" s="84"/>
      <c r="CO24" s="71"/>
      <c r="CP24" s="84"/>
      <c r="CQ24" s="71"/>
      <c r="CR24" s="84"/>
      <c r="CS24" s="71"/>
      <c r="CT24" s="84"/>
      <c r="CU24" s="71"/>
      <c r="CV24" s="84"/>
      <c r="CW24" s="71"/>
      <c r="CX24" s="84"/>
      <c r="CY24" s="71"/>
      <c r="CZ24" s="84"/>
      <c r="DA24" s="71"/>
      <c r="DB24" s="84"/>
      <c r="DC24" s="71"/>
      <c r="DD24" s="84"/>
      <c r="DE24" s="71"/>
      <c r="DF24" s="84"/>
      <c r="DG24" s="71"/>
      <c r="DH24" s="84"/>
      <c r="DI24" s="71"/>
      <c r="DJ24" s="84"/>
      <c r="DK24" s="71"/>
      <c r="DL24" s="84"/>
      <c r="DM24" s="71"/>
      <c r="DN24" s="84"/>
      <c r="DO24" s="71"/>
      <c r="DP24" s="84"/>
      <c r="DQ24" s="71"/>
      <c r="DR24" s="84"/>
      <c r="DS24" s="71"/>
      <c r="DT24" s="84"/>
      <c r="DU24" s="71"/>
      <c r="DV24" s="84"/>
      <c r="DW24" s="71"/>
      <c r="DX24" s="84"/>
      <c r="DY24" s="71"/>
      <c r="DZ24" s="84"/>
      <c r="EA24" s="71"/>
      <c r="EB24" s="84"/>
      <c r="EC24" s="71"/>
      <c r="ED24" s="84"/>
      <c r="EE24" s="71"/>
      <c r="EF24" s="84"/>
      <c r="EG24" s="71"/>
      <c r="EH24" s="84"/>
      <c r="EI24" s="71"/>
    </row>
    <row r="25" spans="1:139" x14ac:dyDescent="0.2">
      <c r="A25" s="1">
        <v>97218</v>
      </c>
      <c r="B25" s="26" t="s">
        <v>15</v>
      </c>
      <c r="C25" s="10"/>
      <c r="D25" s="71"/>
      <c r="E25" s="10"/>
      <c r="F25" s="71"/>
      <c r="G25" s="10"/>
      <c r="H25" s="71"/>
      <c r="I25" s="10"/>
      <c r="J25" s="71"/>
      <c r="K25" s="10"/>
      <c r="L25" s="71"/>
      <c r="M25" s="22"/>
      <c r="N25" s="92"/>
      <c r="O25" s="26" t="s">
        <v>15</v>
      </c>
      <c r="P25" s="84"/>
      <c r="Q25" s="71"/>
      <c r="R25" s="84"/>
      <c r="S25" s="71"/>
      <c r="T25" s="84"/>
      <c r="U25" s="71"/>
      <c r="V25" s="84"/>
      <c r="W25" s="71"/>
      <c r="X25" s="84"/>
      <c r="Y25" s="71"/>
      <c r="Z25" s="84"/>
      <c r="AA25" s="71"/>
      <c r="AB25" s="84"/>
      <c r="AC25" s="71"/>
      <c r="AD25" s="84"/>
      <c r="AE25" s="71"/>
      <c r="AF25" s="84"/>
      <c r="AG25" s="71"/>
      <c r="AH25" s="84"/>
      <c r="AI25" s="71"/>
      <c r="AJ25" s="84"/>
      <c r="AK25" s="71"/>
      <c r="AL25" s="84"/>
      <c r="AM25" s="71"/>
      <c r="AN25" s="84"/>
      <c r="AO25" s="71"/>
      <c r="AP25" s="84"/>
      <c r="AQ25" s="71"/>
      <c r="AR25" s="84"/>
      <c r="AS25" s="71"/>
      <c r="AT25" s="84"/>
      <c r="AU25" s="71"/>
      <c r="AV25" s="84"/>
      <c r="AW25" s="71"/>
      <c r="AX25" s="84"/>
      <c r="AY25" s="71" t="e">
        <f t="shared" si="1"/>
        <v>#DIV/0!</v>
      </c>
      <c r="AZ25" s="50"/>
      <c r="BA25" s="26" t="s">
        <v>15</v>
      </c>
      <c r="BB25" s="84"/>
      <c r="BC25" s="71"/>
      <c r="BD25" s="84"/>
      <c r="BE25" s="71"/>
      <c r="BF25" s="84"/>
      <c r="BG25" s="71"/>
      <c r="BH25" s="84"/>
      <c r="BI25" s="71"/>
      <c r="BJ25" s="84"/>
      <c r="BK25" s="71"/>
      <c r="BL25" s="84"/>
      <c r="BM25" s="71"/>
      <c r="BN25" s="84"/>
      <c r="BO25" s="71"/>
      <c r="BP25" s="84"/>
      <c r="BQ25" s="71"/>
      <c r="BR25" s="84"/>
      <c r="BS25" s="71"/>
      <c r="BT25" s="84"/>
      <c r="BU25" s="71"/>
      <c r="BV25" s="84"/>
      <c r="BW25" s="71"/>
      <c r="BX25" s="84"/>
      <c r="BY25" s="71"/>
      <c r="BZ25" s="84"/>
      <c r="CA25" s="71"/>
      <c r="CB25" s="84"/>
      <c r="CC25" s="71"/>
      <c r="CD25" s="84"/>
      <c r="CE25" s="71"/>
      <c r="CF25" s="84"/>
      <c r="CG25" s="71"/>
      <c r="CH25" s="84"/>
      <c r="CI25" s="71"/>
      <c r="CJ25" s="84"/>
      <c r="CK25" s="71"/>
      <c r="CL25" s="50"/>
      <c r="CM25" s="26" t="s">
        <v>15</v>
      </c>
      <c r="CN25" s="84"/>
      <c r="CO25" s="71"/>
      <c r="CP25" s="84"/>
      <c r="CQ25" s="71"/>
      <c r="CR25" s="84"/>
      <c r="CS25" s="71"/>
      <c r="CT25" s="84"/>
      <c r="CU25" s="71"/>
      <c r="CV25" s="84"/>
      <c r="CW25" s="71"/>
      <c r="CX25" s="84"/>
      <c r="CY25" s="71"/>
      <c r="CZ25" s="84"/>
      <c r="DA25" s="71"/>
      <c r="DB25" s="84"/>
      <c r="DC25" s="71"/>
      <c r="DD25" s="84"/>
      <c r="DE25" s="71"/>
      <c r="DF25" s="84"/>
      <c r="DG25" s="71"/>
      <c r="DH25" s="84"/>
      <c r="DI25" s="71"/>
      <c r="DJ25" s="84"/>
      <c r="DK25" s="71"/>
      <c r="DL25" s="84"/>
      <c r="DM25" s="71"/>
      <c r="DN25" s="84"/>
      <c r="DO25" s="71"/>
      <c r="DP25" s="84"/>
      <c r="DQ25" s="71"/>
      <c r="DR25" s="84"/>
      <c r="DS25" s="71"/>
      <c r="DT25" s="84"/>
      <c r="DU25" s="71"/>
      <c r="DV25" s="84"/>
      <c r="DW25" s="71"/>
      <c r="DX25" s="84"/>
      <c r="DY25" s="71"/>
      <c r="DZ25" s="84"/>
      <c r="EA25" s="71"/>
      <c r="EB25" s="84"/>
      <c r="EC25" s="71"/>
      <c r="ED25" s="84"/>
      <c r="EE25" s="71"/>
      <c r="EF25" s="84"/>
      <c r="EG25" s="71"/>
      <c r="EH25" s="84"/>
      <c r="EI25" s="71"/>
    </row>
    <row r="26" spans="1:139" x14ac:dyDescent="0.2">
      <c r="A26" s="1">
        <v>97233</v>
      </c>
      <c r="B26" s="26" t="s">
        <v>16</v>
      </c>
      <c r="C26" s="10"/>
      <c r="D26" s="71"/>
      <c r="E26" s="10"/>
      <c r="F26" s="71"/>
      <c r="G26" s="10"/>
      <c r="H26" s="71"/>
      <c r="I26" s="10"/>
      <c r="J26" s="71"/>
      <c r="K26" s="10"/>
      <c r="L26" s="71"/>
      <c r="M26" s="22"/>
      <c r="N26" s="92"/>
      <c r="O26" s="26" t="s">
        <v>16</v>
      </c>
      <c r="P26" s="84"/>
      <c r="Q26" s="71"/>
      <c r="R26" s="84"/>
      <c r="S26" s="71"/>
      <c r="T26" s="84"/>
      <c r="U26" s="71"/>
      <c r="V26" s="84"/>
      <c r="W26" s="71"/>
      <c r="X26" s="84"/>
      <c r="Y26" s="71"/>
      <c r="Z26" s="84"/>
      <c r="AA26" s="71"/>
      <c r="AB26" s="84"/>
      <c r="AC26" s="71"/>
      <c r="AD26" s="84"/>
      <c r="AE26" s="71"/>
      <c r="AF26" s="84"/>
      <c r="AG26" s="71"/>
      <c r="AH26" s="84"/>
      <c r="AI26" s="71"/>
      <c r="AJ26" s="84"/>
      <c r="AK26" s="71"/>
      <c r="AL26" s="84"/>
      <c r="AM26" s="71"/>
      <c r="AN26" s="84"/>
      <c r="AO26" s="71"/>
      <c r="AP26" s="84"/>
      <c r="AQ26" s="71"/>
      <c r="AR26" s="84"/>
      <c r="AS26" s="71"/>
      <c r="AT26" s="84"/>
      <c r="AU26" s="71"/>
      <c r="AV26" s="84"/>
      <c r="AW26" s="71"/>
      <c r="AX26" s="84"/>
      <c r="AY26" s="71" t="e">
        <f t="shared" si="1"/>
        <v>#DIV/0!</v>
      </c>
      <c r="AZ26" s="50"/>
      <c r="BA26" s="26" t="s">
        <v>16</v>
      </c>
      <c r="BB26" s="84"/>
      <c r="BC26" s="71"/>
      <c r="BD26" s="84"/>
      <c r="BE26" s="71"/>
      <c r="BF26" s="84"/>
      <c r="BG26" s="71"/>
      <c r="BH26" s="84"/>
      <c r="BI26" s="71"/>
      <c r="BJ26" s="84"/>
      <c r="BK26" s="71"/>
      <c r="BL26" s="84"/>
      <c r="BM26" s="71"/>
      <c r="BN26" s="84"/>
      <c r="BO26" s="71"/>
      <c r="BP26" s="84"/>
      <c r="BQ26" s="71"/>
      <c r="BR26" s="84"/>
      <c r="BS26" s="71"/>
      <c r="BT26" s="84"/>
      <c r="BU26" s="71"/>
      <c r="BV26" s="84"/>
      <c r="BW26" s="71"/>
      <c r="BX26" s="84"/>
      <c r="BY26" s="71"/>
      <c r="BZ26" s="84"/>
      <c r="CA26" s="71"/>
      <c r="CB26" s="84"/>
      <c r="CC26" s="71"/>
      <c r="CD26" s="84"/>
      <c r="CE26" s="71"/>
      <c r="CF26" s="84"/>
      <c r="CG26" s="71"/>
      <c r="CH26" s="84"/>
      <c r="CI26" s="71"/>
      <c r="CJ26" s="84"/>
      <c r="CK26" s="71"/>
      <c r="CL26" s="50"/>
      <c r="CM26" s="26" t="s">
        <v>16</v>
      </c>
      <c r="CN26" s="84"/>
      <c r="CO26" s="71"/>
      <c r="CP26" s="84"/>
      <c r="CQ26" s="71"/>
      <c r="CR26" s="84"/>
      <c r="CS26" s="71"/>
      <c r="CT26" s="84"/>
      <c r="CU26" s="71"/>
      <c r="CV26" s="84"/>
      <c r="CW26" s="71"/>
      <c r="CX26" s="84"/>
      <c r="CY26" s="71"/>
      <c r="CZ26" s="84"/>
      <c r="DA26" s="71"/>
      <c r="DB26" s="84"/>
      <c r="DC26" s="71"/>
      <c r="DD26" s="84"/>
      <c r="DE26" s="71"/>
      <c r="DF26" s="84"/>
      <c r="DG26" s="71"/>
      <c r="DH26" s="84"/>
      <c r="DI26" s="71"/>
      <c r="DJ26" s="84"/>
      <c r="DK26" s="71"/>
      <c r="DL26" s="84"/>
      <c r="DM26" s="71"/>
      <c r="DN26" s="84"/>
      <c r="DO26" s="71"/>
      <c r="DP26" s="84"/>
      <c r="DQ26" s="71"/>
      <c r="DR26" s="84"/>
      <c r="DS26" s="71"/>
      <c r="DT26" s="84"/>
      <c r="DU26" s="71"/>
      <c r="DV26" s="84"/>
      <c r="DW26" s="71"/>
      <c r="DX26" s="84"/>
      <c r="DY26" s="71"/>
      <c r="DZ26" s="84"/>
      <c r="EA26" s="71"/>
      <c r="EB26" s="84"/>
      <c r="EC26" s="71"/>
      <c r="ED26" s="84"/>
      <c r="EE26" s="71"/>
      <c r="EF26" s="84"/>
      <c r="EG26" s="71"/>
      <c r="EH26" s="84"/>
      <c r="EI26" s="71"/>
    </row>
    <row r="27" spans="1:139" x14ac:dyDescent="0.2">
      <c r="A27" s="1">
        <v>97219</v>
      </c>
      <c r="B27" s="26" t="s">
        <v>31</v>
      </c>
      <c r="C27" s="10"/>
      <c r="D27" s="71"/>
      <c r="E27" s="10"/>
      <c r="F27" s="71"/>
      <c r="G27" s="10"/>
      <c r="H27" s="71"/>
      <c r="I27" s="10"/>
      <c r="J27" s="71"/>
      <c r="K27" s="10"/>
      <c r="L27" s="71"/>
      <c r="M27" s="22"/>
      <c r="N27" s="92"/>
      <c r="O27" s="26" t="s">
        <v>31</v>
      </c>
      <c r="P27" s="84"/>
      <c r="Q27" s="71"/>
      <c r="R27" s="84"/>
      <c r="S27" s="71"/>
      <c r="T27" s="84"/>
      <c r="U27" s="71"/>
      <c r="V27" s="84"/>
      <c r="W27" s="71"/>
      <c r="X27" s="84"/>
      <c r="Y27" s="71"/>
      <c r="Z27" s="84"/>
      <c r="AA27" s="71"/>
      <c r="AB27" s="84"/>
      <c r="AC27" s="71"/>
      <c r="AD27" s="84"/>
      <c r="AE27" s="71"/>
      <c r="AF27" s="84"/>
      <c r="AG27" s="71"/>
      <c r="AH27" s="84"/>
      <c r="AI27" s="71"/>
      <c r="AJ27" s="84"/>
      <c r="AK27" s="71"/>
      <c r="AL27" s="84"/>
      <c r="AM27" s="71"/>
      <c r="AN27" s="84"/>
      <c r="AO27" s="71"/>
      <c r="AP27" s="84"/>
      <c r="AQ27" s="71"/>
      <c r="AR27" s="84"/>
      <c r="AS27" s="71"/>
      <c r="AT27" s="84"/>
      <c r="AU27" s="71"/>
      <c r="AV27" s="84"/>
      <c r="AW27" s="71"/>
      <c r="AX27" s="84"/>
      <c r="AY27" s="71" t="e">
        <f t="shared" si="1"/>
        <v>#DIV/0!</v>
      </c>
      <c r="AZ27" s="50"/>
      <c r="BA27" s="26" t="s">
        <v>31</v>
      </c>
      <c r="BB27" s="84"/>
      <c r="BC27" s="71"/>
      <c r="BD27" s="84"/>
      <c r="BE27" s="71"/>
      <c r="BF27" s="84"/>
      <c r="BG27" s="71"/>
      <c r="BH27" s="84"/>
      <c r="BI27" s="71"/>
      <c r="BJ27" s="84"/>
      <c r="BK27" s="71"/>
      <c r="BL27" s="84"/>
      <c r="BM27" s="71"/>
      <c r="BN27" s="84"/>
      <c r="BO27" s="71"/>
      <c r="BP27" s="84"/>
      <c r="BQ27" s="71"/>
      <c r="BR27" s="84"/>
      <c r="BS27" s="71"/>
      <c r="BT27" s="84"/>
      <c r="BU27" s="71"/>
      <c r="BV27" s="84"/>
      <c r="BW27" s="71"/>
      <c r="BX27" s="84"/>
      <c r="BY27" s="71"/>
      <c r="BZ27" s="84"/>
      <c r="CA27" s="71"/>
      <c r="CB27" s="84"/>
      <c r="CC27" s="71"/>
      <c r="CD27" s="84"/>
      <c r="CE27" s="71"/>
      <c r="CF27" s="84"/>
      <c r="CG27" s="71"/>
      <c r="CH27" s="84"/>
      <c r="CI27" s="71"/>
      <c r="CJ27" s="84"/>
      <c r="CK27" s="71"/>
      <c r="CL27" s="50"/>
      <c r="CM27" s="26" t="s">
        <v>31</v>
      </c>
      <c r="CN27" s="84"/>
      <c r="CO27" s="71"/>
      <c r="CP27" s="84"/>
      <c r="CQ27" s="71"/>
      <c r="CR27" s="84"/>
      <c r="CS27" s="71"/>
      <c r="CT27" s="84"/>
      <c r="CU27" s="71"/>
      <c r="CV27" s="84"/>
      <c r="CW27" s="71"/>
      <c r="CX27" s="84"/>
      <c r="CY27" s="71"/>
      <c r="CZ27" s="84"/>
      <c r="DA27" s="71"/>
      <c r="DB27" s="84"/>
      <c r="DC27" s="71"/>
      <c r="DD27" s="84"/>
      <c r="DE27" s="71"/>
      <c r="DF27" s="84"/>
      <c r="DG27" s="71"/>
      <c r="DH27" s="84"/>
      <c r="DI27" s="71"/>
      <c r="DJ27" s="84"/>
      <c r="DK27" s="71"/>
      <c r="DL27" s="84"/>
      <c r="DM27" s="71"/>
      <c r="DN27" s="84"/>
      <c r="DO27" s="71"/>
      <c r="DP27" s="84"/>
      <c r="DQ27" s="71"/>
      <c r="DR27" s="84"/>
      <c r="DS27" s="71"/>
      <c r="DT27" s="84"/>
      <c r="DU27" s="71"/>
      <c r="DV27" s="84"/>
      <c r="DW27" s="71"/>
      <c r="DX27" s="84"/>
      <c r="DY27" s="71"/>
      <c r="DZ27" s="84"/>
      <c r="EA27" s="71"/>
      <c r="EB27" s="84"/>
      <c r="EC27" s="71"/>
      <c r="ED27" s="84"/>
      <c r="EE27" s="71"/>
      <c r="EF27" s="84"/>
      <c r="EG27" s="71"/>
      <c r="EH27" s="84"/>
      <c r="EI27" s="71"/>
    </row>
    <row r="28" spans="1:139" s="46" customFormat="1" x14ac:dyDescent="0.2">
      <c r="A28" s="96">
        <v>97225</v>
      </c>
      <c r="B28" s="26" t="s">
        <v>20</v>
      </c>
      <c r="C28" s="11"/>
      <c r="D28" s="71"/>
      <c r="E28" s="11"/>
      <c r="F28" s="71"/>
      <c r="G28" s="11"/>
      <c r="H28" s="71"/>
      <c r="I28" s="11"/>
      <c r="J28" s="71"/>
      <c r="K28" s="11"/>
      <c r="L28" s="71"/>
      <c r="M28" s="22"/>
      <c r="N28" s="92"/>
      <c r="O28" s="26" t="s">
        <v>20</v>
      </c>
      <c r="P28" s="97"/>
      <c r="Q28" s="71"/>
      <c r="R28" s="97"/>
      <c r="S28" s="71"/>
      <c r="T28" s="97"/>
      <c r="U28" s="71"/>
      <c r="V28" s="97"/>
      <c r="W28" s="71"/>
      <c r="X28" s="97"/>
      <c r="Y28" s="71"/>
      <c r="Z28" s="97"/>
      <c r="AA28" s="71"/>
      <c r="AB28" s="97"/>
      <c r="AC28" s="71"/>
      <c r="AD28" s="97"/>
      <c r="AE28" s="71"/>
      <c r="AF28" s="97"/>
      <c r="AG28" s="71"/>
      <c r="AH28" s="97"/>
      <c r="AI28" s="71"/>
      <c r="AJ28" s="97"/>
      <c r="AK28" s="71"/>
      <c r="AL28" s="97"/>
      <c r="AM28" s="71"/>
      <c r="AN28" s="97"/>
      <c r="AO28" s="71"/>
      <c r="AP28" s="97"/>
      <c r="AQ28" s="71"/>
      <c r="AR28" s="97"/>
      <c r="AS28" s="71"/>
      <c r="AT28" s="97"/>
      <c r="AU28" s="71"/>
      <c r="AV28" s="97"/>
      <c r="AW28" s="71"/>
      <c r="AX28" s="97"/>
      <c r="AY28" s="71" t="e">
        <f t="shared" si="1"/>
        <v>#DIV/0!</v>
      </c>
      <c r="AZ28" s="50"/>
      <c r="BA28" s="26" t="s">
        <v>20</v>
      </c>
      <c r="BB28" s="97"/>
      <c r="BC28" s="71"/>
      <c r="BD28" s="97"/>
      <c r="BE28" s="71"/>
      <c r="BF28" s="97"/>
      <c r="BG28" s="71"/>
      <c r="BH28" s="97"/>
      <c r="BI28" s="71"/>
      <c r="BJ28" s="97"/>
      <c r="BK28" s="71"/>
      <c r="BL28" s="97"/>
      <c r="BM28" s="71"/>
      <c r="BN28" s="97"/>
      <c r="BO28" s="71"/>
      <c r="BP28" s="97"/>
      <c r="BQ28" s="71"/>
      <c r="BR28" s="97"/>
      <c r="BS28" s="71"/>
      <c r="BT28" s="97"/>
      <c r="BU28" s="71"/>
      <c r="BV28" s="97"/>
      <c r="BW28" s="71"/>
      <c r="BX28" s="97"/>
      <c r="BY28" s="71"/>
      <c r="BZ28" s="97"/>
      <c r="CA28" s="71"/>
      <c r="CB28" s="97"/>
      <c r="CC28" s="71"/>
      <c r="CD28" s="97"/>
      <c r="CE28" s="71"/>
      <c r="CF28" s="97"/>
      <c r="CG28" s="71"/>
      <c r="CH28" s="97"/>
      <c r="CI28" s="71"/>
      <c r="CJ28" s="97"/>
      <c r="CK28" s="71"/>
      <c r="CL28" s="50"/>
      <c r="CM28" s="26" t="s">
        <v>20</v>
      </c>
      <c r="CN28" s="97"/>
      <c r="CO28" s="71"/>
      <c r="CP28" s="97"/>
      <c r="CQ28" s="71"/>
      <c r="CR28" s="97"/>
      <c r="CS28" s="71"/>
      <c r="CT28" s="97"/>
      <c r="CU28" s="71"/>
      <c r="CV28" s="97"/>
      <c r="CW28" s="71"/>
      <c r="CX28" s="97"/>
      <c r="CY28" s="71"/>
      <c r="CZ28" s="97"/>
      <c r="DA28" s="71"/>
      <c r="DB28" s="97"/>
      <c r="DC28" s="71"/>
      <c r="DD28" s="97"/>
      <c r="DE28" s="71"/>
      <c r="DF28" s="97"/>
      <c r="DG28" s="71"/>
      <c r="DH28" s="97"/>
      <c r="DI28" s="71"/>
      <c r="DJ28" s="97"/>
      <c r="DK28" s="71"/>
      <c r="DL28" s="97"/>
      <c r="DM28" s="71"/>
      <c r="DN28" s="97"/>
      <c r="DO28" s="71"/>
      <c r="DP28" s="97"/>
      <c r="DQ28" s="71"/>
      <c r="DR28" s="97"/>
      <c r="DS28" s="71"/>
      <c r="DT28" s="97"/>
      <c r="DU28" s="71"/>
      <c r="DV28" s="97"/>
      <c r="DW28" s="71"/>
      <c r="DX28" s="97"/>
      <c r="DY28" s="71"/>
      <c r="DZ28" s="97"/>
      <c r="EA28" s="71"/>
      <c r="EB28" s="97"/>
      <c r="EC28" s="71"/>
      <c r="ED28" s="97"/>
      <c r="EE28" s="71"/>
      <c r="EF28" s="97"/>
      <c r="EG28" s="71"/>
      <c r="EH28" s="97"/>
      <c r="EI28" s="71"/>
    </row>
    <row r="29" spans="1:139" x14ac:dyDescent="0.2">
      <c r="A29" s="3"/>
      <c r="B29" s="29" t="s">
        <v>37</v>
      </c>
      <c r="C29" s="13"/>
      <c r="D29" s="21"/>
      <c r="E29" s="13"/>
      <c r="F29" s="21"/>
      <c r="G29" s="13"/>
      <c r="H29" s="21"/>
      <c r="I29" s="13"/>
      <c r="J29" s="21"/>
      <c r="K29" s="13"/>
      <c r="L29" s="21"/>
      <c r="M29" s="24"/>
      <c r="N29" s="93"/>
      <c r="O29" s="29" t="s">
        <v>37</v>
      </c>
      <c r="P29" s="13"/>
      <c r="Q29" s="21"/>
      <c r="R29" s="13"/>
      <c r="S29" s="21"/>
      <c r="T29" s="13"/>
      <c r="U29" s="21"/>
      <c r="V29" s="13"/>
      <c r="W29" s="21"/>
      <c r="X29" s="13"/>
      <c r="Y29" s="21"/>
      <c r="Z29" s="13"/>
      <c r="AA29" s="21"/>
      <c r="AB29" s="13"/>
      <c r="AC29" s="21"/>
      <c r="AD29" s="13"/>
      <c r="AE29" s="21"/>
      <c r="AF29" s="13"/>
      <c r="AG29" s="21"/>
      <c r="AH29" s="13"/>
      <c r="AI29" s="21"/>
      <c r="AJ29" s="13"/>
      <c r="AK29" s="21"/>
      <c r="AL29" s="13"/>
      <c r="AM29" s="21"/>
      <c r="AN29" s="13"/>
      <c r="AO29" s="21"/>
      <c r="AP29" s="13"/>
      <c r="AQ29" s="21"/>
      <c r="AR29" s="13"/>
      <c r="AS29" s="21"/>
      <c r="AT29" s="13"/>
      <c r="AU29" s="21"/>
      <c r="AV29" s="13"/>
      <c r="AW29" s="21"/>
      <c r="AX29" s="13"/>
      <c r="AY29" s="21" t="e">
        <f t="shared" si="1"/>
        <v>#DIV/0!</v>
      </c>
      <c r="AZ29" s="50"/>
      <c r="BA29" s="29" t="s">
        <v>37</v>
      </c>
      <c r="BB29" s="13"/>
      <c r="BC29" s="21"/>
      <c r="BD29" s="13"/>
      <c r="BE29" s="21"/>
      <c r="BF29" s="13"/>
      <c r="BG29" s="21"/>
      <c r="BH29" s="13"/>
      <c r="BI29" s="21"/>
      <c r="BJ29" s="13"/>
      <c r="BK29" s="21"/>
      <c r="BL29" s="13"/>
      <c r="BM29" s="21"/>
      <c r="BN29" s="13"/>
      <c r="BO29" s="21"/>
      <c r="BP29" s="13"/>
      <c r="BQ29" s="21"/>
      <c r="BR29" s="13"/>
      <c r="BS29" s="21"/>
      <c r="BT29" s="13"/>
      <c r="BU29" s="21"/>
      <c r="BV29" s="13"/>
      <c r="BW29" s="21"/>
      <c r="BX29" s="13"/>
      <c r="BY29" s="21"/>
      <c r="BZ29" s="13"/>
      <c r="CA29" s="21"/>
      <c r="CB29" s="13"/>
      <c r="CC29" s="21"/>
      <c r="CD29" s="13"/>
      <c r="CE29" s="21"/>
      <c r="CF29" s="13"/>
      <c r="CG29" s="21"/>
      <c r="CH29" s="13"/>
      <c r="CI29" s="21"/>
      <c r="CJ29" s="13"/>
      <c r="CK29" s="21"/>
      <c r="CL29" s="50"/>
      <c r="CM29" s="29" t="s">
        <v>37</v>
      </c>
      <c r="CN29" s="13"/>
      <c r="CO29" s="21"/>
      <c r="CP29" s="13"/>
      <c r="CQ29" s="21"/>
      <c r="CR29" s="13"/>
      <c r="CS29" s="21"/>
      <c r="CT29" s="13"/>
      <c r="CU29" s="21"/>
      <c r="CV29" s="13"/>
      <c r="CW29" s="21"/>
      <c r="CX29" s="13"/>
      <c r="CY29" s="21"/>
      <c r="CZ29" s="13"/>
      <c r="DA29" s="21"/>
      <c r="DB29" s="13"/>
      <c r="DC29" s="21"/>
      <c r="DD29" s="13"/>
      <c r="DE29" s="21"/>
      <c r="DF29" s="13"/>
      <c r="DG29" s="21"/>
      <c r="DH29" s="13"/>
      <c r="DI29" s="21"/>
      <c r="DJ29" s="13"/>
      <c r="DK29" s="21"/>
      <c r="DL29" s="13"/>
      <c r="DM29" s="21"/>
      <c r="DN29" s="13"/>
      <c r="DO29" s="21"/>
      <c r="DP29" s="13"/>
      <c r="DQ29" s="21"/>
      <c r="DR29" s="13"/>
      <c r="DS29" s="21"/>
      <c r="DT29" s="13"/>
      <c r="DU29" s="21"/>
      <c r="DV29" s="13"/>
      <c r="DW29" s="21"/>
      <c r="DX29" s="13"/>
      <c r="DY29" s="21"/>
      <c r="DZ29" s="13"/>
      <c r="EA29" s="21"/>
      <c r="EB29" s="13"/>
      <c r="EC29" s="21"/>
      <c r="ED29" s="13"/>
      <c r="EE29" s="21"/>
      <c r="EF29" s="13"/>
      <c r="EG29" s="21"/>
      <c r="EH29" s="13"/>
      <c r="EI29" s="21"/>
    </row>
    <row r="30" spans="1:139" ht="13.5" thickBot="1" x14ac:dyDescent="0.25">
      <c r="A30" s="3"/>
      <c r="B30" s="28" t="s">
        <v>39</v>
      </c>
      <c r="C30" s="12"/>
      <c r="D30" s="44"/>
      <c r="E30" s="12"/>
      <c r="F30" s="44"/>
      <c r="G30" s="12"/>
      <c r="H30" s="44"/>
      <c r="I30" s="12"/>
      <c r="J30" s="44"/>
      <c r="K30" s="12"/>
      <c r="L30" s="44"/>
      <c r="M30" s="39"/>
      <c r="N30" s="93"/>
      <c r="O30" s="28" t="s">
        <v>39</v>
      </c>
      <c r="P30" s="12"/>
      <c r="Q30" s="44"/>
      <c r="R30" s="12"/>
      <c r="S30" s="44"/>
      <c r="T30" s="12"/>
      <c r="U30" s="44"/>
      <c r="V30" s="12"/>
      <c r="W30" s="44"/>
      <c r="X30" s="12"/>
      <c r="Y30" s="44"/>
      <c r="Z30" s="12"/>
      <c r="AA30" s="44"/>
      <c r="AB30" s="12"/>
      <c r="AC30" s="44"/>
      <c r="AD30" s="12"/>
      <c r="AE30" s="44"/>
      <c r="AF30" s="12"/>
      <c r="AG30" s="44"/>
      <c r="AH30" s="12"/>
      <c r="AI30" s="44"/>
      <c r="AJ30" s="12"/>
      <c r="AK30" s="44"/>
      <c r="AL30" s="12"/>
      <c r="AM30" s="44"/>
      <c r="AN30" s="12"/>
      <c r="AO30" s="44"/>
      <c r="AP30" s="12"/>
      <c r="AQ30" s="44"/>
      <c r="AR30" s="12"/>
      <c r="AS30" s="44"/>
      <c r="AT30" s="12"/>
      <c r="AU30" s="44"/>
      <c r="AV30" s="12"/>
      <c r="AW30" s="44"/>
      <c r="AX30" s="12"/>
      <c r="AY30" s="44" t="e">
        <f t="shared" si="1"/>
        <v>#DIV/0!</v>
      </c>
      <c r="AZ30" s="50"/>
      <c r="BA30" s="28" t="s">
        <v>39</v>
      </c>
      <c r="BB30" s="12"/>
      <c r="BC30" s="44"/>
      <c r="BD30" s="12"/>
      <c r="BE30" s="44"/>
      <c r="BF30" s="12"/>
      <c r="BG30" s="44"/>
      <c r="BH30" s="12"/>
      <c r="BI30" s="44"/>
      <c r="BJ30" s="12"/>
      <c r="BK30" s="44"/>
      <c r="BL30" s="12"/>
      <c r="BM30" s="44"/>
      <c r="BN30" s="12"/>
      <c r="BO30" s="44"/>
      <c r="BP30" s="12"/>
      <c r="BQ30" s="44"/>
      <c r="BR30" s="12"/>
      <c r="BS30" s="44"/>
      <c r="BT30" s="12"/>
      <c r="BU30" s="44"/>
      <c r="BV30" s="12"/>
      <c r="BW30" s="44"/>
      <c r="BX30" s="12"/>
      <c r="BY30" s="44"/>
      <c r="BZ30" s="12"/>
      <c r="CA30" s="44"/>
      <c r="CB30" s="12"/>
      <c r="CC30" s="44"/>
      <c r="CD30" s="12"/>
      <c r="CE30" s="44"/>
      <c r="CF30" s="12"/>
      <c r="CG30" s="44"/>
      <c r="CH30" s="12"/>
      <c r="CI30" s="44"/>
      <c r="CJ30" s="12"/>
      <c r="CK30" s="44"/>
      <c r="CL30" s="50"/>
      <c r="CM30" s="28" t="s">
        <v>39</v>
      </c>
      <c r="CN30" s="12"/>
      <c r="CO30" s="44"/>
      <c r="CP30" s="12"/>
      <c r="CQ30" s="44"/>
      <c r="CR30" s="12"/>
      <c r="CS30" s="44"/>
      <c r="CT30" s="12"/>
      <c r="CU30" s="44"/>
      <c r="CV30" s="12"/>
      <c r="CW30" s="44"/>
      <c r="CX30" s="12"/>
      <c r="CY30" s="44"/>
      <c r="CZ30" s="12"/>
      <c r="DA30" s="44"/>
      <c r="DB30" s="12"/>
      <c r="DC30" s="44"/>
      <c r="DD30" s="12"/>
      <c r="DE30" s="44"/>
      <c r="DF30" s="12"/>
      <c r="DG30" s="44"/>
      <c r="DH30" s="12"/>
      <c r="DI30" s="44"/>
      <c r="DJ30" s="12"/>
      <c r="DK30" s="44"/>
      <c r="DL30" s="12"/>
      <c r="DM30" s="44"/>
      <c r="DN30" s="12"/>
      <c r="DO30" s="44"/>
      <c r="DP30" s="12"/>
      <c r="DQ30" s="44"/>
      <c r="DR30" s="12"/>
      <c r="DS30" s="44"/>
      <c r="DT30" s="12"/>
      <c r="DU30" s="44"/>
      <c r="DV30" s="12"/>
      <c r="DW30" s="44"/>
      <c r="DX30" s="12"/>
      <c r="DY30" s="44"/>
      <c r="DZ30" s="12"/>
      <c r="EA30" s="44"/>
      <c r="EB30" s="12"/>
      <c r="EC30" s="44"/>
      <c r="ED30" s="12"/>
      <c r="EE30" s="44"/>
      <c r="EF30" s="12"/>
      <c r="EG30" s="44"/>
      <c r="EH30" s="12"/>
      <c r="EI30" s="44"/>
    </row>
    <row r="31" spans="1:139" x14ac:dyDescent="0.2">
      <c r="A31" s="1">
        <v>97210</v>
      </c>
      <c r="B31" s="25" t="s">
        <v>33</v>
      </c>
      <c r="C31" s="10"/>
      <c r="D31" s="73"/>
      <c r="E31" s="10"/>
      <c r="F31" s="73"/>
      <c r="G31" s="10"/>
      <c r="H31" s="73"/>
      <c r="I31" s="10"/>
      <c r="J31" s="73"/>
      <c r="K31" s="10"/>
      <c r="L31" s="73"/>
      <c r="M31" s="38"/>
      <c r="N31" s="92"/>
      <c r="O31" s="25" t="s">
        <v>33</v>
      </c>
      <c r="P31" s="84"/>
      <c r="Q31" s="73"/>
      <c r="R31" s="84"/>
      <c r="S31" s="73"/>
      <c r="T31" s="84"/>
      <c r="U31" s="73"/>
      <c r="V31" s="84"/>
      <c r="W31" s="73"/>
      <c r="X31" s="84"/>
      <c r="Y31" s="73"/>
      <c r="Z31" s="84"/>
      <c r="AA31" s="73"/>
      <c r="AB31" s="84"/>
      <c r="AC31" s="73"/>
      <c r="AD31" s="84"/>
      <c r="AE31" s="73"/>
      <c r="AF31" s="84"/>
      <c r="AG31" s="73"/>
      <c r="AH31" s="84"/>
      <c r="AI31" s="73"/>
      <c r="AJ31" s="84"/>
      <c r="AK31" s="73"/>
      <c r="AL31" s="84"/>
      <c r="AM31" s="73"/>
      <c r="AN31" s="84"/>
      <c r="AO31" s="73"/>
      <c r="AP31" s="84"/>
      <c r="AQ31" s="73"/>
      <c r="AR31" s="84"/>
      <c r="AS31" s="73"/>
      <c r="AT31" s="84"/>
      <c r="AU31" s="73"/>
      <c r="AV31" s="84"/>
      <c r="AW31" s="73"/>
      <c r="AX31" s="84"/>
      <c r="AY31" s="73" t="e">
        <f t="shared" si="1"/>
        <v>#DIV/0!</v>
      </c>
      <c r="AZ31" s="50"/>
      <c r="BA31" s="25" t="s">
        <v>33</v>
      </c>
      <c r="BB31" s="84"/>
      <c r="BC31" s="73"/>
      <c r="BD31" s="84"/>
      <c r="BE31" s="73"/>
      <c r="BF31" s="84"/>
      <c r="BG31" s="73"/>
      <c r="BH31" s="84"/>
      <c r="BI31" s="73"/>
      <c r="BJ31" s="84"/>
      <c r="BK31" s="73"/>
      <c r="BL31" s="84"/>
      <c r="BM31" s="73"/>
      <c r="BN31" s="84"/>
      <c r="BO31" s="73"/>
      <c r="BP31" s="84"/>
      <c r="BQ31" s="73"/>
      <c r="BR31" s="84"/>
      <c r="BS31" s="73"/>
      <c r="BT31" s="84"/>
      <c r="BU31" s="73"/>
      <c r="BV31" s="84"/>
      <c r="BW31" s="73"/>
      <c r="BX31" s="84"/>
      <c r="BY31" s="73"/>
      <c r="BZ31" s="84"/>
      <c r="CA31" s="73"/>
      <c r="CB31" s="84"/>
      <c r="CC31" s="73"/>
      <c r="CD31" s="84"/>
      <c r="CE31" s="73"/>
      <c r="CF31" s="84"/>
      <c r="CG31" s="73"/>
      <c r="CH31" s="84"/>
      <c r="CI31" s="73"/>
      <c r="CJ31" s="84"/>
      <c r="CK31" s="73"/>
      <c r="CL31" s="50"/>
      <c r="CM31" s="25" t="s">
        <v>33</v>
      </c>
      <c r="CN31" s="84"/>
      <c r="CO31" s="73"/>
      <c r="CP31" s="84"/>
      <c r="CQ31" s="73"/>
      <c r="CR31" s="84"/>
      <c r="CS31" s="73"/>
      <c r="CT31" s="84"/>
      <c r="CU31" s="73"/>
      <c r="CV31" s="84"/>
      <c r="CW31" s="73"/>
      <c r="CX31" s="84"/>
      <c r="CY31" s="73"/>
      <c r="CZ31" s="84"/>
      <c r="DA31" s="73"/>
      <c r="DB31" s="84"/>
      <c r="DC31" s="73"/>
      <c r="DD31" s="84"/>
      <c r="DE31" s="73"/>
      <c r="DF31" s="84"/>
      <c r="DG31" s="73"/>
      <c r="DH31" s="84"/>
      <c r="DI31" s="73"/>
      <c r="DJ31" s="84"/>
      <c r="DK31" s="73"/>
      <c r="DL31" s="84"/>
      <c r="DM31" s="73"/>
      <c r="DN31" s="84"/>
      <c r="DO31" s="73"/>
      <c r="DP31" s="84"/>
      <c r="DQ31" s="73"/>
      <c r="DR31" s="84"/>
      <c r="DS31" s="73"/>
      <c r="DT31" s="84"/>
      <c r="DU31" s="73"/>
      <c r="DV31" s="84"/>
      <c r="DW31" s="73"/>
      <c r="DX31" s="84"/>
      <c r="DY31" s="73"/>
      <c r="DZ31" s="84"/>
      <c r="EA31" s="73"/>
      <c r="EB31" s="84"/>
      <c r="EC31" s="73"/>
      <c r="ED31" s="84"/>
      <c r="EE31" s="73"/>
      <c r="EF31" s="84"/>
      <c r="EG31" s="73"/>
      <c r="EH31" s="84"/>
      <c r="EI31" s="73"/>
    </row>
    <row r="32" spans="1:139" x14ac:dyDescent="0.2">
      <c r="A32" s="1">
        <v>97217</v>
      </c>
      <c r="B32" s="26" t="s">
        <v>14</v>
      </c>
      <c r="C32" s="10"/>
      <c r="D32" s="71"/>
      <c r="E32" s="10"/>
      <c r="F32" s="71"/>
      <c r="G32" s="10"/>
      <c r="H32" s="71"/>
      <c r="I32" s="10"/>
      <c r="J32" s="71"/>
      <c r="K32" s="10"/>
      <c r="L32" s="71"/>
      <c r="M32" s="22"/>
      <c r="N32" s="92"/>
      <c r="O32" s="26" t="s">
        <v>14</v>
      </c>
      <c r="P32" s="84"/>
      <c r="Q32" s="71"/>
      <c r="R32" s="84"/>
      <c r="S32" s="71"/>
      <c r="T32" s="84"/>
      <c r="U32" s="71"/>
      <c r="V32" s="84"/>
      <c r="W32" s="71"/>
      <c r="X32" s="84"/>
      <c r="Y32" s="71"/>
      <c r="Z32" s="84"/>
      <c r="AA32" s="71"/>
      <c r="AB32" s="84"/>
      <c r="AC32" s="71"/>
      <c r="AD32" s="84"/>
      <c r="AE32" s="71"/>
      <c r="AF32" s="84"/>
      <c r="AG32" s="71"/>
      <c r="AH32" s="84"/>
      <c r="AI32" s="71"/>
      <c r="AJ32" s="84"/>
      <c r="AK32" s="71"/>
      <c r="AL32" s="84"/>
      <c r="AM32" s="71"/>
      <c r="AN32" s="84"/>
      <c r="AO32" s="71"/>
      <c r="AP32" s="84"/>
      <c r="AQ32" s="71"/>
      <c r="AR32" s="84"/>
      <c r="AS32" s="71"/>
      <c r="AT32" s="84"/>
      <c r="AU32" s="71"/>
      <c r="AV32" s="84"/>
      <c r="AW32" s="71"/>
      <c r="AX32" s="84"/>
      <c r="AY32" s="71" t="e">
        <f t="shared" si="1"/>
        <v>#DIV/0!</v>
      </c>
      <c r="AZ32" s="50"/>
      <c r="BA32" s="26" t="s">
        <v>14</v>
      </c>
      <c r="BB32" s="84"/>
      <c r="BC32" s="71"/>
      <c r="BD32" s="84"/>
      <c r="BE32" s="71"/>
      <c r="BF32" s="84"/>
      <c r="BG32" s="71"/>
      <c r="BH32" s="84"/>
      <c r="BI32" s="71"/>
      <c r="BJ32" s="84"/>
      <c r="BK32" s="71"/>
      <c r="BL32" s="84"/>
      <c r="BM32" s="71"/>
      <c r="BN32" s="84"/>
      <c r="BO32" s="71"/>
      <c r="BP32" s="84"/>
      <c r="BQ32" s="71"/>
      <c r="BR32" s="84"/>
      <c r="BS32" s="71"/>
      <c r="BT32" s="84"/>
      <c r="BU32" s="71"/>
      <c r="BV32" s="84"/>
      <c r="BW32" s="71"/>
      <c r="BX32" s="84"/>
      <c r="BY32" s="71"/>
      <c r="BZ32" s="84"/>
      <c r="CA32" s="71"/>
      <c r="CB32" s="84"/>
      <c r="CC32" s="71"/>
      <c r="CD32" s="84"/>
      <c r="CE32" s="71"/>
      <c r="CF32" s="84"/>
      <c r="CG32" s="71"/>
      <c r="CH32" s="84"/>
      <c r="CI32" s="71"/>
      <c r="CJ32" s="84"/>
      <c r="CK32" s="71"/>
      <c r="CL32" s="50"/>
      <c r="CM32" s="26" t="s">
        <v>14</v>
      </c>
      <c r="CN32" s="84"/>
      <c r="CO32" s="71"/>
      <c r="CP32" s="84"/>
      <c r="CQ32" s="71"/>
      <c r="CR32" s="84"/>
      <c r="CS32" s="71"/>
      <c r="CT32" s="84"/>
      <c r="CU32" s="71"/>
      <c r="CV32" s="84"/>
      <c r="CW32" s="71"/>
      <c r="CX32" s="84"/>
      <c r="CY32" s="71"/>
      <c r="CZ32" s="84"/>
      <c r="DA32" s="71"/>
      <c r="DB32" s="84"/>
      <c r="DC32" s="71"/>
      <c r="DD32" s="84"/>
      <c r="DE32" s="71"/>
      <c r="DF32" s="84"/>
      <c r="DG32" s="71"/>
      <c r="DH32" s="84"/>
      <c r="DI32" s="71"/>
      <c r="DJ32" s="84"/>
      <c r="DK32" s="71"/>
      <c r="DL32" s="84"/>
      <c r="DM32" s="71"/>
      <c r="DN32" s="84"/>
      <c r="DO32" s="71"/>
      <c r="DP32" s="84"/>
      <c r="DQ32" s="71"/>
      <c r="DR32" s="84"/>
      <c r="DS32" s="71"/>
      <c r="DT32" s="84"/>
      <c r="DU32" s="71"/>
      <c r="DV32" s="84"/>
      <c r="DW32" s="71"/>
      <c r="DX32" s="84"/>
      <c r="DY32" s="71"/>
      <c r="DZ32" s="84"/>
      <c r="EA32" s="71"/>
      <c r="EB32" s="84"/>
      <c r="EC32" s="71"/>
      <c r="ED32" s="84"/>
      <c r="EE32" s="71"/>
      <c r="EF32" s="84"/>
      <c r="EG32" s="71"/>
      <c r="EH32" s="84"/>
      <c r="EI32" s="71"/>
    </row>
    <row r="33" spans="1:139" x14ac:dyDescent="0.2">
      <c r="A33" s="1">
        <v>97220</v>
      </c>
      <c r="B33" s="26" t="s">
        <v>28</v>
      </c>
      <c r="C33" s="10"/>
      <c r="D33" s="71"/>
      <c r="E33" s="10"/>
      <c r="F33" s="71"/>
      <c r="G33" s="10"/>
      <c r="H33" s="71"/>
      <c r="I33" s="10"/>
      <c r="J33" s="71"/>
      <c r="K33" s="10"/>
      <c r="L33" s="71"/>
      <c r="M33" s="22"/>
      <c r="N33" s="92"/>
      <c r="O33" s="26" t="s">
        <v>28</v>
      </c>
      <c r="P33" s="84"/>
      <c r="Q33" s="71"/>
      <c r="R33" s="84"/>
      <c r="S33" s="71"/>
      <c r="T33" s="84"/>
      <c r="U33" s="71"/>
      <c r="V33" s="84"/>
      <c r="W33" s="71"/>
      <c r="X33" s="84"/>
      <c r="Y33" s="71"/>
      <c r="Z33" s="84"/>
      <c r="AA33" s="71"/>
      <c r="AB33" s="84"/>
      <c r="AC33" s="71"/>
      <c r="AD33" s="84"/>
      <c r="AE33" s="71"/>
      <c r="AF33" s="84"/>
      <c r="AG33" s="71"/>
      <c r="AH33" s="84"/>
      <c r="AI33" s="71"/>
      <c r="AJ33" s="84"/>
      <c r="AK33" s="71"/>
      <c r="AL33" s="84"/>
      <c r="AM33" s="71"/>
      <c r="AN33" s="84"/>
      <c r="AO33" s="71"/>
      <c r="AP33" s="84"/>
      <c r="AQ33" s="71"/>
      <c r="AR33" s="84"/>
      <c r="AS33" s="71"/>
      <c r="AT33" s="84"/>
      <c r="AU33" s="71"/>
      <c r="AV33" s="84"/>
      <c r="AW33" s="71"/>
      <c r="AX33" s="84"/>
      <c r="AY33" s="71" t="e">
        <f t="shared" si="1"/>
        <v>#DIV/0!</v>
      </c>
      <c r="AZ33" s="50"/>
      <c r="BA33" s="26" t="s">
        <v>28</v>
      </c>
      <c r="BB33" s="84"/>
      <c r="BC33" s="71"/>
      <c r="BD33" s="84"/>
      <c r="BE33" s="71"/>
      <c r="BF33" s="84"/>
      <c r="BG33" s="71"/>
      <c r="BH33" s="84"/>
      <c r="BI33" s="71"/>
      <c r="BJ33" s="84"/>
      <c r="BK33" s="71"/>
      <c r="BL33" s="84"/>
      <c r="BM33" s="71"/>
      <c r="BN33" s="84"/>
      <c r="BO33" s="71"/>
      <c r="BP33" s="84"/>
      <c r="BQ33" s="71"/>
      <c r="BR33" s="84"/>
      <c r="BS33" s="71"/>
      <c r="BT33" s="84"/>
      <c r="BU33" s="71"/>
      <c r="BV33" s="84"/>
      <c r="BW33" s="71"/>
      <c r="BX33" s="84"/>
      <c r="BY33" s="71"/>
      <c r="BZ33" s="84"/>
      <c r="CA33" s="71"/>
      <c r="CB33" s="84"/>
      <c r="CC33" s="71"/>
      <c r="CD33" s="84"/>
      <c r="CE33" s="71"/>
      <c r="CF33" s="84"/>
      <c r="CG33" s="71"/>
      <c r="CH33" s="84"/>
      <c r="CI33" s="71"/>
      <c r="CJ33" s="84"/>
      <c r="CK33" s="71"/>
      <c r="CL33" s="50"/>
      <c r="CM33" s="26" t="s">
        <v>28</v>
      </c>
      <c r="CN33" s="84"/>
      <c r="CO33" s="71"/>
      <c r="CP33" s="84"/>
      <c r="CQ33" s="71"/>
      <c r="CR33" s="84"/>
      <c r="CS33" s="71"/>
      <c r="CT33" s="84"/>
      <c r="CU33" s="71"/>
      <c r="CV33" s="84"/>
      <c r="CW33" s="71"/>
      <c r="CX33" s="84"/>
      <c r="CY33" s="71"/>
      <c r="CZ33" s="84"/>
      <c r="DA33" s="71"/>
      <c r="DB33" s="84"/>
      <c r="DC33" s="71"/>
      <c r="DD33" s="84"/>
      <c r="DE33" s="71"/>
      <c r="DF33" s="84"/>
      <c r="DG33" s="71"/>
      <c r="DH33" s="84"/>
      <c r="DI33" s="71"/>
      <c r="DJ33" s="84"/>
      <c r="DK33" s="71"/>
      <c r="DL33" s="84"/>
      <c r="DM33" s="71"/>
      <c r="DN33" s="84"/>
      <c r="DO33" s="71"/>
      <c r="DP33" s="84"/>
      <c r="DQ33" s="71"/>
      <c r="DR33" s="84"/>
      <c r="DS33" s="71"/>
      <c r="DT33" s="84"/>
      <c r="DU33" s="71"/>
      <c r="DV33" s="84"/>
      <c r="DW33" s="71"/>
      <c r="DX33" s="84"/>
      <c r="DY33" s="71"/>
      <c r="DZ33" s="84"/>
      <c r="EA33" s="71"/>
      <c r="EB33" s="84"/>
      <c r="EC33" s="71"/>
      <c r="ED33" s="84"/>
      <c r="EE33" s="71"/>
      <c r="EF33" s="84"/>
      <c r="EG33" s="71"/>
      <c r="EH33" s="84"/>
      <c r="EI33" s="71"/>
    </row>
    <row r="34" spans="1:139" x14ac:dyDescent="0.2">
      <c r="A34" s="1">
        <v>97226</v>
      </c>
      <c r="B34" s="26" t="s">
        <v>21</v>
      </c>
      <c r="C34" s="10"/>
      <c r="D34" s="71"/>
      <c r="E34" s="10"/>
      <c r="F34" s="71"/>
      <c r="G34" s="10"/>
      <c r="H34" s="71"/>
      <c r="I34" s="10"/>
      <c r="J34" s="71"/>
      <c r="K34" s="10"/>
      <c r="L34" s="71"/>
      <c r="M34" s="22"/>
      <c r="N34" s="92"/>
      <c r="O34" s="26" t="s">
        <v>21</v>
      </c>
      <c r="P34" s="84"/>
      <c r="Q34" s="71"/>
      <c r="R34" s="84"/>
      <c r="S34" s="71"/>
      <c r="T34" s="84"/>
      <c r="U34" s="71"/>
      <c r="V34" s="84"/>
      <c r="W34" s="71"/>
      <c r="X34" s="84"/>
      <c r="Y34" s="71"/>
      <c r="Z34" s="84"/>
      <c r="AA34" s="71"/>
      <c r="AB34" s="84"/>
      <c r="AC34" s="71"/>
      <c r="AD34" s="84"/>
      <c r="AE34" s="71"/>
      <c r="AF34" s="84"/>
      <c r="AG34" s="71"/>
      <c r="AH34" s="84"/>
      <c r="AI34" s="71"/>
      <c r="AJ34" s="84"/>
      <c r="AK34" s="71"/>
      <c r="AL34" s="84"/>
      <c r="AM34" s="71"/>
      <c r="AN34" s="84"/>
      <c r="AO34" s="71"/>
      <c r="AP34" s="84"/>
      <c r="AQ34" s="71"/>
      <c r="AR34" s="84"/>
      <c r="AS34" s="71"/>
      <c r="AT34" s="84"/>
      <c r="AU34" s="71"/>
      <c r="AV34" s="84"/>
      <c r="AW34" s="71"/>
      <c r="AX34" s="84"/>
      <c r="AY34" s="71" t="e">
        <f t="shared" si="1"/>
        <v>#DIV/0!</v>
      </c>
      <c r="AZ34" s="50"/>
      <c r="BA34" s="26" t="s">
        <v>21</v>
      </c>
      <c r="BB34" s="84"/>
      <c r="BC34" s="71"/>
      <c r="BD34" s="84"/>
      <c r="BE34" s="71"/>
      <c r="BF34" s="84"/>
      <c r="BG34" s="71"/>
      <c r="BH34" s="84"/>
      <c r="BI34" s="71"/>
      <c r="BJ34" s="84"/>
      <c r="BK34" s="71"/>
      <c r="BL34" s="84"/>
      <c r="BM34" s="71"/>
      <c r="BN34" s="84"/>
      <c r="BO34" s="71"/>
      <c r="BP34" s="84"/>
      <c r="BQ34" s="71"/>
      <c r="BR34" s="84"/>
      <c r="BS34" s="71"/>
      <c r="BT34" s="84"/>
      <c r="BU34" s="71"/>
      <c r="BV34" s="84"/>
      <c r="BW34" s="71"/>
      <c r="BX34" s="84"/>
      <c r="BY34" s="71"/>
      <c r="BZ34" s="84"/>
      <c r="CA34" s="71"/>
      <c r="CB34" s="84"/>
      <c r="CC34" s="71"/>
      <c r="CD34" s="84"/>
      <c r="CE34" s="71"/>
      <c r="CF34" s="84"/>
      <c r="CG34" s="71"/>
      <c r="CH34" s="84"/>
      <c r="CI34" s="71"/>
      <c r="CJ34" s="84"/>
      <c r="CK34" s="71"/>
      <c r="CL34" s="50"/>
      <c r="CM34" s="26" t="s">
        <v>21</v>
      </c>
      <c r="CN34" s="84"/>
      <c r="CO34" s="71"/>
      <c r="CP34" s="84"/>
      <c r="CQ34" s="71"/>
      <c r="CR34" s="84"/>
      <c r="CS34" s="71"/>
      <c r="CT34" s="84"/>
      <c r="CU34" s="71"/>
      <c r="CV34" s="84"/>
      <c r="CW34" s="71"/>
      <c r="CX34" s="84"/>
      <c r="CY34" s="71"/>
      <c r="CZ34" s="84"/>
      <c r="DA34" s="71"/>
      <c r="DB34" s="84"/>
      <c r="DC34" s="71"/>
      <c r="DD34" s="84"/>
      <c r="DE34" s="71"/>
      <c r="DF34" s="84"/>
      <c r="DG34" s="71"/>
      <c r="DH34" s="84"/>
      <c r="DI34" s="71"/>
      <c r="DJ34" s="84"/>
      <c r="DK34" s="71"/>
      <c r="DL34" s="84"/>
      <c r="DM34" s="71"/>
      <c r="DN34" s="84"/>
      <c r="DO34" s="71"/>
      <c r="DP34" s="84"/>
      <c r="DQ34" s="71"/>
      <c r="DR34" s="84"/>
      <c r="DS34" s="71"/>
      <c r="DT34" s="84"/>
      <c r="DU34" s="71"/>
      <c r="DV34" s="84"/>
      <c r="DW34" s="71"/>
      <c r="DX34" s="84"/>
      <c r="DY34" s="71"/>
      <c r="DZ34" s="84"/>
      <c r="EA34" s="71"/>
      <c r="EB34" s="84"/>
      <c r="EC34" s="71"/>
      <c r="ED34" s="84"/>
      <c r="EE34" s="71"/>
      <c r="EF34" s="84"/>
      <c r="EG34" s="71"/>
      <c r="EH34" s="84"/>
      <c r="EI34" s="71"/>
    </row>
    <row r="35" spans="1:139" x14ac:dyDescent="0.2">
      <c r="A35" s="1">
        <v>97232</v>
      </c>
      <c r="B35" s="26" t="s">
        <v>26</v>
      </c>
      <c r="C35" s="11"/>
      <c r="D35" s="71"/>
      <c r="E35" s="11"/>
      <c r="F35" s="71"/>
      <c r="G35" s="11"/>
      <c r="H35" s="71"/>
      <c r="I35" s="11"/>
      <c r="J35" s="71"/>
      <c r="K35" s="11"/>
      <c r="L35" s="71"/>
      <c r="M35" s="22"/>
      <c r="N35" s="92"/>
      <c r="O35" s="27" t="s">
        <v>26</v>
      </c>
      <c r="P35" s="84"/>
      <c r="Q35" s="72"/>
      <c r="R35" s="84"/>
      <c r="S35" s="72"/>
      <c r="T35" s="84"/>
      <c r="U35" s="72"/>
      <c r="V35" s="84"/>
      <c r="W35" s="72"/>
      <c r="X35" s="84"/>
      <c r="Y35" s="72"/>
      <c r="Z35" s="84"/>
      <c r="AA35" s="72"/>
      <c r="AB35" s="84"/>
      <c r="AC35" s="72"/>
      <c r="AD35" s="84"/>
      <c r="AE35" s="72"/>
      <c r="AF35" s="84"/>
      <c r="AG35" s="72"/>
      <c r="AH35" s="84"/>
      <c r="AI35" s="72"/>
      <c r="AJ35" s="84"/>
      <c r="AK35" s="72"/>
      <c r="AL35" s="84"/>
      <c r="AM35" s="72"/>
      <c r="AN35" s="84"/>
      <c r="AO35" s="72"/>
      <c r="AP35" s="84"/>
      <c r="AQ35" s="72"/>
      <c r="AR35" s="84"/>
      <c r="AS35" s="72"/>
      <c r="AT35" s="84"/>
      <c r="AU35" s="72"/>
      <c r="AV35" s="84"/>
      <c r="AW35" s="72"/>
      <c r="AX35" s="84"/>
      <c r="AY35" s="72" t="e">
        <f t="shared" si="1"/>
        <v>#DIV/0!</v>
      </c>
      <c r="AZ35" s="50"/>
      <c r="BA35" s="27" t="s">
        <v>26</v>
      </c>
      <c r="BB35" s="84"/>
      <c r="BC35" s="72"/>
      <c r="BD35" s="84"/>
      <c r="BE35" s="72"/>
      <c r="BF35" s="84"/>
      <c r="BG35" s="72"/>
      <c r="BH35" s="84"/>
      <c r="BI35" s="72"/>
      <c r="BJ35" s="84"/>
      <c r="BK35" s="72"/>
      <c r="BL35" s="84"/>
      <c r="BM35" s="72"/>
      <c r="BN35" s="84"/>
      <c r="BO35" s="72"/>
      <c r="BP35" s="84"/>
      <c r="BQ35" s="72"/>
      <c r="BR35" s="84"/>
      <c r="BS35" s="72"/>
      <c r="BT35" s="84"/>
      <c r="BU35" s="72"/>
      <c r="BV35" s="84"/>
      <c r="BW35" s="72"/>
      <c r="BX35" s="84"/>
      <c r="BY35" s="72"/>
      <c r="BZ35" s="84"/>
      <c r="CA35" s="72"/>
      <c r="CB35" s="84"/>
      <c r="CC35" s="72"/>
      <c r="CD35" s="84"/>
      <c r="CE35" s="72"/>
      <c r="CF35" s="84"/>
      <c r="CG35" s="72"/>
      <c r="CH35" s="84"/>
      <c r="CI35" s="72"/>
      <c r="CJ35" s="84"/>
      <c r="CK35" s="72"/>
      <c r="CL35" s="50"/>
      <c r="CM35" s="27" t="s">
        <v>26</v>
      </c>
      <c r="CN35" s="84"/>
      <c r="CO35" s="72"/>
      <c r="CP35" s="84"/>
      <c r="CQ35" s="72"/>
      <c r="CR35" s="84"/>
      <c r="CS35" s="72"/>
      <c r="CT35" s="84"/>
      <c r="CU35" s="72"/>
      <c r="CV35" s="84"/>
      <c r="CW35" s="72"/>
      <c r="CX35" s="84"/>
      <c r="CY35" s="72"/>
      <c r="CZ35" s="84"/>
      <c r="DA35" s="72"/>
      <c r="DB35" s="84"/>
      <c r="DC35" s="72"/>
      <c r="DD35" s="84"/>
      <c r="DE35" s="72"/>
      <c r="DF35" s="84"/>
      <c r="DG35" s="72"/>
      <c r="DH35" s="84"/>
      <c r="DI35" s="72"/>
      <c r="DJ35" s="84"/>
      <c r="DK35" s="72"/>
      <c r="DL35" s="84"/>
      <c r="DM35" s="72"/>
      <c r="DN35" s="84"/>
      <c r="DO35" s="72"/>
      <c r="DP35" s="84"/>
      <c r="DQ35" s="72"/>
      <c r="DR35" s="84"/>
      <c r="DS35" s="72"/>
      <c r="DT35" s="84"/>
      <c r="DU35" s="72"/>
      <c r="DV35" s="84"/>
      <c r="DW35" s="72"/>
      <c r="DX35" s="84"/>
      <c r="DY35" s="72"/>
      <c r="DZ35" s="84"/>
      <c r="EA35" s="72"/>
      <c r="EB35" s="84"/>
      <c r="EC35" s="72"/>
      <c r="ED35" s="84"/>
      <c r="EE35" s="72"/>
      <c r="EF35" s="84"/>
      <c r="EG35" s="72"/>
      <c r="EH35" s="84"/>
      <c r="EI35" s="72"/>
    </row>
    <row r="36" spans="1:139" x14ac:dyDescent="0.2">
      <c r="A36" s="3"/>
      <c r="B36" s="29" t="s">
        <v>38</v>
      </c>
      <c r="C36" s="13"/>
      <c r="D36" s="21"/>
      <c r="E36" s="13"/>
      <c r="F36" s="21"/>
      <c r="G36" s="13"/>
      <c r="H36" s="21"/>
      <c r="I36" s="13"/>
      <c r="J36" s="21"/>
      <c r="K36" s="13"/>
      <c r="L36" s="21"/>
      <c r="M36" s="24"/>
      <c r="N36" s="93"/>
      <c r="O36" s="29" t="s">
        <v>38</v>
      </c>
      <c r="P36" s="13"/>
      <c r="Q36" s="21"/>
      <c r="R36" s="13"/>
      <c r="S36" s="21"/>
      <c r="T36" s="13"/>
      <c r="U36" s="21"/>
      <c r="V36" s="13"/>
      <c r="W36" s="21"/>
      <c r="X36" s="13"/>
      <c r="Y36" s="21"/>
      <c r="Z36" s="13"/>
      <c r="AA36" s="21"/>
      <c r="AB36" s="13"/>
      <c r="AC36" s="21"/>
      <c r="AD36" s="13"/>
      <c r="AE36" s="21"/>
      <c r="AF36" s="13"/>
      <c r="AG36" s="21"/>
      <c r="AH36" s="13"/>
      <c r="AI36" s="21"/>
      <c r="AJ36" s="13"/>
      <c r="AK36" s="21"/>
      <c r="AL36" s="13"/>
      <c r="AM36" s="21"/>
      <c r="AN36" s="13"/>
      <c r="AO36" s="21"/>
      <c r="AP36" s="13"/>
      <c r="AQ36" s="21"/>
      <c r="AR36" s="13"/>
      <c r="AS36" s="21"/>
      <c r="AT36" s="13"/>
      <c r="AU36" s="21"/>
      <c r="AV36" s="13"/>
      <c r="AW36" s="21"/>
      <c r="AX36" s="13"/>
      <c r="AY36" s="21" t="e">
        <f t="shared" si="1"/>
        <v>#DIV/0!</v>
      </c>
      <c r="AZ36" s="50"/>
      <c r="BA36" s="29" t="s">
        <v>38</v>
      </c>
      <c r="BB36" s="13"/>
      <c r="BC36" s="21"/>
      <c r="BD36" s="13"/>
      <c r="BE36" s="21"/>
      <c r="BF36" s="13"/>
      <c r="BG36" s="21"/>
      <c r="BH36" s="13"/>
      <c r="BI36" s="21"/>
      <c r="BJ36" s="13"/>
      <c r="BK36" s="21"/>
      <c r="BL36" s="13"/>
      <c r="BM36" s="21"/>
      <c r="BN36" s="13"/>
      <c r="BO36" s="21"/>
      <c r="BP36" s="13"/>
      <c r="BQ36" s="21"/>
      <c r="BR36" s="13"/>
      <c r="BS36" s="21"/>
      <c r="BT36" s="13"/>
      <c r="BU36" s="21"/>
      <c r="BV36" s="13"/>
      <c r="BW36" s="21"/>
      <c r="BX36" s="13"/>
      <c r="BY36" s="21"/>
      <c r="BZ36" s="13"/>
      <c r="CA36" s="21"/>
      <c r="CB36" s="13"/>
      <c r="CC36" s="21"/>
      <c r="CD36" s="13"/>
      <c r="CE36" s="21"/>
      <c r="CF36" s="13"/>
      <c r="CG36" s="21"/>
      <c r="CH36" s="13"/>
      <c r="CI36" s="21"/>
      <c r="CJ36" s="13"/>
      <c r="CK36" s="21"/>
      <c r="CL36" s="50"/>
      <c r="CM36" s="29" t="s">
        <v>38</v>
      </c>
      <c r="CN36" s="13"/>
      <c r="CO36" s="21"/>
      <c r="CP36" s="13"/>
      <c r="CQ36" s="21"/>
      <c r="CR36" s="13"/>
      <c r="CS36" s="21"/>
      <c r="CT36" s="13"/>
      <c r="CU36" s="21"/>
      <c r="CV36" s="13"/>
      <c r="CW36" s="21"/>
      <c r="CX36" s="13"/>
      <c r="CY36" s="21"/>
      <c r="CZ36" s="13"/>
      <c r="DA36" s="21"/>
      <c r="DB36" s="13"/>
      <c r="DC36" s="21"/>
      <c r="DD36" s="13"/>
      <c r="DE36" s="21"/>
      <c r="DF36" s="13"/>
      <c r="DG36" s="21"/>
      <c r="DH36" s="13"/>
      <c r="DI36" s="21"/>
      <c r="DJ36" s="13"/>
      <c r="DK36" s="21"/>
      <c r="DL36" s="13"/>
      <c r="DM36" s="21"/>
      <c r="DN36" s="13"/>
      <c r="DO36" s="21"/>
      <c r="DP36" s="13"/>
      <c r="DQ36" s="21"/>
      <c r="DR36" s="13"/>
      <c r="DS36" s="21"/>
      <c r="DT36" s="13"/>
      <c r="DU36" s="21"/>
      <c r="DV36" s="13"/>
      <c r="DW36" s="21"/>
      <c r="DX36" s="13"/>
      <c r="DY36" s="21"/>
      <c r="DZ36" s="13"/>
      <c r="EA36" s="21"/>
      <c r="EB36" s="13"/>
      <c r="EC36" s="21"/>
      <c r="ED36" s="13"/>
      <c r="EE36" s="21"/>
      <c r="EF36" s="13"/>
      <c r="EG36" s="21"/>
      <c r="EH36" s="13"/>
      <c r="EI36" s="21"/>
    </row>
    <row r="37" spans="1:139" s="46" customFormat="1" x14ac:dyDescent="0.2">
      <c r="A37" s="96">
        <v>97202</v>
      </c>
      <c r="B37" s="26" t="s">
        <v>0</v>
      </c>
      <c r="C37" s="11"/>
      <c r="D37" s="71"/>
      <c r="E37" s="11"/>
      <c r="F37" s="71"/>
      <c r="G37" s="11"/>
      <c r="H37" s="71"/>
      <c r="I37" s="11"/>
      <c r="J37" s="71"/>
      <c r="K37" s="11"/>
      <c r="L37" s="71"/>
      <c r="M37" s="22"/>
      <c r="N37" s="92"/>
      <c r="O37" s="26" t="s">
        <v>0</v>
      </c>
      <c r="P37" s="97"/>
      <c r="Q37" s="71"/>
      <c r="R37" s="97"/>
      <c r="S37" s="71"/>
      <c r="T37" s="97"/>
      <c r="U37" s="71"/>
      <c r="V37" s="97"/>
      <c r="W37" s="71"/>
      <c r="X37" s="97"/>
      <c r="Y37" s="71"/>
      <c r="Z37" s="97"/>
      <c r="AA37" s="71"/>
      <c r="AB37" s="97"/>
      <c r="AC37" s="71"/>
      <c r="AD37" s="97"/>
      <c r="AE37" s="71"/>
      <c r="AF37" s="97"/>
      <c r="AG37" s="71"/>
      <c r="AH37" s="97"/>
      <c r="AI37" s="71"/>
      <c r="AJ37" s="97"/>
      <c r="AK37" s="71"/>
      <c r="AL37" s="97"/>
      <c r="AM37" s="71"/>
      <c r="AN37" s="97"/>
      <c r="AO37" s="71"/>
      <c r="AP37" s="97"/>
      <c r="AQ37" s="71"/>
      <c r="AR37" s="97"/>
      <c r="AS37" s="71"/>
      <c r="AT37" s="97"/>
      <c r="AU37" s="71"/>
      <c r="AV37" s="97"/>
      <c r="AW37" s="71"/>
      <c r="AX37" s="97"/>
      <c r="AY37" s="71" t="e">
        <f t="shared" si="1"/>
        <v>#DIV/0!</v>
      </c>
      <c r="AZ37" s="50"/>
      <c r="BA37" s="26" t="s">
        <v>0</v>
      </c>
      <c r="BB37" s="97"/>
      <c r="BC37" s="71"/>
      <c r="BD37" s="97"/>
      <c r="BE37" s="71"/>
      <c r="BF37" s="97"/>
      <c r="BG37" s="71"/>
      <c r="BH37" s="97"/>
      <c r="BI37" s="71"/>
      <c r="BJ37" s="97"/>
      <c r="BK37" s="71"/>
      <c r="BL37" s="97"/>
      <c r="BM37" s="71"/>
      <c r="BN37" s="97"/>
      <c r="BO37" s="71"/>
      <c r="BP37" s="97"/>
      <c r="BQ37" s="71"/>
      <c r="BR37" s="97"/>
      <c r="BS37" s="71"/>
      <c r="BT37" s="97"/>
      <c r="BU37" s="71"/>
      <c r="BV37" s="97"/>
      <c r="BW37" s="71"/>
      <c r="BX37" s="97"/>
      <c r="BY37" s="71"/>
      <c r="BZ37" s="97"/>
      <c r="CA37" s="71"/>
      <c r="CB37" s="97"/>
      <c r="CC37" s="71"/>
      <c r="CD37" s="97"/>
      <c r="CE37" s="71"/>
      <c r="CF37" s="97"/>
      <c r="CG37" s="71"/>
      <c r="CH37" s="97"/>
      <c r="CI37" s="71"/>
      <c r="CJ37" s="97"/>
      <c r="CK37" s="71"/>
      <c r="CL37" s="50"/>
      <c r="CM37" s="26" t="s">
        <v>0</v>
      </c>
      <c r="CN37" s="97"/>
      <c r="CO37" s="71"/>
      <c r="CP37" s="97"/>
      <c r="CQ37" s="71"/>
      <c r="CR37" s="97"/>
      <c r="CS37" s="71"/>
      <c r="CT37" s="97"/>
      <c r="CU37" s="71"/>
      <c r="CV37" s="97"/>
      <c r="CW37" s="71"/>
      <c r="CX37" s="97"/>
      <c r="CY37" s="71"/>
      <c r="CZ37" s="97"/>
      <c r="DA37" s="71"/>
      <c r="DB37" s="97"/>
      <c r="DC37" s="71"/>
      <c r="DD37" s="97"/>
      <c r="DE37" s="71"/>
      <c r="DF37" s="97"/>
      <c r="DG37" s="71"/>
      <c r="DH37" s="97"/>
      <c r="DI37" s="71"/>
      <c r="DJ37" s="97"/>
      <c r="DK37" s="71"/>
      <c r="DL37" s="97"/>
      <c r="DM37" s="71"/>
      <c r="DN37" s="97"/>
      <c r="DO37" s="71"/>
      <c r="DP37" s="97"/>
      <c r="DQ37" s="71"/>
      <c r="DR37" s="97"/>
      <c r="DS37" s="71"/>
      <c r="DT37" s="97"/>
      <c r="DU37" s="71"/>
      <c r="DV37" s="97"/>
      <c r="DW37" s="71"/>
      <c r="DX37" s="97"/>
      <c r="DY37" s="71"/>
      <c r="DZ37" s="97"/>
      <c r="EA37" s="71"/>
      <c r="EB37" s="97"/>
      <c r="EC37" s="71"/>
      <c r="ED37" s="97"/>
      <c r="EE37" s="71"/>
      <c r="EF37" s="97"/>
      <c r="EG37" s="71"/>
      <c r="EH37" s="97"/>
      <c r="EI37" s="71"/>
    </row>
    <row r="38" spans="1:139" x14ac:dyDescent="0.2">
      <c r="A38" s="1">
        <v>97206</v>
      </c>
      <c r="B38" s="26" t="s">
        <v>5</v>
      </c>
      <c r="C38" s="10"/>
      <c r="D38" s="71"/>
      <c r="E38" s="10"/>
      <c r="F38" s="71"/>
      <c r="G38" s="10"/>
      <c r="H38" s="71"/>
      <c r="I38" s="10"/>
      <c r="J38" s="71"/>
      <c r="K38" s="10"/>
      <c r="L38" s="71"/>
      <c r="M38" s="22"/>
      <c r="N38" s="92"/>
      <c r="O38" s="26" t="s">
        <v>5</v>
      </c>
      <c r="P38" s="84"/>
      <c r="Q38" s="71"/>
      <c r="R38" s="84"/>
      <c r="S38" s="71"/>
      <c r="T38" s="84"/>
      <c r="U38" s="71"/>
      <c r="V38" s="84"/>
      <c r="W38" s="71"/>
      <c r="X38" s="84"/>
      <c r="Y38" s="71"/>
      <c r="Z38" s="84"/>
      <c r="AA38" s="71"/>
      <c r="AB38" s="84"/>
      <c r="AC38" s="71"/>
      <c r="AD38" s="84"/>
      <c r="AE38" s="71"/>
      <c r="AF38" s="84"/>
      <c r="AG38" s="71"/>
      <c r="AH38" s="84"/>
      <c r="AI38" s="71"/>
      <c r="AJ38" s="84"/>
      <c r="AK38" s="71"/>
      <c r="AL38" s="84"/>
      <c r="AM38" s="71"/>
      <c r="AN38" s="84"/>
      <c r="AO38" s="71"/>
      <c r="AP38" s="84"/>
      <c r="AQ38" s="71"/>
      <c r="AR38" s="84"/>
      <c r="AS38" s="71"/>
      <c r="AT38" s="84"/>
      <c r="AU38" s="71"/>
      <c r="AV38" s="84"/>
      <c r="AW38" s="71"/>
      <c r="AX38" s="84"/>
      <c r="AY38" s="71" t="e">
        <f t="shared" si="1"/>
        <v>#DIV/0!</v>
      </c>
      <c r="AZ38" s="50"/>
      <c r="BA38" s="26" t="s">
        <v>5</v>
      </c>
      <c r="BB38" s="84"/>
      <c r="BC38" s="71"/>
      <c r="BD38" s="84"/>
      <c r="BE38" s="71"/>
      <c r="BF38" s="84"/>
      <c r="BG38" s="71"/>
      <c r="BH38" s="84"/>
      <c r="BI38" s="71"/>
      <c r="BJ38" s="84"/>
      <c r="BK38" s="71"/>
      <c r="BL38" s="84"/>
      <c r="BM38" s="71"/>
      <c r="BN38" s="84"/>
      <c r="BO38" s="71"/>
      <c r="BP38" s="84"/>
      <c r="BQ38" s="71"/>
      <c r="BR38" s="84"/>
      <c r="BS38" s="71"/>
      <c r="BT38" s="84"/>
      <c r="BU38" s="71"/>
      <c r="BV38" s="84"/>
      <c r="BW38" s="71"/>
      <c r="BX38" s="84"/>
      <c r="BY38" s="71"/>
      <c r="BZ38" s="84"/>
      <c r="CA38" s="71"/>
      <c r="CB38" s="84"/>
      <c r="CC38" s="71"/>
      <c r="CD38" s="84"/>
      <c r="CE38" s="71"/>
      <c r="CF38" s="84"/>
      <c r="CG38" s="71"/>
      <c r="CH38" s="84"/>
      <c r="CI38" s="71"/>
      <c r="CJ38" s="84"/>
      <c r="CK38" s="71"/>
      <c r="CL38" s="50"/>
      <c r="CM38" s="26" t="s">
        <v>5</v>
      </c>
      <c r="CN38" s="84"/>
      <c r="CO38" s="71"/>
      <c r="CP38" s="84"/>
      <c r="CQ38" s="71"/>
      <c r="CR38" s="84"/>
      <c r="CS38" s="71"/>
      <c r="CT38" s="84"/>
      <c r="CU38" s="71"/>
      <c r="CV38" s="84"/>
      <c r="CW38" s="71"/>
      <c r="CX38" s="84"/>
      <c r="CY38" s="71"/>
      <c r="CZ38" s="84"/>
      <c r="DA38" s="71"/>
      <c r="DB38" s="84"/>
      <c r="DC38" s="71"/>
      <c r="DD38" s="84"/>
      <c r="DE38" s="71"/>
      <c r="DF38" s="84"/>
      <c r="DG38" s="71"/>
      <c r="DH38" s="84"/>
      <c r="DI38" s="71"/>
      <c r="DJ38" s="84"/>
      <c r="DK38" s="71"/>
      <c r="DL38" s="84"/>
      <c r="DM38" s="71"/>
      <c r="DN38" s="84"/>
      <c r="DO38" s="71"/>
      <c r="DP38" s="84"/>
      <c r="DQ38" s="71"/>
      <c r="DR38" s="84"/>
      <c r="DS38" s="71"/>
      <c r="DT38" s="84"/>
      <c r="DU38" s="71"/>
      <c r="DV38" s="84"/>
      <c r="DW38" s="71"/>
      <c r="DX38" s="84"/>
      <c r="DY38" s="71"/>
      <c r="DZ38" s="84"/>
      <c r="EA38" s="71"/>
      <c r="EB38" s="84"/>
      <c r="EC38" s="71"/>
      <c r="ED38" s="84"/>
      <c r="EE38" s="71"/>
      <c r="EF38" s="84"/>
      <c r="EG38" s="71"/>
      <c r="EH38" s="84"/>
      <c r="EI38" s="71"/>
    </row>
    <row r="39" spans="1:139" x14ac:dyDescent="0.2">
      <c r="A39" s="1">
        <v>97207</v>
      </c>
      <c r="B39" s="26" t="s">
        <v>6</v>
      </c>
      <c r="C39" s="10"/>
      <c r="D39" s="71"/>
      <c r="E39" s="10"/>
      <c r="F39" s="71"/>
      <c r="G39" s="10"/>
      <c r="H39" s="71"/>
      <c r="I39" s="10"/>
      <c r="J39" s="71"/>
      <c r="K39" s="10"/>
      <c r="L39" s="71"/>
      <c r="M39" s="22"/>
      <c r="N39" s="92"/>
      <c r="O39" s="26" t="s">
        <v>6</v>
      </c>
      <c r="P39" s="84"/>
      <c r="Q39" s="71"/>
      <c r="R39" s="84"/>
      <c r="S39" s="71"/>
      <c r="T39" s="84"/>
      <c r="U39" s="71"/>
      <c r="V39" s="84"/>
      <c r="W39" s="71"/>
      <c r="X39" s="84"/>
      <c r="Y39" s="71"/>
      <c r="Z39" s="84"/>
      <c r="AA39" s="71"/>
      <c r="AB39" s="84"/>
      <c r="AC39" s="71"/>
      <c r="AD39" s="84"/>
      <c r="AE39" s="71"/>
      <c r="AF39" s="84"/>
      <c r="AG39" s="71"/>
      <c r="AH39" s="84"/>
      <c r="AI39" s="71"/>
      <c r="AJ39" s="84"/>
      <c r="AK39" s="71"/>
      <c r="AL39" s="84"/>
      <c r="AM39" s="71"/>
      <c r="AN39" s="84"/>
      <c r="AO39" s="71"/>
      <c r="AP39" s="84"/>
      <c r="AQ39" s="71"/>
      <c r="AR39" s="84"/>
      <c r="AS39" s="71"/>
      <c r="AT39" s="84"/>
      <c r="AU39" s="71"/>
      <c r="AV39" s="84"/>
      <c r="AW39" s="71"/>
      <c r="AX39" s="84"/>
      <c r="AY39" s="71" t="e">
        <f t="shared" si="1"/>
        <v>#DIV/0!</v>
      </c>
      <c r="AZ39" s="50"/>
      <c r="BA39" s="26" t="s">
        <v>6</v>
      </c>
      <c r="BB39" s="84"/>
      <c r="BC39" s="71"/>
      <c r="BD39" s="84"/>
      <c r="BE39" s="71"/>
      <c r="BF39" s="84"/>
      <c r="BG39" s="71"/>
      <c r="BH39" s="84"/>
      <c r="BI39" s="71"/>
      <c r="BJ39" s="84"/>
      <c r="BK39" s="71"/>
      <c r="BL39" s="84"/>
      <c r="BM39" s="71"/>
      <c r="BN39" s="84"/>
      <c r="BO39" s="71"/>
      <c r="BP39" s="84"/>
      <c r="BQ39" s="71"/>
      <c r="BR39" s="84"/>
      <c r="BS39" s="71"/>
      <c r="BT39" s="84"/>
      <c r="BU39" s="71"/>
      <c r="BV39" s="84"/>
      <c r="BW39" s="71"/>
      <c r="BX39" s="84"/>
      <c r="BY39" s="71"/>
      <c r="BZ39" s="84"/>
      <c r="CA39" s="71"/>
      <c r="CB39" s="84"/>
      <c r="CC39" s="71"/>
      <c r="CD39" s="84"/>
      <c r="CE39" s="71"/>
      <c r="CF39" s="84"/>
      <c r="CG39" s="71"/>
      <c r="CH39" s="84"/>
      <c r="CI39" s="71"/>
      <c r="CJ39" s="84"/>
      <c r="CK39" s="71"/>
      <c r="CL39" s="50"/>
      <c r="CM39" s="26" t="s">
        <v>6</v>
      </c>
      <c r="CN39" s="84"/>
      <c r="CO39" s="71"/>
      <c r="CP39" s="84"/>
      <c r="CQ39" s="71"/>
      <c r="CR39" s="84"/>
      <c r="CS39" s="71"/>
      <c r="CT39" s="84"/>
      <c r="CU39" s="71"/>
      <c r="CV39" s="84"/>
      <c r="CW39" s="71"/>
      <c r="CX39" s="84"/>
      <c r="CY39" s="71"/>
      <c r="CZ39" s="84"/>
      <c r="DA39" s="71"/>
      <c r="DB39" s="84"/>
      <c r="DC39" s="71"/>
      <c r="DD39" s="84"/>
      <c r="DE39" s="71"/>
      <c r="DF39" s="84"/>
      <c r="DG39" s="71"/>
      <c r="DH39" s="84"/>
      <c r="DI39" s="71"/>
      <c r="DJ39" s="84"/>
      <c r="DK39" s="71"/>
      <c r="DL39" s="84"/>
      <c r="DM39" s="71"/>
      <c r="DN39" s="84"/>
      <c r="DO39" s="71"/>
      <c r="DP39" s="84"/>
      <c r="DQ39" s="71"/>
      <c r="DR39" s="84"/>
      <c r="DS39" s="71"/>
      <c r="DT39" s="84"/>
      <c r="DU39" s="71"/>
      <c r="DV39" s="84"/>
      <c r="DW39" s="71"/>
      <c r="DX39" s="84"/>
      <c r="DY39" s="71"/>
      <c r="DZ39" s="84"/>
      <c r="EA39" s="71"/>
      <c r="EB39" s="84"/>
      <c r="EC39" s="71"/>
      <c r="ED39" s="84"/>
      <c r="EE39" s="71"/>
      <c r="EF39" s="84"/>
      <c r="EG39" s="71"/>
      <c r="EH39" s="84"/>
      <c r="EI39" s="71"/>
    </row>
    <row r="40" spans="1:139" x14ac:dyDescent="0.2">
      <c r="A40" s="1">
        <v>97221</v>
      </c>
      <c r="B40" s="26" t="s">
        <v>27</v>
      </c>
      <c r="C40" s="10"/>
      <c r="D40" s="71"/>
      <c r="E40" s="10"/>
      <c r="F40" s="71"/>
      <c r="G40" s="10"/>
      <c r="H40" s="71"/>
      <c r="I40" s="10"/>
      <c r="J40" s="71"/>
      <c r="K40" s="10"/>
      <c r="L40" s="71"/>
      <c r="M40" s="22"/>
      <c r="N40" s="92"/>
      <c r="O40" s="26" t="s">
        <v>27</v>
      </c>
      <c r="P40" s="84"/>
      <c r="Q40" s="71"/>
      <c r="R40" s="84"/>
      <c r="S40" s="71"/>
      <c r="T40" s="84"/>
      <c r="U40" s="71"/>
      <c r="V40" s="84"/>
      <c r="W40" s="71"/>
      <c r="X40" s="84"/>
      <c r="Y40" s="71"/>
      <c r="Z40" s="84"/>
      <c r="AA40" s="71"/>
      <c r="AB40" s="84"/>
      <c r="AC40" s="71"/>
      <c r="AD40" s="84"/>
      <c r="AE40" s="71"/>
      <c r="AF40" s="84"/>
      <c r="AG40" s="71"/>
      <c r="AH40" s="84"/>
      <c r="AI40" s="71"/>
      <c r="AJ40" s="84"/>
      <c r="AK40" s="71"/>
      <c r="AL40" s="84"/>
      <c r="AM40" s="71"/>
      <c r="AN40" s="84"/>
      <c r="AO40" s="71"/>
      <c r="AP40" s="84"/>
      <c r="AQ40" s="71"/>
      <c r="AR40" s="84"/>
      <c r="AS40" s="71"/>
      <c r="AT40" s="84"/>
      <c r="AU40" s="71"/>
      <c r="AV40" s="84"/>
      <c r="AW40" s="71"/>
      <c r="AX40" s="84"/>
      <c r="AY40" s="71" t="e">
        <f t="shared" si="1"/>
        <v>#DIV/0!</v>
      </c>
      <c r="AZ40" s="50"/>
      <c r="BA40" s="26" t="s">
        <v>27</v>
      </c>
      <c r="BB40" s="84"/>
      <c r="BC40" s="71"/>
      <c r="BD40" s="84"/>
      <c r="BE40" s="71"/>
      <c r="BF40" s="84"/>
      <c r="BG40" s="71"/>
      <c r="BH40" s="84"/>
      <c r="BI40" s="71"/>
      <c r="BJ40" s="84"/>
      <c r="BK40" s="71"/>
      <c r="BL40" s="84"/>
      <c r="BM40" s="71"/>
      <c r="BN40" s="84"/>
      <c r="BO40" s="71"/>
      <c r="BP40" s="84"/>
      <c r="BQ40" s="71"/>
      <c r="BR40" s="84"/>
      <c r="BS40" s="71"/>
      <c r="BT40" s="84"/>
      <c r="BU40" s="71"/>
      <c r="BV40" s="84"/>
      <c r="BW40" s="71"/>
      <c r="BX40" s="84"/>
      <c r="BY40" s="71"/>
      <c r="BZ40" s="84"/>
      <c r="CA40" s="71"/>
      <c r="CB40" s="84"/>
      <c r="CC40" s="71"/>
      <c r="CD40" s="84"/>
      <c r="CE40" s="71"/>
      <c r="CF40" s="84"/>
      <c r="CG40" s="71"/>
      <c r="CH40" s="84"/>
      <c r="CI40" s="71"/>
      <c r="CJ40" s="84"/>
      <c r="CK40" s="71"/>
      <c r="CL40" s="50"/>
      <c r="CM40" s="26" t="s">
        <v>27</v>
      </c>
      <c r="CN40" s="84"/>
      <c r="CO40" s="71"/>
      <c r="CP40" s="84"/>
      <c r="CQ40" s="71"/>
      <c r="CR40" s="84"/>
      <c r="CS40" s="71"/>
      <c r="CT40" s="84"/>
      <c r="CU40" s="71"/>
      <c r="CV40" s="84"/>
      <c r="CW40" s="71"/>
      <c r="CX40" s="84"/>
      <c r="CY40" s="71"/>
      <c r="CZ40" s="84"/>
      <c r="DA40" s="71"/>
      <c r="DB40" s="84"/>
      <c r="DC40" s="71"/>
      <c r="DD40" s="84"/>
      <c r="DE40" s="71"/>
      <c r="DF40" s="84"/>
      <c r="DG40" s="71"/>
      <c r="DH40" s="84"/>
      <c r="DI40" s="71"/>
      <c r="DJ40" s="84"/>
      <c r="DK40" s="71"/>
      <c r="DL40" s="84"/>
      <c r="DM40" s="71"/>
      <c r="DN40" s="84"/>
      <c r="DO40" s="71"/>
      <c r="DP40" s="84"/>
      <c r="DQ40" s="71"/>
      <c r="DR40" s="84"/>
      <c r="DS40" s="71"/>
      <c r="DT40" s="84"/>
      <c r="DU40" s="71"/>
      <c r="DV40" s="84"/>
      <c r="DW40" s="71"/>
      <c r="DX40" s="84"/>
      <c r="DY40" s="71"/>
      <c r="DZ40" s="84"/>
      <c r="EA40" s="71"/>
      <c r="EB40" s="84"/>
      <c r="EC40" s="71"/>
      <c r="ED40" s="84"/>
      <c r="EE40" s="71"/>
      <c r="EF40" s="84"/>
      <c r="EG40" s="71"/>
      <c r="EH40" s="84"/>
      <c r="EI40" s="71"/>
    </row>
    <row r="41" spans="1:139" x14ac:dyDescent="0.2">
      <c r="A41" s="1">
        <v>97227</v>
      </c>
      <c r="B41" s="26" t="s">
        <v>22</v>
      </c>
      <c r="C41" s="10"/>
      <c r="D41" s="71"/>
      <c r="E41" s="10"/>
      <c r="F41" s="71"/>
      <c r="G41" s="10"/>
      <c r="H41" s="71"/>
      <c r="I41" s="10"/>
      <c r="J41" s="71"/>
      <c r="K41" s="10"/>
      <c r="L41" s="71"/>
      <c r="M41" s="22"/>
      <c r="N41" s="92"/>
      <c r="O41" s="26" t="s">
        <v>22</v>
      </c>
      <c r="P41" s="84"/>
      <c r="Q41" s="71"/>
      <c r="R41" s="84"/>
      <c r="S41" s="71"/>
      <c r="T41" s="84"/>
      <c r="U41" s="71"/>
      <c r="V41" s="84"/>
      <c r="W41" s="71"/>
      <c r="X41" s="84"/>
      <c r="Y41" s="71"/>
      <c r="Z41" s="84"/>
      <c r="AA41" s="71"/>
      <c r="AB41" s="84"/>
      <c r="AC41" s="71"/>
      <c r="AD41" s="84"/>
      <c r="AE41" s="71"/>
      <c r="AF41" s="84"/>
      <c r="AG41" s="71"/>
      <c r="AH41" s="84"/>
      <c r="AI41" s="71"/>
      <c r="AJ41" s="84"/>
      <c r="AK41" s="71"/>
      <c r="AL41" s="84"/>
      <c r="AM41" s="71"/>
      <c r="AN41" s="84"/>
      <c r="AO41" s="71"/>
      <c r="AP41" s="84"/>
      <c r="AQ41" s="71"/>
      <c r="AR41" s="84"/>
      <c r="AS41" s="71"/>
      <c r="AT41" s="84"/>
      <c r="AU41" s="71"/>
      <c r="AV41" s="84"/>
      <c r="AW41" s="71"/>
      <c r="AX41" s="84"/>
      <c r="AY41" s="71" t="e">
        <f t="shared" si="1"/>
        <v>#DIV/0!</v>
      </c>
      <c r="AZ41" s="50"/>
      <c r="BA41" s="26" t="s">
        <v>22</v>
      </c>
      <c r="BB41" s="84"/>
      <c r="BC41" s="71"/>
      <c r="BD41" s="84"/>
      <c r="BE41" s="71"/>
      <c r="BF41" s="84"/>
      <c r="BG41" s="71"/>
      <c r="BH41" s="84"/>
      <c r="BI41" s="71"/>
      <c r="BJ41" s="84"/>
      <c r="BK41" s="71"/>
      <c r="BL41" s="84"/>
      <c r="BM41" s="71"/>
      <c r="BN41" s="84"/>
      <c r="BO41" s="71"/>
      <c r="BP41" s="84"/>
      <c r="BQ41" s="71"/>
      <c r="BR41" s="84"/>
      <c r="BS41" s="71"/>
      <c r="BT41" s="84"/>
      <c r="BU41" s="71"/>
      <c r="BV41" s="84"/>
      <c r="BW41" s="71"/>
      <c r="BX41" s="84"/>
      <c r="BY41" s="71"/>
      <c r="BZ41" s="84"/>
      <c r="CA41" s="71"/>
      <c r="CB41" s="84"/>
      <c r="CC41" s="71"/>
      <c r="CD41" s="84"/>
      <c r="CE41" s="71"/>
      <c r="CF41" s="84"/>
      <c r="CG41" s="71"/>
      <c r="CH41" s="84"/>
      <c r="CI41" s="71"/>
      <c r="CJ41" s="84"/>
      <c r="CK41" s="71"/>
      <c r="CL41" s="50"/>
      <c r="CM41" s="26" t="s">
        <v>22</v>
      </c>
      <c r="CN41" s="84"/>
      <c r="CO41" s="71"/>
      <c r="CP41" s="84"/>
      <c r="CQ41" s="71"/>
      <c r="CR41" s="84"/>
      <c r="CS41" s="71"/>
      <c r="CT41" s="84"/>
      <c r="CU41" s="71"/>
      <c r="CV41" s="84"/>
      <c r="CW41" s="71"/>
      <c r="CX41" s="84"/>
      <c r="CY41" s="71"/>
      <c r="CZ41" s="84"/>
      <c r="DA41" s="71"/>
      <c r="DB41" s="84"/>
      <c r="DC41" s="71"/>
      <c r="DD41" s="84"/>
      <c r="DE41" s="71"/>
      <c r="DF41" s="84"/>
      <c r="DG41" s="71"/>
      <c r="DH41" s="84"/>
      <c r="DI41" s="71"/>
      <c r="DJ41" s="84"/>
      <c r="DK41" s="71"/>
      <c r="DL41" s="84"/>
      <c r="DM41" s="71"/>
      <c r="DN41" s="84"/>
      <c r="DO41" s="71"/>
      <c r="DP41" s="84"/>
      <c r="DQ41" s="71"/>
      <c r="DR41" s="84"/>
      <c r="DS41" s="71"/>
      <c r="DT41" s="84"/>
      <c r="DU41" s="71"/>
      <c r="DV41" s="84"/>
      <c r="DW41" s="71"/>
      <c r="DX41" s="84"/>
      <c r="DY41" s="71"/>
      <c r="DZ41" s="84"/>
      <c r="EA41" s="71"/>
      <c r="EB41" s="84"/>
      <c r="EC41" s="71"/>
      <c r="ED41" s="84"/>
      <c r="EE41" s="71"/>
      <c r="EF41" s="84"/>
      <c r="EG41" s="71"/>
      <c r="EH41" s="84"/>
      <c r="EI41" s="71"/>
    </row>
    <row r="42" spans="1:139" x14ac:dyDescent="0.2">
      <c r="A42" s="1">
        <v>97223</v>
      </c>
      <c r="B42" s="26" t="s">
        <v>18</v>
      </c>
      <c r="C42" s="10"/>
      <c r="D42" s="71"/>
      <c r="E42" s="10"/>
      <c r="F42" s="71"/>
      <c r="G42" s="10"/>
      <c r="H42" s="71"/>
      <c r="I42" s="10"/>
      <c r="J42" s="71"/>
      <c r="K42" s="10"/>
      <c r="L42" s="71"/>
      <c r="M42" s="22"/>
      <c r="N42" s="92"/>
      <c r="O42" s="26" t="s">
        <v>18</v>
      </c>
      <c r="P42" s="84"/>
      <c r="Q42" s="71"/>
      <c r="R42" s="84"/>
      <c r="S42" s="71"/>
      <c r="T42" s="84"/>
      <c r="U42" s="71"/>
      <c r="V42" s="84"/>
      <c r="W42" s="71"/>
      <c r="X42" s="84"/>
      <c r="Y42" s="71"/>
      <c r="Z42" s="84"/>
      <c r="AA42" s="71"/>
      <c r="AB42" s="84"/>
      <c r="AC42" s="71"/>
      <c r="AD42" s="84"/>
      <c r="AE42" s="71"/>
      <c r="AF42" s="84"/>
      <c r="AG42" s="71"/>
      <c r="AH42" s="84"/>
      <c r="AI42" s="71"/>
      <c r="AJ42" s="84"/>
      <c r="AK42" s="71"/>
      <c r="AL42" s="84"/>
      <c r="AM42" s="71"/>
      <c r="AN42" s="84"/>
      <c r="AO42" s="71"/>
      <c r="AP42" s="84"/>
      <c r="AQ42" s="71"/>
      <c r="AR42" s="84"/>
      <c r="AS42" s="71"/>
      <c r="AT42" s="84"/>
      <c r="AU42" s="71"/>
      <c r="AV42" s="84"/>
      <c r="AW42" s="71"/>
      <c r="AX42" s="84"/>
      <c r="AY42" s="71" t="e">
        <f t="shared" si="1"/>
        <v>#DIV/0!</v>
      </c>
      <c r="AZ42" s="50"/>
      <c r="BA42" s="26" t="s">
        <v>18</v>
      </c>
      <c r="BB42" s="84"/>
      <c r="BC42" s="71"/>
      <c r="BD42" s="84"/>
      <c r="BE42" s="71"/>
      <c r="BF42" s="84"/>
      <c r="BG42" s="71"/>
      <c r="BH42" s="84"/>
      <c r="BI42" s="71"/>
      <c r="BJ42" s="84"/>
      <c r="BK42" s="71"/>
      <c r="BL42" s="84"/>
      <c r="BM42" s="71"/>
      <c r="BN42" s="84"/>
      <c r="BO42" s="71"/>
      <c r="BP42" s="84"/>
      <c r="BQ42" s="71"/>
      <c r="BR42" s="84"/>
      <c r="BS42" s="71"/>
      <c r="BT42" s="84"/>
      <c r="BU42" s="71"/>
      <c r="BV42" s="84"/>
      <c r="BW42" s="71"/>
      <c r="BX42" s="84"/>
      <c r="BY42" s="71"/>
      <c r="BZ42" s="84"/>
      <c r="CA42" s="71"/>
      <c r="CB42" s="84"/>
      <c r="CC42" s="71"/>
      <c r="CD42" s="84"/>
      <c r="CE42" s="71"/>
      <c r="CF42" s="84"/>
      <c r="CG42" s="71"/>
      <c r="CH42" s="84"/>
      <c r="CI42" s="71"/>
      <c r="CJ42" s="84"/>
      <c r="CK42" s="71"/>
      <c r="CL42" s="50"/>
      <c r="CM42" s="26" t="s">
        <v>18</v>
      </c>
      <c r="CN42" s="84"/>
      <c r="CO42" s="71"/>
      <c r="CP42" s="84"/>
      <c r="CQ42" s="71"/>
      <c r="CR42" s="84"/>
      <c r="CS42" s="71"/>
      <c r="CT42" s="84"/>
      <c r="CU42" s="71"/>
      <c r="CV42" s="84"/>
      <c r="CW42" s="71"/>
      <c r="CX42" s="84"/>
      <c r="CY42" s="71"/>
      <c r="CZ42" s="84"/>
      <c r="DA42" s="71"/>
      <c r="DB42" s="84"/>
      <c r="DC42" s="71"/>
      <c r="DD42" s="84"/>
      <c r="DE42" s="71"/>
      <c r="DF42" s="84"/>
      <c r="DG42" s="71"/>
      <c r="DH42" s="84"/>
      <c r="DI42" s="71"/>
      <c r="DJ42" s="84"/>
      <c r="DK42" s="71"/>
      <c r="DL42" s="84"/>
      <c r="DM42" s="71"/>
      <c r="DN42" s="84"/>
      <c r="DO42" s="71"/>
      <c r="DP42" s="84"/>
      <c r="DQ42" s="71"/>
      <c r="DR42" s="84"/>
      <c r="DS42" s="71"/>
      <c r="DT42" s="84"/>
      <c r="DU42" s="71"/>
      <c r="DV42" s="84"/>
      <c r="DW42" s="71"/>
      <c r="DX42" s="84"/>
      <c r="DY42" s="71"/>
      <c r="DZ42" s="84"/>
      <c r="EA42" s="71"/>
      <c r="EB42" s="84"/>
      <c r="EC42" s="71"/>
      <c r="ED42" s="84"/>
      <c r="EE42" s="71"/>
      <c r="EF42" s="84"/>
      <c r="EG42" s="71"/>
      <c r="EH42" s="84"/>
      <c r="EI42" s="71"/>
    </row>
    <row r="43" spans="1:139" x14ac:dyDescent="0.2">
      <c r="A43" s="1">
        <v>97231</v>
      </c>
      <c r="B43" s="27" t="s">
        <v>29</v>
      </c>
      <c r="C43" s="10"/>
      <c r="D43" s="72"/>
      <c r="E43" s="10"/>
      <c r="F43" s="72"/>
      <c r="G43" s="10"/>
      <c r="H43" s="72"/>
      <c r="I43" s="10"/>
      <c r="J43" s="72"/>
      <c r="K43" s="10"/>
      <c r="L43" s="72"/>
      <c r="M43" s="23"/>
      <c r="N43" s="92"/>
      <c r="O43" s="27" t="s">
        <v>29</v>
      </c>
      <c r="P43" s="84"/>
      <c r="Q43" s="72"/>
      <c r="R43" s="84"/>
      <c r="S43" s="72"/>
      <c r="T43" s="84"/>
      <c r="U43" s="72"/>
      <c r="V43" s="84"/>
      <c r="W43" s="72"/>
      <c r="X43" s="84"/>
      <c r="Y43" s="72"/>
      <c r="Z43" s="84"/>
      <c r="AA43" s="72"/>
      <c r="AB43" s="84"/>
      <c r="AC43" s="72"/>
      <c r="AD43" s="84"/>
      <c r="AE43" s="72"/>
      <c r="AF43" s="84"/>
      <c r="AG43" s="72"/>
      <c r="AH43" s="84"/>
      <c r="AI43" s="72"/>
      <c r="AJ43" s="84"/>
      <c r="AK43" s="72"/>
      <c r="AL43" s="84"/>
      <c r="AM43" s="72"/>
      <c r="AN43" s="84"/>
      <c r="AO43" s="72"/>
      <c r="AP43" s="84"/>
      <c r="AQ43" s="72"/>
      <c r="AR43" s="84"/>
      <c r="AS43" s="72"/>
      <c r="AT43" s="84"/>
      <c r="AU43" s="72"/>
      <c r="AV43" s="84"/>
      <c r="AW43" s="72"/>
      <c r="AX43" s="84"/>
      <c r="AY43" s="72" t="e">
        <f t="shared" si="1"/>
        <v>#DIV/0!</v>
      </c>
      <c r="AZ43" s="50"/>
      <c r="BA43" s="27" t="s">
        <v>29</v>
      </c>
      <c r="BB43" s="84"/>
      <c r="BC43" s="72"/>
      <c r="BD43" s="84"/>
      <c r="BE43" s="72"/>
      <c r="BF43" s="84"/>
      <c r="BG43" s="72"/>
      <c r="BH43" s="84"/>
      <c r="BI43" s="72"/>
      <c r="BJ43" s="84"/>
      <c r="BK43" s="72"/>
      <c r="BL43" s="84"/>
      <c r="BM43" s="72"/>
      <c r="BN43" s="84"/>
      <c r="BO43" s="72"/>
      <c r="BP43" s="84"/>
      <c r="BQ43" s="72"/>
      <c r="BR43" s="84"/>
      <c r="BS43" s="72"/>
      <c r="BT43" s="84"/>
      <c r="BU43" s="72"/>
      <c r="BV43" s="84"/>
      <c r="BW43" s="72"/>
      <c r="BX43" s="84"/>
      <c r="BY43" s="72"/>
      <c r="BZ43" s="84"/>
      <c r="CA43" s="72"/>
      <c r="CB43" s="84"/>
      <c r="CC43" s="72"/>
      <c r="CD43" s="84"/>
      <c r="CE43" s="72"/>
      <c r="CF43" s="84"/>
      <c r="CG43" s="72"/>
      <c r="CH43" s="84"/>
      <c r="CI43" s="72"/>
      <c r="CJ43" s="84"/>
      <c r="CK43" s="72"/>
      <c r="CL43" s="50"/>
      <c r="CM43" s="27" t="s">
        <v>29</v>
      </c>
      <c r="CN43" s="84"/>
      <c r="CO43" s="72"/>
      <c r="CP43" s="84"/>
      <c r="CQ43" s="72"/>
      <c r="CR43" s="84"/>
      <c r="CS43" s="72"/>
      <c r="CT43" s="84"/>
      <c r="CU43" s="72"/>
      <c r="CV43" s="84"/>
      <c r="CW43" s="72"/>
      <c r="CX43" s="84"/>
      <c r="CY43" s="72"/>
      <c r="CZ43" s="84"/>
      <c r="DA43" s="72"/>
      <c r="DB43" s="84"/>
      <c r="DC43" s="72"/>
      <c r="DD43" s="84"/>
      <c r="DE43" s="72"/>
      <c r="DF43" s="84"/>
      <c r="DG43" s="72"/>
      <c r="DH43" s="84"/>
      <c r="DI43" s="72"/>
      <c r="DJ43" s="84"/>
      <c r="DK43" s="72"/>
      <c r="DL43" s="84"/>
      <c r="DM43" s="72"/>
      <c r="DN43" s="84"/>
      <c r="DO43" s="72"/>
      <c r="DP43" s="84"/>
      <c r="DQ43" s="72"/>
      <c r="DR43" s="84"/>
      <c r="DS43" s="72"/>
      <c r="DT43" s="84"/>
      <c r="DU43" s="72"/>
      <c r="DV43" s="84"/>
      <c r="DW43" s="72"/>
      <c r="DX43" s="84"/>
      <c r="DY43" s="72"/>
      <c r="DZ43" s="84"/>
      <c r="EA43" s="72"/>
      <c r="EB43" s="84"/>
      <c r="EC43" s="72"/>
      <c r="ED43" s="84"/>
      <c r="EE43" s="72"/>
      <c r="EF43" s="84"/>
      <c r="EG43" s="72"/>
      <c r="EH43" s="84"/>
      <c r="EI43" s="72"/>
    </row>
    <row r="44" spans="1:139" x14ac:dyDescent="0.2">
      <c r="A44" s="3"/>
      <c r="B44" s="29" t="s">
        <v>40</v>
      </c>
      <c r="C44" s="13"/>
      <c r="D44" s="21"/>
      <c r="E44" s="13"/>
      <c r="F44" s="21"/>
      <c r="G44" s="13"/>
      <c r="H44" s="21"/>
      <c r="I44" s="13"/>
      <c r="J44" s="21"/>
      <c r="K44" s="13"/>
      <c r="L44" s="21"/>
      <c r="M44" s="24"/>
      <c r="N44" s="93"/>
      <c r="O44" s="29" t="s">
        <v>40</v>
      </c>
      <c r="P44" s="13">
        <f>SUM(P37:P43)</f>
        <v>0</v>
      </c>
      <c r="Q44" s="21" t="e">
        <f>P44/$C44</f>
        <v>#DIV/0!</v>
      </c>
      <c r="R44" s="13">
        <f>SUM(R37:R43)</f>
        <v>0</v>
      </c>
      <c r="S44" s="21" t="e">
        <f>R44/$C44</f>
        <v>#DIV/0!</v>
      </c>
      <c r="T44" s="13">
        <f>SUM(T37:T43)</f>
        <v>0</v>
      </c>
      <c r="U44" s="21" t="e">
        <f>T44/$C44</f>
        <v>#DIV/0!</v>
      </c>
      <c r="V44" s="13">
        <f>SUM(V37:V43)</f>
        <v>0</v>
      </c>
      <c r="W44" s="21" t="e">
        <f>V44/$C44</f>
        <v>#DIV/0!</v>
      </c>
      <c r="X44" s="13">
        <f>SUM(X37:X43)</f>
        <v>0</v>
      </c>
      <c r="Y44" s="21" t="e">
        <f>X44/$C44</f>
        <v>#DIV/0!</v>
      </c>
      <c r="Z44" s="13">
        <f>SUM(Z37:Z43)</f>
        <v>0</v>
      </c>
      <c r="AA44" s="21" t="e">
        <f>Z44/$C44</f>
        <v>#DIV/0!</v>
      </c>
      <c r="AB44" s="13">
        <f>SUM(AB37:AB43)</f>
        <v>0</v>
      </c>
      <c r="AC44" s="21" t="e">
        <f>AB44/$E44</f>
        <v>#DIV/0!</v>
      </c>
      <c r="AD44" s="13">
        <f>SUM(AD37:AD43)</f>
        <v>0</v>
      </c>
      <c r="AE44" s="21" t="e">
        <f>AD44/$E44</f>
        <v>#DIV/0!</v>
      </c>
      <c r="AF44" s="13">
        <f>SUM(AF37:AF43)</f>
        <v>0</v>
      </c>
      <c r="AG44" s="21" t="e">
        <f>AF44/$E44</f>
        <v>#DIV/0!</v>
      </c>
      <c r="AH44" s="13">
        <f>SUM(AH37:AH43)</f>
        <v>0</v>
      </c>
      <c r="AI44" s="21" t="e">
        <f>AH44/$E44</f>
        <v>#DIV/0!</v>
      </c>
      <c r="AJ44" s="13">
        <f>SUM(AJ37:AJ43)</f>
        <v>0</v>
      </c>
      <c r="AK44" s="21" t="e">
        <f>AJ44/$E44</f>
        <v>#DIV/0!</v>
      </c>
      <c r="AL44" s="13">
        <f>SUM(AL37:AL43)</f>
        <v>0</v>
      </c>
      <c r="AM44" s="21" t="e">
        <f>AL44/$E44</f>
        <v>#DIV/0!</v>
      </c>
      <c r="AN44" s="13">
        <f>SUM(AN37:AN43)</f>
        <v>0</v>
      </c>
      <c r="AO44" s="21" t="e">
        <f>AN44/$G44</f>
        <v>#DIV/0!</v>
      </c>
      <c r="AP44" s="13">
        <f>SUM(AP37:AP43)</f>
        <v>0</v>
      </c>
      <c r="AQ44" s="21" t="e">
        <f>AP44/$G44</f>
        <v>#DIV/0!</v>
      </c>
      <c r="AR44" s="13">
        <f>SUM(AR37:AR43)</f>
        <v>0</v>
      </c>
      <c r="AS44" s="21" t="e">
        <f>AR44/$G44</f>
        <v>#DIV/0!</v>
      </c>
      <c r="AT44" s="13">
        <f>SUM(AT37:AT43)</f>
        <v>0</v>
      </c>
      <c r="AU44" s="21" t="e">
        <f>AT44/$G44</f>
        <v>#DIV/0!</v>
      </c>
      <c r="AV44" s="13">
        <f>SUM(AV37:AV43)</f>
        <v>0</v>
      </c>
      <c r="AW44" s="21" t="e">
        <f>AV44/$G44</f>
        <v>#DIV/0!</v>
      </c>
      <c r="AX44" s="13">
        <f>SUM(AX37:AX43)</f>
        <v>0</v>
      </c>
      <c r="AY44" s="21" t="e">
        <f t="shared" si="1"/>
        <v>#DIV/0!</v>
      </c>
      <c r="AZ44" s="50"/>
      <c r="BA44" s="29" t="s">
        <v>40</v>
      </c>
      <c r="BB44" s="13"/>
      <c r="BC44" s="21"/>
      <c r="BD44" s="13"/>
      <c r="BE44" s="21"/>
      <c r="BF44" s="13"/>
      <c r="BG44" s="21"/>
      <c r="BH44" s="13"/>
      <c r="BI44" s="21"/>
      <c r="BJ44" s="13"/>
      <c r="BK44" s="21"/>
      <c r="BL44" s="13"/>
      <c r="BM44" s="21"/>
      <c r="BN44" s="13"/>
      <c r="BO44" s="21"/>
      <c r="BP44" s="13"/>
      <c r="BQ44" s="21"/>
      <c r="BR44" s="13"/>
      <c r="BS44" s="21"/>
      <c r="BT44" s="13"/>
      <c r="BU44" s="21"/>
      <c r="BV44" s="13"/>
      <c r="BW44" s="21"/>
      <c r="BX44" s="13"/>
      <c r="BY44" s="21"/>
      <c r="BZ44" s="13"/>
      <c r="CA44" s="21"/>
      <c r="CB44" s="13"/>
      <c r="CC44" s="21"/>
      <c r="CD44" s="13"/>
      <c r="CE44" s="21"/>
      <c r="CF44" s="13"/>
      <c r="CG44" s="21"/>
      <c r="CH44" s="13"/>
      <c r="CI44" s="21"/>
      <c r="CJ44" s="13"/>
      <c r="CK44" s="21"/>
      <c r="CL44" s="50"/>
      <c r="CM44" s="29" t="s">
        <v>40</v>
      </c>
      <c r="CN44" s="13"/>
      <c r="CO44" s="21"/>
      <c r="CP44" s="13"/>
      <c r="CQ44" s="21"/>
      <c r="CR44" s="13"/>
      <c r="CS44" s="21"/>
      <c r="CT44" s="13"/>
      <c r="CU44" s="21"/>
      <c r="CV44" s="13"/>
      <c r="CW44" s="21"/>
      <c r="CX44" s="13"/>
      <c r="CY44" s="21"/>
      <c r="CZ44" s="13"/>
      <c r="DA44" s="21"/>
      <c r="DB44" s="13"/>
      <c r="DC44" s="21"/>
      <c r="DD44" s="13"/>
      <c r="DE44" s="21"/>
      <c r="DF44" s="13"/>
      <c r="DG44" s="21"/>
      <c r="DH44" s="13"/>
      <c r="DI44" s="21"/>
      <c r="DJ44" s="13"/>
      <c r="DK44" s="21"/>
      <c r="DL44" s="13"/>
      <c r="DM44" s="21"/>
      <c r="DN44" s="13"/>
      <c r="DO44" s="21"/>
      <c r="DP44" s="13"/>
      <c r="DQ44" s="21"/>
      <c r="DR44" s="13"/>
      <c r="DS44" s="21"/>
      <c r="DT44" s="13"/>
      <c r="DU44" s="21"/>
      <c r="DV44" s="13"/>
      <c r="DW44" s="21"/>
      <c r="DX44" s="13"/>
      <c r="DY44" s="21"/>
      <c r="DZ44" s="13"/>
      <c r="EA44" s="21"/>
      <c r="EB44" s="13"/>
      <c r="EC44" s="21"/>
      <c r="ED44" s="13"/>
      <c r="EE44" s="21"/>
      <c r="EF44" s="13"/>
      <c r="EG44" s="21"/>
      <c r="EH44" s="13"/>
      <c r="EI44" s="21"/>
    </row>
    <row r="45" spans="1:139" ht="13.5" thickBot="1" x14ac:dyDescent="0.25">
      <c r="A45" s="3"/>
      <c r="B45" s="28" t="s">
        <v>41</v>
      </c>
      <c r="C45" s="12"/>
      <c r="D45" s="44"/>
      <c r="E45" s="12"/>
      <c r="F45" s="44"/>
      <c r="G45" s="12"/>
      <c r="H45" s="44"/>
      <c r="I45" s="12"/>
      <c r="J45" s="44"/>
      <c r="K45" s="12"/>
      <c r="L45" s="44"/>
      <c r="M45" s="39"/>
      <c r="N45" s="93"/>
      <c r="O45" s="28" t="s">
        <v>41</v>
      </c>
      <c r="P45" s="12">
        <f>P36+P44</f>
        <v>0</v>
      </c>
      <c r="Q45" s="44" t="e">
        <f>P45/$C45</f>
        <v>#DIV/0!</v>
      </c>
      <c r="R45" s="12">
        <f>R36+R44</f>
        <v>0</v>
      </c>
      <c r="S45" s="44" t="e">
        <f>R45/$C45</f>
        <v>#DIV/0!</v>
      </c>
      <c r="T45" s="12">
        <f>T36+T44</f>
        <v>0</v>
      </c>
      <c r="U45" s="44" t="e">
        <f>T45/$C45</f>
        <v>#DIV/0!</v>
      </c>
      <c r="V45" s="12">
        <f>V36+V44</f>
        <v>0</v>
      </c>
      <c r="W45" s="44" t="e">
        <f>V45/$C45</f>
        <v>#DIV/0!</v>
      </c>
      <c r="X45" s="12">
        <f>X36+X44</f>
        <v>0</v>
      </c>
      <c r="Y45" s="44" t="e">
        <f>X45/$C45</f>
        <v>#DIV/0!</v>
      </c>
      <c r="Z45" s="12">
        <f>Z36+Z44</f>
        <v>0</v>
      </c>
      <c r="AA45" s="44" t="e">
        <f>Z45/$C45</f>
        <v>#DIV/0!</v>
      </c>
      <c r="AB45" s="12">
        <f>AB36+AB44</f>
        <v>0</v>
      </c>
      <c r="AC45" s="44" t="e">
        <f>AB45/$E45</f>
        <v>#DIV/0!</v>
      </c>
      <c r="AD45" s="12">
        <f>AD36+AD44</f>
        <v>0</v>
      </c>
      <c r="AE45" s="44" t="e">
        <f>AD45/$E45</f>
        <v>#DIV/0!</v>
      </c>
      <c r="AF45" s="12">
        <f>AF36+AF44</f>
        <v>0</v>
      </c>
      <c r="AG45" s="44" t="e">
        <f>AF45/$E45</f>
        <v>#DIV/0!</v>
      </c>
      <c r="AH45" s="12">
        <f>AH36+AH44</f>
        <v>0</v>
      </c>
      <c r="AI45" s="44" t="e">
        <f>AH45/$E45</f>
        <v>#DIV/0!</v>
      </c>
      <c r="AJ45" s="12">
        <f>AJ36+AJ44</f>
        <v>0</v>
      </c>
      <c r="AK45" s="44" t="e">
        <f>AJ45/$E45</f>
        <v>#DIV/0!</v>
      </c>
      <c r="AL45" s="12">
        <f>AL36+AL44</f>
        <v>0</v>
      </c>
      <c r="AM45" s="44" t="e">
        <f>AL45/$E45</f>
        <v>#DIV/0!</v>
      </c>
      <c r="AN45" s="12">
        <f>AN36+AN44</f>
        <v>0</v>
      </c>
      <c r="AO45" s="44" t="e">
        <f>AN45/$G45</f>
        <v>#DIV/0!</v>
      </c>
      <c r="AP45" s="12">
        <f>AP36+AP44</f>
        <v>0</v>
      </c>
      <c r="AQ45" s="44" t="e">
        <f>AP45/$G45</f>
        <v>#DIV/0!</v>
      </c>
      <c r="AR45" s="12">
        <f>AR36+AR44</f>
        <v>0</v>
      </c>
      <c r="AS45" s="44" t="e">
        <f>AR45/$G45</f>
        <v>#DIV/0!</v>
      </c>
      <c r="AT45" s="12">
        <f>AT36+AT44</f>
        <v>0</v>
      </c>
      <c r="AU45" s="44" t="e">
        <f>AT45/$G45</f>
        <v>#DIV/0!</v>
      </c>
      <c r="AV45" s="12">
        <f>AV36+AV44</f>
        <v>0</v>
      </c>
      <c r="AW45" s="44" t="e">
        <f>AV45/$G45</f>
        <v>#DIV/0!</v>
      </c>
      <c r="AX45" s="12">
        <f>AX36+AX44</f>
        <v>0</v>
      </c>
      <c r="AY45" s="44" t="e">
        <f t="shared" si="1"/>
        <v>#DIV/0!</v>
      </c>
      <c r="AZ45" s="50"/>
      <c r="BA45" s="28" t="s">
        <v>41</v>
      </c>
      <c r="BB45" s="12"/>
      <c r="BC45" s="44"/>
      <c r="BD45" s="12"/>
      <c r="BE45" s="44"/>
      <c r="BF45" s="12"/>
      <c r="BG45" s="44"/>
      <c r="BH45" s="12"/>
      <c r="BI45" s="44"/>
      <c r="BJ45" s="12"/>
      <c r="BK45" s="44"/>
      <c r="BL45" s="12"/>
      <c r="BM45" s="44"/>
      <c r="BN45" s="12"/>
      <c r="BO45" s="44"/>
      <c r="BP45" s="12"/>
      <c r="BQ45" s="44"/>
      <c r="BR45" s="12"/>
      <c r="BS45" s="44"/>
      <c r="BT45" s="12"/>
      <c r="BU45" s="44"/>
      <c r="BV45" s="12"/>
      <c r="BW45" s="44"/>
      <c r="BX45" s="12"/>
      <c r="BY45" s="44"/>
      <c r="BZ45" s="12"/>
      <c r="CA45" s="44"/>
      <c r="CB45" s="12"/>
      <c r="CC45" s="44"/>
      <c r="CD45" s="12"/>
      <c r="CE45" s="44"/>
      <c r="CF45" s="12"/>
      <c r="CG45" s="44"/>
      <c r="CH45" s="12"/>
      <c r="CI45" s="44"/>
      <c r="CJ45" s="12"/>
      <c r="CK45" s="44"/>
      <c r="CL45" s="50"/>
      <c r="CM45" s="28" t="s">
        <v>41</v>
      </c>
      <c r="CN45" s="12"/>
      <c r="CO45" s="44"/>
      <c r="CP45" s="12"/>
      <c r="CQ45" s="44"/>
      <c r="CR45" s="12"/>
      <c r="CS45" s="44"/>
      <c r="CT45" s="12"/>
      <c r="CU45" s="44"/>
      <c r="CV45" s="12"/>
      <c r="CW45" s="44"/>
      <c r="CX45" s="12"/>
      <c r="CY45" s="44"/>
      <c r="CZ45" s="12"/>
      <c r="DA45" s="44"/>
      <c r="DB45" s="12"/>
      <c r="DC45" s="44"/>
      <c r="DD45" s="12"/>
      <c r="DE45" s="44"/>
      <c r="DF45" s="12"/>
      <c r="DG45" s="44"/>
      <c r="DH45" s="12"/>
      <c r="DI45" s="44"/>
      <c r="DJ45" s="12"/>
      <c r="DK45" s="44"/>
      <c r="DL45" s="12"/>
      <c r="DM45" s="44"/>
      <c r="DN45" s="12"/>
      <c r="DO45" s="44"/>
      <c r="DP45" s="12"/>
      <c r="DQ45" s="44"/>
      <c r="DR45" s="12"/>
      <c r="DS45" s="44"/>
      <c r="DT45" s="12"/>
      <c r="DU45" s="44"/>
      <c r="DV45" s="12"/>
      <c r="DW45" s="44"/>
      <c r="DX45" s="12"/>
      <c r="DY45" s="44"/>
      <c r="DZ45" s="12"/>
      <c r="EA45" s="44"/>
      <c r="EB45" s="12"/>
      <c r="EC45" s="44"/>
      <c r="ED45" s="12"/>
      <c r="EE45" s="44"/>
      <c r="EF45" s="12"/>
      <c r="EG45" s="44"/>
      <c r="EH45" s="12"/>
      <c r="EI45" s="44"/>
    </row>
    <row r="46" spans="1:139" ht="13.5" thickBot="1" x14ac:dyDescent="0.25">
      <c r="A46" s="3"/>
      <c r="B46" s="42" t="s">
        <v>42</v>
      </c>
      <c r="C46" s="41"/>
      <c r="D46" s="45"/>
      <c r="E46" s="41"/>
      <c r="F46" s="45"/>
      <c r="G46" s="41"/>
      <c r="H46" s="45"/>
      <c r="I46" s="41"/>
      <c r="J46" s="45"/>
      <c r="K46" s="41"/>
      <c r="L46" s="45"/>
      <c r="M46" s="40"/>
      <c r="N46" s="93"/>
      <c r="O46" s="42" t="s">
        <v>42</v>
      </c>
      <c r="P46" s="41">
        <f>P8+P30+P45</f>
        <v>0</v>
      </c>
      <c r="Q46" s="45" t="e">
        <f>P46/$C46</f>
        <v>#DIV/0!</v>
      </c>
      <c r="R46" s="41">
        <f>R8+R30+R45</f>
        <v>0</v>
      </c>
      <c r="S46" s="45" t="e">
        <f>R46/$C46</f>
        <v>#DIV/0!</v>
      </c>
      <c r="T46" s="41">
        <f>T8+T30+T45</f>
        <v>0</v>
      </c>
      <c r="U46" s="45" t="e">
        <f>T46/$C46</f>
        <v>#DIV/0!</v>
      </c>
      <c r="V46" s="41">
        <f>V8+V30+V45</f>
        <v>0</v>
      </c>
      <c r="W46" s="45" t="e">
        <f>V46/$C46</f>
        <v>#DIV/0!</v>
      </c>
      <c r="X46" s="41">
        <f>X8+X30+X45</f>
        <v>0</v>
      </c>
      <c r="Y46" s="45" t="e">
        <f>X46/$C46</f>
        <v>#DIV/0!</v>
      </c>
      <c r="Z46" s="41">
        <f>Z8+Z30+Z45</f>
        <v>0</v>
      </c>
      <c r="AA46" s="45" t="e">
        <f>Z46/$C46</f>
        <v>#DIV/0!</v>
      </c>
      <c r="AB46" s="41">
        <f>AB8+AB30+AB45</f>
        <v>0</v>
      </c>
      <c r="AC46" s="45" t="e">
        <f>AB46/$E46</f>
        <v>#DIV/0!</v>
      </c>
      <c r="AD46" s="41">
        <f>AD8+AD30+AD45</f>
        <v>0</v>
      </c>
      <c r="AE46" s="45" t="e">
        <f>AD46/$E46</f>
        <v>#DIV/0!</v>
      </c>
      <c r="AF46" s="41">
        <f>AF8+AF30+AF45</f>
        <v>0</v>
      </c>
      <c r="AG46" s="45" t="e">
        <f>AF46/$E46</f>
        <v>#DIV/0!</v>
      </c>
      <c r="AH46" s="41">
        <f>AH8+AH30+AH45</f>
        <v>0</v>
      </c>
      <c r="AI46" s="45" t="e">
        <f>AH46/$E46</f>
        <v>#DIV/0!</v>
      </c>
      <c r="AJ46" s="41">
        <f>AJ8+AJ30+AJ45</f>
        <v>0</v>
      </c>
      <c r="AK46" s="45" t="e">
        <f>AJ46/$E46</f>
        <v>#DIV/0!</v>
      </c>
      <c r="AL46" s="41">
        <f>AL8+AL30+AL45</f>
        <v>0</v>
      </c>
      <c r="AM46" s="45" t="e">
        <f>AL46/$E46</f>
        <v>#DIV/0!</v>
      </c>
      <c r="AN46" s="41">
        <f>AN8+AN30+AN45</f>
        <v>0</v>
      </c>
      <c r="AO46" s="45" t="e">
        <f>AN46/$G46</f>
        <v>#DIV/0!</v>
      </c>
      <c r="AP46" s="41">
        <f>AP8+AP30+AP45</f>
        <v>0</v>
      </c>
      <c r="AQ46" s="45" t="e">
        <f>AP46/$G46</f>
        <v>#DIV/0!</v>
      </c>
      <c r="AR46" s="41">
        <f>AR8+AR30+AR45</f>
        <v>0</v>
      </c>
      <c r="AS46" s="45" t="e">
        <f>AR46/$G46</f>
        <v>#DIV/0!</v>
      </c>
      <c r="AT46" s="41">
        <f>AT8+AT30+AT45</f>
        <v>0</v>
      </c>
      <c r="AU46" s="45" t="e">
        <f>AT46/$G46</f>
        <v>#DIV/0!</v>
      </c>
      <c r="AV46" s="41">
        <f>AV8+AV30+AV45</f>
        <v>0</v>
      </c>
      <c r="AW46" s="45" t="e">
        <f>AV46/$G46</f>
        <v>#DIV/0!</v>
      </c>
      <c r="AX46" s="41">
        <f>AX8+AX30+AX45</f>
        <v>0</v>
      </c>
      <c r="AY46" s="45" t="e">
        <f t="shared" si="1"/>
        <v>#DIV/0!</v>
      </c>
      <c r="AZ46" s="50"/>
      <c r="BA46" s="42" t="s">
        <v>42</v>
      </c>
      <c r="BB46" s="41"/>
      <c r="BC46" s="45"/>
      <c r="BD46" s="41"/>
      <c r="BE46" s="45"/>
      <c r="BF46" s="41"/>
      <c r="BG46" s="45"/>
      <c r="BH46" s="41"/>
      <c r="BI46" s="45"/>
      <c r="BJ46" s="41"/>
      <c r="BK46" s="45"/>
      <c r="BL46" s="41"/>
      <c r="BM46" s="45"/>
      <c r="BN46" s="41"/>
      <c r="BO46" s="45"/>
      <c r="BP46" s="41"/>
      <c r="BQ46" s="45"/>
      <c r="BR46" s="41"/>
      <c r="BS46" s="45"/>
      <c r="BT46" s="41"/>
      <c r="BU46" s="45"/>
      <c r="BV46" s="41"/>
      <c r="BW46" s="45"/>
      <c r="BX46" s="41"/>
      <c r="BY46" s="45"/>
      <c r="BZ46" s="41"/>
      <c r="CA46" s="45"/>
      <c r="CB46" s="41"/>
      <c r="CC46" s="45"/>
      <c r="CD46" s="41"/>
      <c r="CE46" s="45"/>
      <c r="CF46" s="41"/>
      <c r="CG46" s="45"/>
      <c r="CH46" s="41"/>
      <c r="CI46" s="45"/>
      <c r="CJ46" s="41"/>
      <c r="CK46" s="45"/>
      <c r="CL46" s="50"/>
      <c r="CM46" s="42" t="s">
        <v>42</v>
      </c>
      <c r="CN46" s="41"/>
      <c r="CO46" s="45"/>
      <c r="CP46" s="41"/>
      <c r="CQ46" s="45"/>
      <c r="CR46" s="41"/>
      <c r="CS46" s="45"/>
      <c r="CT46" s="41"/>
      <c r="CU46" s="45"/>
      <c r="CV46" s="41"/>
      <c r="CW46" s="45"/>
      <c r="CX46" s="41"/>
      <c r="CY46" s="45"/>
      <c r="CZ46" s="41"/>
      <c r="DA46" s="45"/>
      <c r="DB46" s="41"/>
      <c r="DC46" s="45"/>
      <c r="DD46" s="41"/>
      <c r="DE46" s="45"/>
      <c r="DF46" s="41"/>
      <c r="DG46" s="45"/>
      <c r="DH46" s="41"/>
      <c r="DI46" s="45"/>
      <c r="DJ46" s="41"/>
      <c r="DK46" s="45"/>
      <c r="DL46" s="41"/>
      <c r="DM46" s="45"/>
      <c r="DN46" s="41"/>
      <c r="DO46" s="45"/>
      <c r="DP46" s="41"/>
      <c r="DQ46" s="45"/>
      <c r="DR46" s="41"/>
      <c r="DS46" s="45"/>
      <c r="DT46" s="41"/>
      <c r="DU46" s="45"/>
      <c r="DV46" s="41"/>
      <c r="DW46" s="45"/>
      <c r="DX46" s="41"/>
      <c r="DY46" s="45"/>
      <c r="DZ46" s="41"/>
      <c r="EA46" s="45"/>
      <c r="EB46" s="41"/>
      <c r="EC46" s="45"/>
      <c r="ED46" s="41"/>
      <c r="EE46" s="45"/>
      <c r="EF46" s="41"/>
      <c r="EG46" s="45"/>
      <c r="EH46" s="41"/>
      <c r="EI46" s="45"/>
    </row>
    <row r="47" spans="1:139" x14ac:dyDescent="0.2">
      <c r="B47" s="54" t="s">
        <v>124</v>
      </c>
      <c r="D47" s="10"/>
      <c r="F47" s="10"/>
      <c r="H47" s="10"/>
      <c r="J47" s="10"/>
      <c r="L47" s="10"/>
      <c r="M47" s="10"/>
      <c r="N47" s="82"/>
      <c r="O47" s="54" t="s">
        <v>124</v>
      </c>
      <c r="BA47" s="54" t="s">
        <v>124</v>
      </c>
      <c r="CM47" s="54" t="s">
        <v>124</v>
      </c>
    </row>
    <row r="49" spans="15:27" x14ac:dyDescent="0.2">
      <c r="P49" s="50" t="str">
        <f>P3</f>
        <v>1 personne</v>
      </c>
      <c r="Q49" s="50" t="str">
        <f t="shared" ref="Q49:AA49" si="2">Q3</f>
        <v>%</v>
      </c>
      <c r="R49" s="50" t="str">
        <f t="shared" si="2"/>
        <v>2 personnes</v>
      </c>
      <c r="S49" s="50" t="str">
        <f t="shared" si="2"/>
        <v>%</v>
      </c>
      <c r="T49" s="50" t="str">
        <f t="shared" si="2"/>
        <v>3 personnes</v>
      </c>
      <c r="U49" s="50" t="str">
        <f t="shared" si="2"/>
        <v>%</v>
      </c>
      <c r="V49" s="50" t="str">
        <f t="shared" si="2"/>
        <v>4 personnes</v>
      </c>
      <c r="W49" s="50" t="str">
        <f t="shared" si="2"/>
        <v>%</v>
      </c>
      <c r="X49" s="50" t="str">
        <f t="shared" si="2"/>
        <v>5 personnes</v>
      </c>
      <c r="Y49" s="50" t="str">
        <f t="shared" si="2"/>
        <v>%</v>
      </c>
      <c r="Z49" s="50" t="str">
        <f t="shared" si="2"/>
        <v>6 personnes et +</v>
      </c>
      <c r="AA49" s="50" t="str">
        <f t="shared" si="2"/>
        <v>%</v>
      </c>
    </row>
    <row r="50" spans="15:27" x14ac:dyDescent="0.2">
      <c r="O50" s="152" t="s">
        <v>123</v>
      </c>
      <c r="P50" s="50">
        <f>P46</f>
        <v>0</v>
      </c>
      <c r="Q50" s="33" t="e">
        <f t="shared" ref="Q50:AA50" si="3">Q46</f>
        <v>#DIV/0!</v>
      </c>
      <c r="R50" s="50">
        <f t="shared" si="3"/>
        <v>0</v>
      </c>
      <c r="S50" s="33" t="e">
        <f t="shared" si="3"/>
        <v>#DIV/0!</v>
      </c>
      <c r="T50" s="50">
        <f t="shared" si="3"/>
        <v>0</v>
      </c>
      <c r="U50" s="33" t="e">
        <f t="shared" si="3"/>
        <v>#DIV/0!</v>
      </c>
      <c r="V50" s="50">
        <f t="shared" si="3"/>
        <v>0</v>
      </c>
      <c r="W50" s="33" t="e">
        <f t="shared" si="3"/>
        <v>#DIV/0!</v>
      </c>
      <c r="X50" s="50">
        <f t="shared" si="3"/>
        <v>0</v>
      </c>
      <c r="Y50" s="33" t="e">
        <f t="shared" si="3"/>
        <v>#DIV/0!</v>
      </c>
      <c r="Z50" s="50">
        <f t="shared" si="3"/>
        <v>0</v>
      </c>
      <c r="AA50" s="33" t="e">
        <f t="shared" si="3"/>
        <v>#DIV/0!</v>
      </c>
    </row>
    <row r="51" spans="15:27" x14ac:dyDescent="0.2">
      <c r="O51" s="3" t="s">
        <v>174</v>
      </c>
      <c r="P51" s="50">
        <f>AB46</f>
        <v>0</v>
      </c>
      <c r="Q51" s="33" t="e">
        <f t="shared" ref="Q51:AA51" si="4">AC46</f>
        <v>#DIV/0!</v>
      </c>
      <c r="R51" s="50">
        <f t="shared" si="4"/>
        <v>0</v>
      </c>
      <c r="S51" s="33" t="e">
        <f t="shared" si="4"/>
        <v>#DIV/0!</v>
      </c>
      <c r="T51" s="50">
        <f t="shared" si="4"/>
        <v>0</v>
      </c>
      <c r="U51" s="33" t="e">
        <f t="shared" si="4"/>
        <v>#DIV/0!</v>
      </c>
      <c r="V51" s="50">
        <f t="shared" si="4"/>
        <v>0</v>
      </c>
      <c r="W51" s="33" t="e">
        <f t="shared" si="4"/>
        <v>#DIV/0!</v>
      </c>
      <c r="X51" s="50">
        <f t="shared" si="4"/>
        <v>0</v>
      </c>
      <c r="Y51" s="33" t="e">
        <f t="shared" si="4"/>
        <v>#DIV/0!</v>
      </c>
      <c r="Z51" s="50">
        <f t="shared" si="4"/>
        <v>0</v>
      </c>
      <c r="AA51" s="33" t="e">
        <f t="shared" si="4"/>
        <v>#DIV/0!</v>
      </c>
    </row>
    <row r="52" spans="15:27" x14ac:dyDescent="0.2">
      <c r="O52" s="3" t="s">
        <v>175</v>
      </c>
      <c r="P52" s="50">
        <f>AN46</f>
        <v>0</v>
      </c>
      <c r="Q52" s="33" t="e">
        <f t="shared" ref="Q52:AA52" si="5">AO46</f>
        <v>#DIV/0!</v>
      </c>
      <c r="R52" s="50">
        <f t="shared" si="5"/>
        <v>0</v>
      </c>
      <c r="S52" s="33" t="e">
        <f t="shared" si="5"/>
        <v>#DIV/0!</v>
      </c>
      <c r="T52" s="50">
        <f t="shared" si="5"/>
        <v>0</v>
      </c>
      <c r="U52" s="33" t="e">
        <f t="shared" si="5"/>
        <v>#DIV/0!</v>
      </c>
      <c r="V52" s="50">
        <f t="shared" si="5"/>
        <v>0</v>
      </c>
      <c r="W52" s="33" t="e">
        <f t="shared" si="5"/>
        <v>#DIV/0!</v>
      </c>
      <c r="X52" s="50">
        <f t="shared" si="5"/>
        <v>0</v>
      </c>
      <c r="Y52" s="33" t="e">
        <f t="shared" si="5"/>
        <v>#DIV/0!</v>
      </c>
      <c r="Z52" s="50">
        <f t="shared" si="5"/>
        <v>0</v>
      </c>
      <c r="AA52" s="33" t="e">
        <f t="shared" si="5"/>
        <v>#DIV/0!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&amp;CObservatoire de l'habitat de la Martinique
&amp;"Arial,Gras"&amp;11Le parc privé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47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46"/>
    <col min="4" max="4" width="8.7109375" customWidth="1"/>
    <col min="5" max="5" width="11.42578125" style="50"/>
    <col min="6" max="6" width="8.7109375" customWidth="1"/>
    <col min="7" max="7" width="11.42578125" style="46"/>
    <col min="8" max="8" width="8.7109375" customWidth="1"/>
    <col min="9" max="9" width="11.42578125" style="46"/>
    <col min="10" max="10" width="8.7109375" customWidth="1"/>
    <col min="11" max="11" width="11.42578125" style="46"/>
    <col min="12" max="12" width="8.7109375" customWidth="1"/>
    <col min="14" max="14" width="2.5703125" customWidth="1"/>
    <col min="15" max="15" width="1" customWidth="1"/>
    <col min="16" max="16" width="19.28515625" customWidth="1"/>
    <col min="17" max="17" width="11.42578125" style="46"/>
    <col min="18" max="18" width="8.7109375" customWidth="1"/>
    <col min="19" max="19" width="11.42578125" style="50"/>
    <col min="20" max="20" width="8.7109375" customWidth="1"/>
    <col min="21" max="21" width="11.42578125" style="46"/>
    <col min="22" max="22" width="8.7109375" customWidth="1"/>
    <col min="23" max="23" width="11.42578125" style="46"/>
    <col min="24" max="24" width="8.7109375" customWidth="1"/>
    <col min="25" max="25" width="11.42578125" style="46"/>
    <col min="26" max="26" width="8.7109375" customWidth="1"/>
    <col min="29" max="29" width="3.28515625" customWidth="1"/>
    <col min="30" max="30" width="19.28515625" customWidth="1"/>
    <col min="31" max="31" width="11.42578125" style="46"/>
    <col min="32" max="32" width="8.7109375" customWidth="1"/>
    <col min="33" max="33" width="11.42578125" style="50"/>
    <col min="34" max="34" width="8.7109375" customWidth="1"/>
    <col min="35" max="35" width="11.42578125" style="46"/>
    <col min="36" max="36" width="8.7109375" customWidth="1"/>
    <col min="37" max="37" width="11.42578125" style="46"/>
    <col min="38" max="38" width="8.7109375" customWidth="1"/>
    <col min="39" max="39" width="11.42578125" style="46"/>
    <col min="40" max="40" width="8.7109375" customWidth="1"/>
    <col min="41" max="41" width="11.7109375" style="46" customWidth="1"/>
    <col min="42" max="42" width="8.7109375" customWidth="1"/>
    <col min="45" max="45" width="19.28515625" customWidth="1"/>
    <col min="46" max="46" width="11.42578125" style="46"/>
    <col min="47" max="47" width="8.7109375" customWidth="1"/>
    <col min="48" max="48" width="11.42578125" style="50"/>
    <col min="49" max="49" width="8.7109375" customWidth="1"/>
    <col min="50" max="50" width="11.42578125" style="46"/>
    <col min="51" max="51" width="8.7109375" customWidth="1"/>
    <col min="52" max="52" width="11.42578125" style="46"/>
    <col min="53" max="53" width="8.7109375" customWidth="1"/>
    <col min="54" max="54" width="11.42578125" style="46"/>
    <col min="55" max="55" width="8.7109375" customWidth="1"/>
    <col min="56" max="56" width="11.42578125" style="46"/>
    <col min="57" max="57" width="8.7109375" customWidth="1"/>
    <col min="61" max="61" width="19.28515625" customWidth="1"/>
    <col min="62" max="62" width="11.42578125" style="46"/>
    <col min="63" max="63" width="8.7109375" customWidth="1"/>
    <col min="64" max="64" width="11.42578125" style="50"/>
    <col min="65" max="65" width="8.7109375" customWidth="1"/>
    <col min="66" max="66" width="11.42578125" style="46"/>
    <col min="67" max="67" width="8.7109375" customWidth="1"/>
    <col min="68" max="68" width="11.42578125" style="46"/>
    <col min="69" max="69" width="8.7109375" customWidth="1"/>
    <col min="70" max="70" width="11.42578125" style="46"/>
    <col min="71" max="71" width="8.7109375" customWidth="1"/>
    <col min="72" max="72" width="11.42578125" style="46"/>
    <col min="73" max="73" width="8.7109375" customWidth="1"/>
    <col min="74" max="74" width="11.42578125" style="46"/>
    <col min="75" max="75" width="8.7109375" customWidth="1"/>
    <col min="76" max="76" width="11.42578125" style="46"/>
    <col min="77" max="77" width="8.7109375" customWidth="1"/>
    <col min="78" max="78" width="11.42578125" style="46"/>
    <col min="79" max="79" width="8.7109375" customWidth="1"/>
    <col min="80" max="80" width="11.42578125" style="46"/>
    <col min="81" max="81" width="8.7109375" customWidth="1"/>
    <col min="83" max="83" width="2.85546875" customWidth="1"/>
    <col min="84" max="84" width="5.28515625" customWidth="1"/>
    <col min="85" max="85" width="19.28515625" customWidth="1"/>
    <col min="86" max="86" width="11.42578125" style="46"/>
    <col min="87" max="87" width="8.7109375" customWidth="1"/>
    <col min="88" max="88" width="11.42578125" style="50"/>
    <col min="89" max="89" width="8.7109375" customWidth="1"/>
    <col min="90" max="90" width="11.42578125" style="46"/>
    <col min="91" max="91" width="8.7109375" customWidth="1"/>
    <col min="92" max="92" width="11.42578125" style="46"/>
    <col min="93" max="93" width="8.7109375" customWidth="1"/>
    <col min="94" max="94" width="11.42578125" style="46"/>
    <col min="95" max="95" width="8.7109375" customWidth="1"/>
    <col min="96" max="96" width="11.42578125" style="46"/>
    <col min="97" max="97" width="8.7109375" customWidth="1"/>
    <col min="98" max="98" width="11.42578125" style="46"/>
    <col min="99" max="99" width="8.7109375" customWidth="1"/>
  </cols>
  <sheetData>
    <row r="2" spans="1:100" ht="15" x14ac:dyDescent="0.2">
      <c r="C2" s="70" t="s">
        <v>181</v>
      </c>
      <c r="D2" s="66"/>
      <c r="E2" s="67"/>
      <c r="F2" s="66"/>
      <c r="G2" s="68"/>
      <c r="H2" s="66"/>
      <c r="I2" s="68"/>
      <c r="J2" s="66"/>
      <c r="K2" s="68"/>
      <c r="L2" s="66"/>
      <c r="M2" s="69"/>
      <c r="Q2" s="70" t="s">
        <v>182</v>
      </c>
      <c r="R2" s="66"/>
      <c r="S2" s="67"/>
      <c r="T2" s="66"/>
      <c r="U2" s="68"/>
      <c r="V2" s="66"/>
      <c r="W2" s="68"/>
      <c r="X2" s="66"/>
      <c r="Y2" s="68"/>
      <c r="Z2" s="66"/>
      <c r="AA2" s="69"/>
      <c r="AE2" s="70" t="s">
        <v>183</v>
      </c>
      <c r="AF2" s="66"/>
      <c r="AG2" s="67"/>
      <c r="AH2" s="66"/>
      <c r="AI2" s="68"/>
      <c r="AJ2" s="66"/>
      <c r="AK2" s="68"/>
      <c r="AL2" s="66"/>
      <c r="AM2" s="68"/>
      <c r="AN2" s="66"/>
      <c r="AO2" s="68"/>
      <c r="AP2" s="66"/>
      <c r="AQ2" s="69"/>
      <c r="AT2" s="70" t="s">
        <v>184</v>
      </c>
      <c r="AU2" s="66"/>
      <c r="AV2" s="67"/>
      <c r="AW2" s="66"/>
      <c r="AX2" s="68"/>
      <c r="AY2" s="66"/>
      <c r="AZ2" s="68"/>
      <c r="BA2" s="66"/>
      <c r="BB2" s="68"/>
      <c r="BC2" s="66"/>
      <c r="BD2" s="68"/>
      <c r="BE2" s="66"/>
      <c r="BF2" s="69"/>
      <c r="BJ2" s="70" t="s">
        <v>185</v>
      </c>
      <c r="BK2" s="66"/>
      <c r="BL2" s="67"/>
      <c r="BM2" s="66"/>
      <c r="BN2" s="68"/>
      <c r="BO2" s="66"/>
      <c r="BP2" s="68"/>
      <c r="BQ2" s="66"/>
      <c r="BR2" s="68"/>
      <c r="BS2" s="66"/>
      <c r="BT2" s="68"/>
      <c r="BU2" s="66"/>
      <c r="BV2" s="68"/>
      <c r="BW2" s="66"/>
      <c r="BX2" s="68"/>
      <c r="BY2" s="66"/>
      <c r="BZ2" s="68"/>
      <c r="CA2" s="66"/>
      <c r="CB2" s="68"/>
      <c r="CC2" s="66"/>
      <c r="CD2" s="69"/>
      <c r="CH2" s="70" t="s">
        <v>186</v>
      </c>
      <c r="CI2" s="66"/>
      <c r="CJ2" s="67"/>
      <c r="CK2" s="66"/>
      <c r="CL2" s="68"/>
      <c r="CM2" s="66"/>
      <c r="CN2" s="68"/>
      <c r="CO2" s="66"/>
      <c r="CP2" s="68"/>
      <c r="CQ2" s="66"/>
      <c r="CR2" s="68"/>
      <c r="CS2" s="66"/>
      <c r="CT2" s="68"/>
      <c r="CU2" s="66"/>
      <c r="CV2" s="69"/>
    </row>
    <row r="3" spans="1:100" ht="51.75" thickBot="1" x14ac:dyDescent="0.25">
      <c r="C3" s="36" t="s">
        <v>80</v>
      </c>
      <c r="D3" s="37" t="s">
        <v>55</v>
      </c>
      <c r="E3" s="52" t="s">
        <v>84</v>
      </c>
      <c r="F3" s="37" t="s">
        <v>55</v>
      </c>
      <c r="G3" s="36" t="s">
        <v>81</v>
      </c>
      <c r="H3" s="37" t="s">
        <v>55</v>
      </c>
      <c r="I3" s="36" t="s">
        <v>83</v>
      </c>
      <c r="J3" s="37" t="s">
        <v>55</v>
      </c>
      <c r="K3" s="36" t="s">
        <v>82</v>
      </c>
      <c r="L3" s="37" t="s">
        <v>55</v>
      </c>
      <c r="M3" s="49" t="s">
        <v>64</v>
      </c>
      <c r="Q3" s="36" t="s">
        <v>85</v>
      </c>
      <c r="R3" s="37" t="s">
        <v>55</v>
      </c>
      <c r="S3" s="52" t="s">
        <v>86</v>
      </c>
      <c r="T3" s="37" t="s">
        <v>55</v>
      </c>
      <c r="U3" s="36" t="s">
        <v>87</v>
      </c>
      <c r="V3" s="37" t="s">
        <v>55</v>
      </c>
      <c r="W3" s="36" t="s">
        <v>88</v>
      </c>
      <c r="X3" s="37" t="s">
        <v>55</v>
      </c>
      <c r="Y3" s="36" t="s">
        <v>89</v>
      </c>
      <c r="Z3" s="37" t="s">
        <v>55</v>
      </c>
      <c r="AA3" s="49" t="s">
        <v>64</v>
      </c>
      <c r="AE3" s="36" t="s">
        <v>90</v>
      </c>
      <c r="AF3" s="37" t="s">
        <v>55</v>
      </c>
      <c r="AG3" s="52" t="s">
        <v>91</v>
      </c>
      <c r="AH3" s="37" t="s">
        <v>55</v>
      </c>
      <c r="AI3" s="36" t="s">
        <v>92</v>
      </c>
      <c r="AJ3" s="37" t="s">
        <v>55</v>
      </c>
      <c r="AK3" s="36" t="s">
        <v>93</v>
      </c>
      <c r="AL3" s="37" t="s">
        <v>55</v>
      </c>
      <c r="AM3" s="36" t="s">
        <v>94</v>
      </c>
      <c r="AN3" s="37" t="s">
        <v>55</v>
      </c>
      <c r="AO3" s="36" t="s">
        <v>95</v>
      </c>
      <c r="AP3" s="37" t="s">
        <v>55</v>
      </c>
      <c r="AQ3" s="49" t="s">
        <v>64</v>
      </c>
      <c r="AT3" s="36" t="s">
        <v>60</v>
      </c>
      <c r="AU3" s="37" t="s">
        <v>55</v>
      </c>
      <c r="AV3" s="52" t="s">
        <v>61</v>
      </c>
      <c r="AW3" s="37" t="s">
        <v>55</v>
      </c>
      <c r="AX3" s="36" t="s">
        <v>62</v>
      </c>
      <c r="AY3" s="37" t="s">
        <v>55</v>
      </c>
      <c r="AZ3" s="36" t="s">
        <v>63</v>
      </c>
      <c r="BA3" s="37" t="s">
        <v>55</v>
      </c>
      <c r="BB3" s="36" t="s">
        <v>96</v>
      </c>
      <c r="BC3" s="37" t="s">
        <v>55</v>
      </c>
      <c r="BD3" s="36" t="s">
        <v>97</v>
      </c>
      <c r="BE3" s="37" t="s">
        <v>55</v>
      </c>
      <c r="BF3" s="49" t="s">
        <v>64</v>
      </c>
      <c r="BJ3" s="36" t="s">
        <v>107</v>
      </c>
      <c r="BK3" s="37" t="s">
        <v>55</v>
      </c>
      <c r="BL3" s="52" t="s">
        <v>98</v>
      </c>
      <c r="BM3" s="37" t="s">
        <v>55</v>
      </c>
      <c r="BN3" s="36" t="s">
        <v>99</v>
      </c>
      <c r="BO3" s="37" t="s">
        <v>55</v>
      </c>
      <c r="BP3" s="36" t="s">
        <v>100</v>
      </c>
      <c r="BQ3" s="37" t="s">
        <v>55</v>
      </c>
      <c r="BR3" s="36" t="s">
        <v>101</v>
      </c>
      <c r="BS3" s="37" t="s">
        <v>55</v>
      </c>
      <c r="BT3" s="36" t="s">
        <v>102</v>
      </c>
      <c r="BU3" s="37" t="s">
        <v>55</v>
      </c>
      <c r="BV3" s="36" t="s">
        <v>103</v>
      </c>
      <c r="BW3" s="37" t="s">
        <v>55</v>
      </c>
      <c r="BX3" s="36" t="s">
        <v>104</v>
      </c>
      <c r="BY3" s="37" t="s">
        <v>55</v>
      </c>
      <c r="BZ3" s="36" t="s">
        <v>105</v>
      </c>
      <c r="CA3" s="37" t="s">
        <v>55</v>
      </c>
      <c r="CB3" s="36" t="s">
        <v>106</v>
      </c>
      <c r="CC3" s="37" t="s">
        <v>55</v>
      </c>
      <c r="CD3" s="49" t="s">
        <v>64</v>
      </c>
      <c r="CH3" s="36" t="s">
        <v>108</v>
      </c>
      <c r="CI3" s="37" t="s">
        <v>55</v>
      </c>
      <c r="CJ3" s="52" t="s">
        <v>109</v>
      </c>
      <c r="CK3" s="37" t="s">
        <v>55</v>
      </c>
      <c r="CL3" s="36" t="s">
        <v>110</v>
      </c>
      <c r="CM3" s="37" t="s">
        <v>55</v>
      </c>
      <c r="CN3" s="36" t="s">
        <v>111</v>
      </c>
      <c r="CO3" s="37" t="s">
        <v>55</v>
      </c>
      <c r="CP3" s="36" t="s">
        <v>112</v>
      </c>
      <c r="CQ3" s="37" t="s">
        <v>55</v>
      </c>
      <c r="CR3" s="36" t="s">
        <v>115</v>
      </c>
      <c r="CS3" s="37" t="s">
        <v>55</v>
      </c>
      <c r="CT3" s="36" t="s">
        <v>114</v>
      </c>
      <c r="CU3" s="37" t="s">
        <v>55</v>
      </c>
      <c r="CV3" s="49" t="s">
        <v>64</v>
      </c>
    </row>
    <row r="4" spans="1:100" x14ac:dyDescent="0.2">
      <c r="A4" s="2">
        <v>97209</v>
      </c>
      <c r="B4" s="25" t="s">
        <v>8</v>
      </c>
      <c r="C4" s="16"/>
      <c r="D4" s="17" t="e">
        <f>C4/M4</f>
        <v>#DIV/0!</v>
      </c>
      <c r="E4" s="10"/>
      <c r="F4" s="17" t="e">
        <f>E4/M4</f>
        <v>#DIV/0!</v>
      </c>
      <c r="G4" s="10"/>
      <c r="H4" s="17" t="e">
        <f>G4/M4</f>
        <v>#DIV/0!</v>
      </c>
      <c r="I4" s="10"/>
      <c r="J4" s="17" t="e">
        <f>I4/M4</f>
        <v>#DIV/0!</v>
      </c>
      <c r="K4" s="10"/>
      <c r="L4" s="17" t="e">
        <f>K4/M4</f>
        <v>#DIV/0!</v>
      </c>
      <c r="M4" s="59">
        <f>K4+I4+G4+E4+C4</f>
        <v>0</v>
      </c>
      <c r="P4" s="25" t="s">
        <v>8</v>
      </c>
      <c r="Q4" s="16"/>
      <c r="R4" s="17"/>
      <c r="S4" s="10"/>
      <c r="T4" s="17"/>
      <c r="U4" s="16"/>
      <c r="V4" s="17"/>
      <c r="W4" s="16"/>
      <c r="X4" s="17"/>
      <c r="Y4" s="16"/>
      <c r="Z4" s="17"/>
      <c r="AA4" s="59"/>
      <c r="AD4" s="25" t="s">
        <v>8</v>
      </c>
      <c r="AE4" s="16"/>
      <c r="AF4" s="17"/>
      <c r="AG4" s="10"/>
      <c r="AH4" s="17"/>
      <c r="AI4" s="16"/>
      <c r="AJ4" s="17"/>
      <c r="AK4" s="16"/>
      <c r="AL4" s="17"/>
      <c r="AM4" s="16"/>
      <c r="AN4" s="17"/>
      <c r="AO4" s="16"/>
      <c r="AP4" s="17"/>
      <c r="AQ4" s="59"/>
      <c r="AS4" s="25" t="s">
        <v>8</v>
      </c>
      <c r="AT4" s="16"/>
      <c r="AU4" s="17"/>
      <c r="AV4" s="10"/>
      <c r="AW4" s="17"/>
      <c r="AX4" s="16"/>
      <c r="AY4" s="17"/>
      <c r="AZ4" s="16"/>
      <c r="BA4" s="17"/>
      <c r="BB4" s="16"/>
      <c r="BC4" s="17"/>
      <c r="BD4" s="16"/>
      <c r="BE4" s="17"/>
      <c r="BF4" s="59"/>
      <c r="BI4" s="25" t="s">
        <v>8</v>
      </c>
      <c r="BJ4" s="16"/>
      <c r="BK4" s="71" t="e">
        <f t="shared" ref="BK4:BK46" si="0">BJ4/CD4</f>
        <v>#DIV/0!</v>
      </c>
      <c r="BL4" s="16"/>
      <c r="BM4" s="71" t="e">
        <f t="shared" ref="BM4:BM46" si="1">BL4/CD4</f>
        <v>#DIV/0!</v>
      </c>
      <c r="BN4" s="16"/>
      <c r="BO4" s="71" t="e">
        <f t="shared" ref="BO4:BO46" si="2">BN4/CD4</f>
        <v>#DIV/0!</v>
      </c>
      <c r="BP4" s="16"/>
      <c r="BQ4" s="71" t="e">
        <f t="shared" ref="BQ4:BQ46" si="3">BP4/CD4</f>
        <v>#DIV/0!</v>
      </c>
      <c r="BR4" s="16"/>
      <c r="BS4" s="71" t="e">
        <f t="shared" ref="BS4:BS46" si="4">BR4/CD4</f>
        <v>#DIV/0!</v>
      </c>
      <c r="BT4" s="16"/>
      <c r="BU4" s="71" t="e">
        <f>BT4/CD4</f>
        <v>#DIV/0!</v>
      </c>
      <c r="BV4" s="16"/>
      <c r="BW4" s="71" t="e">
        <f>BV4/CD4</f>
        <v>#DIV/0!</v>
      </c>
      <c r="BX4" s="16"/>
      <c r="BY4" s="71" t="e">
        <f>BX4/CD4</f>
        <v>#DIV/0!</v>
      </c>
      <c r="BZ4" s="16"/>
      <c r="CA4" s="71" t="e">
        <f>BZ4/CD4</f>
        <v>#DIV/0!</v>
      </c>
      <c r="CB4" s="16"/>
      <c r="CC4" s="71" t="e">
        <f>CB4/CD4</f>
        <v>#DIV/0!</v>
      </c>
      <c r="CD4" s="59">
        <f>BR4+BP4+BN4+BL4+BJ4+BT4+BV4+BX4+BZ4+CB4</f>
        <v>0</v>
      </c>
      <c r="CG4" s="25" t="s">
        <v>8</v>
      </c>
      <c r="CH4" s="16"/>
      <c r="CI4" s="71">
        <v>0.4896392939370684</v>
      </c>
      <c r="CJ4" s="16"/>
      <c r="CK4" s="71">
        <v>0.36710156050140702</v>
      </c>
      <c r="CL4" s="16"/>
      <c r="CM4" s="71">
        <v>8.5443847531337949E-2</v>
      </c>
      <c r="CN4" s="16"/>
      <c r="CO4" s="71">
        <v>2.8140189306728066E-2</v>
      </c>
      <c r="CP4" s="16"/>
      <c r="CQ4" s="71">
        <v>1.253517523663341E-2</v>
      </c>
      <c r="CR4" s="16"/>
      <c r="CS4" s="71">
        <v>7.6745970836531079E-3</v>
      </c>
      <c r="CT4" s="16"/>
      <c r="CU4" s="71" t="e">
        <f>CT4/CV4</f>
        <v>#DIV/0!</v>
      </c>
      <c r="CV4" s="59">
        <f>CP4+CN4+CL4+CJ4+CH4+CR4+CT4</f>
        <v>0</v>
      </c>
    </row>
    <row r="5" spans="1:100" x14ac:dyDescent="0.2">
      <c r="A5" s="1">
        <v>97213</v>
      </c>
      <c r="B5" s="26" t="s">
        <v>10</v>
      </c>
      <c r="C5" s="16"/>
      <c r="D5" s="17" t="e">
        <f t="shared" ref="D5:F46" si="5">C5/$M5</f>
        <v>#DIV/0!</v>
      </c>
      <c r="E5" s="10"/>
      <c r="F5" s="17" t="e">
        <f>E5/$M5</f>
        <v>#DIV/0!</v>
      </c>
      <c r="G5" s="10"/>
      <c r="H5" s="17" t="e">
        <f t="shared" ref="H5:H46" si="6">G5/$M5</f>
        <v>#DIV/0!</v>
      </c>
      <c r="I5" s="10"/>
      <c r="J5" s="17" t="e">
        <f t="shared" ref="J5:J46" si="7">I5/$M5</f>
        <v>#DIV/0!</v>
      </c>
      <c r="K5" s="10"/>
      <c r="L5" s="17" t="e">
        <f t="shared" ref="L5:L46" si="8">K5/$M5</f>
        <v>#DIV/0!</v>
      </c>
      <c r="M5" s="60">
        <f t="shared" ref="M5:M45" si="9">K5+I5+G5+E5+C5</f>
        <v>0</v>
      </c>
      <c r="P5" s="26" t="s">
        <v>10</v>
      </c>
      <c r="Q5" s="16"/>
      <c r="R5" s="17"/>
      <c r="S5" s="10"/>
      <c r="T5" s="17"/>
      <c r="U5" s="16"/>
      <c r="V5" s="17"/>
      <c r="W5" s="16"/>
      <c r="X5" s="17"/>
      <c r="Y5" s="16"/>
      <c r="Z5" s="17"/>
      <c r="AA5" s="60"/>
      <c r="AD5" s="26" t="s">
        <v>10</v>
      </c>
      <c r="AE5" s="16"/>
      <c r="AF5" s="17"/>
      <c r="AG5" s="10"/>
      <c r="AH5" s="17"/>
      <c r="AI5" s="16"/>
      <c r="AJ5" s="17"/>
      <c r="AK5" s="16"/>
      <c r="AL5" s="17"/>
      <c r="AM5" s="16"/>
      <c r="AN5" s="17"/>
      <c r="AO5" s="16"/>
      <c r="AP5" s="17"/>
      <c r="AQ5" s="60"/>
      <c r="AS5" s="26" t="s">
        <v>10</v>
      </c>
      <c r="AT5" s="16"/>
      <c r="AU5" s="17"/>
      <c r="AV5" s="10"/>
      <c r="AW5" s="17"/>
      <c r="AX5" s="16"/>
      <c r="AY5" s="17"/>
      <c r="AZ5" s="16"/>
      <c r="BA5" s="17"/>
      <c r="BB5" s="16"/>
      <c r="BC5" s="17"/>
      <c r="BD5" s="16"/>
      <c r="BE5" s="17"/>
      <c r="BF5" s="60"/>
      <c r="BI5" s="26" t="s">
        <v>10</v>
      </c>
      <c r="BJ5" s="16"/>
      <c r="BK5" s="71" t="e">
        <f t="shared" si="0"/>
        <v>#DIV/0!</v>
      </c>
      <c r="BL5" s="16"/>
      <c r="BM5" s="71" t="e">
        <f t="shared" si="1"/>
        <v>#DIV/0!</v>
      </c>
      <c r="BN5" s="16"/>
      <c r="BO5" s="71" t="e">
        <f t="shared" si="2"/>
        <v>#DIV/0!</v>
      </c>
      <c r="BP5" s="16"/>
      <c r="BQ5" s="71" t="e">
        <f t="shared" si="3"/>
        <v>#DIV/0!</v>
      </c>
      <c r="BR5" s="16"/>
      <c r="BS5" s="71" t="e">
        <f t="shared" si="4"/>
        <v>#DIV/0!</v>
      </c>
      <c r="BT5" s="16"/>
      <c r="BU5" s="71" t="e">
        <f t="shared" ref="BU5:BU46" si="10">BT5/CD5</f>
        <v>#DIV/0!</v>
      </c>
      <c r="BV5" s="16"/>
      <c r="BW5" s="71" t="e">
        <f t="shared" ref="BW5:BW46" si="11">BV5/CD5</f>
        <v>#DIV/0!</v>
      </c>
      <c r="BX5" s="16"/>
      <c r="BY5" s="71" t="e">
        <f t="shared" ref="BY5:BY46" si="12">BX5/CD5</f>
        <v>#DIV/0!</v>
      </c>
      <c r="BZ5" s="16"/>
      <c r="CA5" s="71" t="e">
        <f t="shared" ref="CA5:CA46" si="13">BZ5/CD5</f>
        <v>#DIV/0!</v>
      </c>
      <c r="CB5" s="16"/>
      <c r="CC5" s="71" t="e">
        <f t="shared" ref="CC5:CC46" si="14">CB5/CD5</f>
        <v>#DIV/0!</v>
      </c>
      <c r="CD5" s="60">
        <f t="shared" ref="CD5:CD46" si="15">BR5+BP5+BN5+BL5+BJ5+BT5+BV5+BX5+BZ5+CB5</f>
        <v>0</v>
      </c>
      <c r="CG5" s="26" t="s">
        <v>10</v>
      </c>
      <c r="CH5" s="16"/>
      <c r="CI5" s="71">
        <v>0.39193548387096777</v>
      </c>
      <c r="CJ5" s="16"/>
      <c r="CK5" s="71">
        <v>0.40161290322580651</v>
      </c>
      <c r="CL5" s="16"/>
      <c r="CM5" s="71">
        <v>0.1056451612903226</v>
      </c>
      <c r="CN5" s="16"/>
      <c r="CO5" s="71">
        <v>4.8387096774193554E-2</v>
      </c>
      <c r="CP5" s="16"/>
      <c r="CQ5" s="71">
        <v>3.4677419354838715E-2</v>
      </c>
      <c r="CR5" s="16"/>
      <c r="CS5" s="71">
        <v>5.645161290322582E-3</v>
      </c>
      <c r="CT5" s="16"/>
      <c r="CU5" s="71" t="e">
        <f t="shared" ref="CU5:CU46" si="16">CT5/CV5</f>
        <v>#DIV/0!</v>
      </c>
      <c r="CV5" s="60">
        <f t="shared" ref="CV5:CV46" si="17">CP5+CN5+CL5+CJ5+CH5+CR5+CT5</f>
        <v>0</v>
      </c>
    </row>
    <row r="6" spans="1:100" x14ac:dyDescent="0.2">
      <c r="A6" s="1">
        <v>97224</v>
      </c>
      <c r="B6" s="26" t="s">
        <v>19</v>
      </c>
      <c r="C6" s="16"/>
      <c r="D6" s="17" t="e">
        <f t="shared" si="5"/>
        <v>#DIV/0!</v>
      </c>
      <c r="E6" s="10"/>
      <c r="F6" s="17" t="e">
        <f t="shared" si="5"/>
        <v>#DIV/0!</v>
      </c>
      <c r="G6" s="10"/>
      <c r="H6" s="17" t="e">
        <f t="shared" si="6"/>
        <v>#DIV/0!</v>
      </c>
      <c r="I6" s="10"/>
      <c r="J6" s="17" t="e">
        <f t="shared" si="7"/>
        <v>#DIV/0!</v>
      </c>
      <c r="K6" s="10"/>
      <c r="L6" s="17" t="e">
        <f t="shared" si="8"/>
        <v>#DIV/0!</v>
      </c>
      <c r="M6" s="60">
        <f t="shared" si="9"/>
        <v>0</v>
      </c>
      <c r="P6" s="26" t="s">
        <v>19</v>
      </c>
      <c r="Q6" s="16"/>
      <c r="R6" s="17"/>
      <c r="S6" s="10"/>
      <c r="T6" s="17"/>
      <c r="U6" s="16"/>
      <c r="V6" s="17"/>
      <c r="W6" s="16"/>
      <c r="X6" s="17"/>
      <c r="Y6" s="16"/>
      <c r="Z6" s="17"/>
      <c r="AA6" s="60"/>
      <c r="AD6" s="26" t="s">
        <v>19</v>
      </c>
      <c r="AE6" s="16"/>
      <c r="AF6" s="17"/>
      <c r="AG6" s="10"/>
      <c r="AH6" s="17"/>
      <c r="AI6" s="16"/>
      <c r="AJ6" s="17"/>
      <c r="AK6" s="16"/>
      <c r="AL6" s="17"/>
      <c r="AM6" s="16"/>
      <c r="AN6" s="17"/>
      <c r="AO6" s="16"/>
      <c r="AP6" s="17"/>
      <c r="AQ6" s="60"/>
      <c r="AS6" s="26" t="s">
        <v>19</v>
      </c>
      <c r="AT6" s="16"/>
      <c r="AU6" s="17"/>
      <c r="AV6" s="10"/>
      <c r="AW6" s="17"/>
      <c r="AX6" s="16"/>
      <c r="AY6" s="17"/>
      <c r="AZ6" s="16"/>
      <c r="BA6" s="17"/>
      <c r="BB6" s="16"/>
      <c r="BC6" s="17"/>
      <c r="BD6" s="16"/>
      <c r="BE6" s="17"/>
      <c r="BF6" s="60"/>
      <c r="BI6" s="26" t="s">
        <v>19</v>
      </c>
      <c r="BJ6" s="16"/>
      <c r="BK6" s="71" t="e">
        <f t="shared" si="0"/>
        <v>#DIV/0!</v>
      </c>
      <c r="BL6" s="16"/>
      <c r="BM6" s="71" t="e">
        <f t="shared" si="1"/>
        <v>#DIV/0!</v>
      </c>
      <c r="BN6" s="16"/>
      <c r="BO6" s="71" t="e">
        <f t="shared" si="2"/>
        <v>#DIV/0!</v>
      </c>
      <c r="BP6" s="16"/>
      <c r="BQ6" s="71" t="e">
        <f t="shared" si="3"/>
        <v>#DIV/0!</v>
      </c>
      <c r="BR6" s="16"/>
      <c r="BS6" s="71" t="e">
        <f t="shared" si="4"/>
        <v>#DIV/0!</v>
      </c>
      <c r="BT6" s="16"/>
      <c r="BU6" s="71" t="e">
        <f t="shared" si="10"/>
        <v>#DIV/0!</v>
      </c>
      <c r="BV6" s="16"/>
      <c r="BW6" s="71" t="e">
        <f t="shared" si="11"/>
        <v>#DIV/0!</v>
      </c>
      <c r="BX6" s="16"/>
      <c r="BY6" s="71" t="e">
        <f t="shared" si="12"/>
        <v>#DIV/0!</v>
      </c>
      <c r="BZ6" s="16"/>
      <c r="CA6" s="71" t="e">
        <f t="shared" si="13"/>
        <v>#DIV/0!</v>
      </c>
      <c r="CB6" s="16"/>
      <c r="CC6" s="71" t="e">
        <f t="shared" si="14"/>
        <v>#DIV/0!</v>
      </c>
      <c r="CD6" s="60">
        <f t="shared" si="15"/>
        <v>0</v>
      </c>
      <c r="CG6" s="26" t="s">
        <v>19</v>
      </c>
      <c r="CH6" s="16"/>
      <c r="CI6" s="71">
        <v>0.39327731092436974</v>
      </c>
      <c r="CJ6" s="16"/>
      <c r="CK6" s="71">
        <v>0.41176470588235292</v>
      </c>
      <c r="CL6" s="16"/>
      <c r="CM6" s="71">
        <v>9.0756302521008414E-2</v>
      </c>
      <c r="CN6" s="16"/>
      <c r="CO6" s="71">
        <v>5.5462184873949577E-2</v>
      </c>
      <c r="CP6" s="16"/>
      <c r="CQ6" s="71">
        <v>3.5294117647058823E-2</v>
      </c>
      <c r="CR6" s="16"/>
      <c r="CS6" s="71">
        <v>3.3613445378151263E-3</v>
      </c>
      <c r="CT6" s="16"/>
      <c r="CU6" s="71" t="e">
        <f t="shared" si="16"/>
        <v>#DIV/0!</v>
      </c>
      <c r="CV6" s="60">
        <f t="shared" si="17"/>
        <v>0</v>
      </c>
    </row>
    <row r="7" spans="1:100" x14ac:dyDescent="0.2">
      <c r="A7" s="1">
        <v>97229</v>
      </c>
      <c r="B7" s="27" t="s">
        <v>24</v>
      </c>
      <c r="C7" s="18"/>
      <c r="D7" s="19" t="e">
        <f t="shared" si="5"/>
        <v>#DIV/0!</v>
      </c>
      <c r="E7" s="10"/>
      <c r="F7" s="19" t="e">
        <f t="shared" si="5"/>
        <v>#DIV/0!</v>
      </c>
      <c r="G7" s="10"/>
      <c r="H7" s="19" t="e">
        <f t="shared" si="6"/>
        <v>#DIV/0!</v>
      </c>
      <c r="I7" s="10"/>
      <c r="J7" s="19" t="e">
        <f t="shared" si="7"/>
        <v>#DIV/0!</v>
      </c>
      <c r="K7" s="10"/>
      <c r="L7" s="19" t="e">
        <f t="shared" si="8"/>
        <v>#DIV/0!</v>
      </c>
      <c r="M7" s="61">
        <f t="shared" si="9"/>
        <v>0</v>
      </c>
      <c r="P7" s="27" t="s">
        <v>24</v>
      </c>
      <c r="Q7" s="18"/>
      <c r="R7" s="19"/>
      <c r="S7" s="10"/>
      <c r="T7" s="19"/>
      <c r="U7" s="18"/>
      <c r="V7" s="19"/>
      <c r="W7" s="18"/>
      <c r="X7" s="19"/>
      <c r="Y7" s="18"/>
      <c r="Z7" s="19"/>
      <c r="AA7" s="61"/>
      <c r="AD7" s="27" t="s">
        <v>24</v>
      </c>
      <c r="AE7" s="18"/>
      <c r="AF7" s="19"/>
      <c r="AG7" s="10"/>
      <c r="AH7" s="19"/>
      <c r="AI7" s="18"/>
      <c r="AJ7" s="19"/>
      <c r="AK7" s="18"/>
      <c r="AL7" s="19"/>
      <c r="AM7" s="18"/>
      <c r="AN7" s="19"/>
      <c r="AO7" s="18"/>
      <c r="AP7" s="19"/>
      <c r="AQ7" s="61"/>
      <c r="AS7" s="27" t="s">
        <v>24</v>
      </c>
      <c r="AT7" s="18"/>
      <c r="AU7" s="19"/>
      <c r="AV7" s="10"/>
      <c r="AW7" s="19"/>
      <c r="AX7" s="18"/>
      <c r="AY7" s="19"/>
      <c r="AZ7" s="18"/>
      <c r="BA7" s="19"/>
      <c r="BB7" s="18"/>
      <c r="BC7" s="19"/>
      <c r="BD7" s="18"/>
      <c r="BE7" s="19"/>
      <c r="BF7" s="61"/>
      <c r="BI7" s="27" t="s">
        <v>24</v>
      </c>
      <c r="BJ7" s="18"/>
      <c r="BK7" s="72" t="e">
        <f t="shared" si="0"/>
        <v>#DIV/0!</v>
      </c>
      <c r="BL7" s="18"/>
      <c r="BM7" s="72" t="e">
        <f t="shared" si="1"/>
        <v>#DIV/0!</v>
      </c>
      <c r="BN7" s="18"/>
      <c r="BO7" s="72" t="e">
        <f t="shared" si="2"/>
        <v>#DIV/0!</v>
      </c>
      <c r="BP7" s="18"/>
      <c r="BQ7" s="72" t="e">
        <f t="shared" si="3"/>
        <v>#DIV/0!</v>
      </c>
      <c r="BR7" s="18"/>
      <c r="BS7" s="72" t="e">
        <f t="shared" si="4"/>
        <v>#DIV/0!</v>
      </c>
      <c r="BT7" s="18"/>
      <c r="BU7" s="72" t="e">
        <f t="shared" si="10"/>
        <v>#DIV/0!</v>
      </c>
      <c r="BV7" s="18"/>
      <c r="BW7" s="72" t="e">
        <f t="shared" si="11"/>
        <v>#DIV/0!</v>
      </c>
      <c r="BX7" s="18"/>
      <c r="BY7" s="72" t="e">
        <f t="shared" si="12"/>
        <v>#DIV/0!</v>
      </c>
      <c r="BZ7" s="18"/>
      <c r="CA7" s="72" t="e">
        <f t="shared" si="13"/>
        <v>#DIV/0!</v>
      </c>
      <c r="CB7" s="18"/>
      <c r="CC7" s="72" t="e">
        <f t="shared" si="14"/>
        <v>#DIV/0!</v>
      </c>
      <c r="CD7" s="61">
        <f t="shared" si="15"/>
        <v>0</v>
      </c>
      <c r="CG7" s="27" t="s">
        <v>24</v>
      </c>
      <c r="CH7" s="18"/>
      <c r="CI7" s="72">
        <v>0.43125000000000002</v>
      </c>
      <c r="CJ7" s="18"/>
      <c r="CK7" s="72">
        <v>0.38624999999999998</v>
      </c>
      <c r="CL7" s="18"/>
      <c r="CM7" s="72">
        <v>0.11125</v>
      </c>
      <c r="CN7" s="18"/>
      <c r="CO7" s="72">
        <v>3.125E-2</v>
      </c>
      <c r="CP7" s="18"/>
      <c r="CQ7" s="72">
        <v>2.1250000000000002E-2</v>
      </c>
      <c r="CR7" s="18"/>
      <c r="CS7" s="72">
        <v>8.7500000000000008E-3</v>
      </c>
      <c r="CT7" s="18"/>
      <c r="CU7" s="72" t="e">
        <f t="shared" si="16"/>
        <v>#DIV/0!</v>
      </c>
      <c r="CV7" s="61">
        <f t="shared" si="17"/>
        <v>0</v>
      </c>
    </row>
    <row r="8" spans="1:100" ht="13.5" thickBot="1" x14ac:dyDescent="0.25">
      <c r="A8" s="3"/>
      <c r="B8" s="28" t="s">
        <v>34</v>
      </c>
      <c r="C8" s="56">
        <f>SUM(C4:C7)</f>
        <v>0</v>
      </c>
      <c r="D8" s="44" t="e">
        <f t="shared" si="5"/>
        <v>#DIV/0!</v>
      </c>
      <c r="E8" s="12">
        <f>SUM(E4:E7)</f>
        <v>0</v>
      </c>
      <c r="F8" s="44" t="e">
        <f t="shared" si="5"/>
        <v>#DIV/0!</v>
      </c>
      <c r="G8" s="12">
        <f>SUM(G4:G7)</f>
        <v>0</v>
      </c>
      <c r="H8" s="44" t="e">
        <f t="shared" si="6"/>
        <v>#DIV/0!</v>
      </c>
      <c r="I8" s="12">
        <f>SUM(I4:I7)</f>
        <v>0</v>
      </c>
      <c r="J8" s="44" t="e">
        <f t="shared" si="7"/>
        <v>#DIV/0!</v>
      </c>
      <c r="K8" s="12">
        <f>SUM(K4:K7)</f>
        <v>0</v>
      </c>
      <c r="L8" s="44" t="e">
        <f t="shared" si="8"/>
        <v>#DIV/0!</v>
      </c>
      <c r="M8" s="62">
        <f t="shared" si="9"/>
        <v>0</v>
      </c>
      <c r="P8" s="28" t="s">
        <v>34</v>
      </c>
      <c r="Q8" s="56"/>
      <c r="R8" s="44"/>
      <c r="S8" s="12"/>
      <c r="T8" s="44"/>
      <c r="U8" s="56"/>
      <c r="V8" s="44"/>
      <c r="W8" s="56"/>
      <c r="X8" s="44"/>
      <c r="Y8" s="56"/>
      <c r="Z8" s="44"/>
      <c r="AA8" s="62"/>
      <c r="AD8" s="28" t="s">
        <v>34</v>
      </c>
      <c r="AE8" s="56"/>
      <c r="AF8" s="44"/>
      <c r="AG8" s="56"/>
      <c r="AH8" s="44"/>
      <c r="AI8" s="56"/>
      <c r="AJ8" s="44"/>
      <c r="AK8" s="56"/>
      <c r="AL8" s="44"/>
      <c r="AM8" s="56"/>
      <c r="AN8" s="44"/>
      <c r="AO8" s="56"/>
      <c r="AP8" s="44"/>
      <c r="AQ8" s="62"/>
      <c r="AS8" s="28" t="s">
        <v>34</v>
      </c>
      <c r="AT8" s="56"/>
      <c r="AU8" s="44"/>
      <c r="AV8" s="56"/>
      <c r="AW8" s="44"/>
      <c r="AX8" s="56"/>
      <c r="AY8" s="44"/>
      <c r="AZ8" s="56"/>
      <c r="BA8" s="44"/>
      <c r="BB8" s="56"/>
      <c r="BC8" s="44"/>
      <c r="BD8" s="56"/>
      <c r="BE8" s="44"/>
      <c r="BF8" s="62"/>
      <c r="BI8" s="28" t="s">
        <v>34</v>
      </c>
      <c r="BJ8" s="56">
        <f>SUM(BJ4:BJ7)</f>
        <v>0</v>
      </c>
      <c r="BK8" s="44" t="e">
        <f t="shared" si="0"/>
        <v>#DIV/0!</v>
      </c>
      <c r="BL8" s="56">
        <f>SUM(BL4:BL7)</f>
        <v>0</v>
      </c>
      <c r="BM8" s="44" t="e">
        <f t="shared" si="1"/>
        <v>#DIV/0!</v>
      </c>
      <c r="BN8" s="56">
        <f>SUM(BN4:BN7)</f>
        <v>0</v>
      </c>
      <c r="BO8" s="44" t="e">
        <f t="shared" si="2"/>
        <v>#DIV/0!</v>
      </c>
      <c r="BP8" s="56">
        <f>SUM(BP4:BP7)</f>
        <v>0</v>
      </c>
      <c r="BQ8" s="44" t="e">
        <f t="shared" si="3"/>
        <v>#DIV/0!</v>
      </c>
      <c r="BR8" s="56">
        <f>SUM(BR4:BR7)</f>
        <v>0</v>
      </c>
      <c r="BS8" s="44" t="e">
        <f t="shared" si="4"/>
        <v>#DIV/0!</v>
      </c>
      <c r="BT8" s="56">
        <f>SUM(BT4:BT7)</f>
        <v>0</v>
      </c>
      <c r="BU8" s="44" t="e">
        <f t="shared" si="10"/>
        <v>#DIV/0!</v>
      </c>
      <c r="BV8" s="56">
        <f>SUM(BV4:BV7)</f>
        <v>0</v>
      </c>
      <c r="BW8" s="44" t="e">
        <f t="shared" si="11"/>
        <v>#DIV/0!</v>
      </c>
      <c r="BX8" s="56">
        <f>SUM(BX4:BX7)</f>
        <v>0</v>
      </c>
      <c r="BY8" s="44" t="e">
        <f t="shared" si="12"/>
        <v>#DIV/0!</v>
      </c>
      <c r="BZ8" s="56">
        <f>SUM(BZ4:BZ7)</f>
        <v>0</v>
      </c>
      <c r="CA8" s="44" t="e">
        <f t="shared" si="13"/>
        <v>#DIV/0!</v>
      </c>
      <c r="CB8" s="56">
        <f>SUM(CB4:CB7)</f>
        <v>0</v>
      </c>
      <c r="CC8" s="44" t="e">
        <f t="shared" si="14"/>
        <v>#DIV/0!</v>
      </c>
      <c r="CD8" s="62">
        <f t="shared" si="15"/>
        <v>0</v>
      </c>
      <c r="CG8" s="28" t="s">
        <v>34</v>
      </c>
      <c r="CH8" s="56">
        <f>SUM(CH4:CH7)</f>
        <v>0</v>
      </c>
      <c r="CI8" s="44">
        <v>0.45513956553774282</v>
      </c>
      <c r="CJ8" s="56">
        <f>SUM(CJ4:CJ7)</f>
        <v>0</v>
      </c>
      <c r="CK8" s="44">
        <v>0.38007883916126367</v>
      </c>
      <c r="CL8" s="56">
        <f>SUM(CL4:CL7)</f>
        <v>0</v>
      </c>
      <c r="CM8" s="44">
        <v>9.2921019288984066E-2</v>
      </c>
      <c r="CN8" s="56">
        <f>SUM(CN4:CN7)</f>
        <v>0</v>
      </c>
      <c r="CO8" s="44">
        <v>3.4862057952142686E-2</v>
      </c>
      <c r="CP8" s="56">
        <f>SUM(CP4:CP7)</f>
        <v>0</v>
      </c>
      <c r="CQ8" s="44">
        <v>1.9885214134316879E-2</v>
      </c>
      <c r="CR8" s="56">
        <f>SUM(CR4:CR7)</f>
        <v>0</v>
      </c>
      <c r="CS8" s="44">
        <v>7.026536084723054E-3</v>
      </c>
      <c r="CT8" s="56">
        <f>SUM(CT4:CT7)</f>
        <v>0</v>
      </c>
      <c r="CU8" s="44" t="e">
        <f t="shared" si="16"/>
        <v>#DIV/0!</v>
      </c>
      <c r="CV8" s="62">
        <f t="shared" si="17"/>
        <v>0</v>
      </c>
    </row>
    <row r="9" spans="1:100" x14ac:dyDescent="0.2">
      <c r="A9" s="1">
        <v>97212</v>
      </c>
      <c r="B9" s="25" t="s">
        <v>9</v>
      </c>
      <c r="C9" s="57"/>
      <c r="D9" s="43" t="e">
        <f t="shared" si="5"/>
        <v>#DIV/0!</v>
      </c>
      <c r="E9" s="10"/>
      <c r="F9" s="43" t="e">
        <f t="shared" si="5"/>
        <v>#DIV/0!</v>
      </c>
      <c r="G9" s="10"/>
      <c r="H9" s="43" t="e">
        <f t="shared" si="6"/>
        <v>#DIV/0!</v>
      </c>
      <c r="I9" s="10"/>
      <c r="J9" s="43" t="e">
        <f t="shared" si="7"/>
        <v>#DIV/0!</v>
      </c>
      <c r="K9" s="10"/>
      <c r="L9" s="43" t="e">
        <f t="shared" si="8"/>
        <v>#DIV/0!</v>
      </c>
      <c r="M9" s="59">
        <f t="shared" si="9"/>
        <v>0</v>
      </c>
      <c r="P9" s="25" t="s">
        <v>9</v>
      </c>
      <c r="Q9" s="57"/>
      <c r="R9" s="43"/>
      <c r="S9" s="10"/>
      <c r="T9" s="43"/>
      <c r="U9" s="57"/>
      <c r="V9" s="43"/>
      <c r="W9" s="57"/>
      <c r="X9" s="43"/>
      <c r="Y9" s="57"/>
      <c r="Z9" s="43"/>
      <c r="AA9" s="59"/>
      <c r="AD9" s="25" t="s">
        <v>9</v>
      </c>
      <c r="AE9" s="57"/>
      <c r="AF9" s="43"/>
      <c r="AG9" s="10"/>
      <c r="AH9" s="43"/>
      <c r="AI9" s="10"/>
      <c r="AJ9" s="43"/>
      <c r="AK9" s="10"/>
      <c r="AL9" s="43"/>
      <c r="AM9" s="10"/>
      <c r="AN9" s="43"/>
      <c r="AO9" s="10"/>
      <c r="AP9" s="43"/>
      <c r="AQ9" s="59"/>
      <c r="AS9" s="25" t="s">
        <v>9</v>
      </c>
      <c r="AT9" s="57"/>
      <c r="AU9" s="43"/>
      <c r="AV9" s="57"/>
      <c r="AW9" s="43"/>
      <c r="AX9" s="57"/>
      <c r="AY9" s="43"/>
      <c r="AZ9" s="57"/>
      <c r="BA9" s="43"/>
      <c r="BB9" s="57"/>
      <c r="BC9" s="43"/>
      <c r="BD9" s="57"/>
      <c r="BE9" s="43"/>
      <c r="BF9" s="59"/>
      <c r="BI9" s="25" t="s">
        <v>9</v>
      </c>
      <c r="BJ9" s="57"/>
      <c r="BK9" s="73" t="e">
        <f t="shared" si="0"/>
        <v>#DIV/0!</v>
      </c>
      <c r="BL9" s="57"/>
      <c r="BM9" s="73" t="e">
        <f t="shared" si="1"/>
        <v>#DIV/0!</v>
      </c>
      <c r="BN9" s="57"/>
      <c r="BO9" s="73" t="e">
        <f t="shared" si="2"/>
        <v>#DIV/0!</v>
      </c>
      <c r="BP9" s="57"/>
      <c r="BQ9" s="73" t="e">
        <f t="shared" si="3"/>
        <v>#DIV/0!</v>
      </c>
      <c r="BR9" s="57"/>
      <c r="BS9" s="73" t="e">
        <f t="shared" si="4"/>
        <v>#DIV/0!</v>
      </c>
      <c r="BT9" s="57"/>
      <c r="BU9" s="73" t="e">
        <f t="shared" si="10"/>
        <v>#DIV/0!</v>
      </c>
      <c r="BV9" s="57"/>
      <c r="BW9" s="73" t="e">
        <f t="shared" si="11"/>
        <v>#DIV/0!</v>
      </c>
      <c r="BX9" s="57"/>
      <c r="BY9" s="73" t="e">
        <f t="shared" si="12"/>
        <v>#DIV/0!</v>
      </c>
      <c r="BZ9" s="57"/>
      <c r="CA9" s="73" t="e">
        <f t="shared" si="13"/>
        <v>#DIV/0!</v>
      </c>
      <c r="CB9" s="57"/>
      <c r="CC9" s="73" t="e">
        <f t="shared" si="14"/>
        <v>#DIV/0!</v>
      </c>
      <c r="CD9" s="59">
        <f t="shared" si="15"/>
        <v>0</v>
      </c>
      <c r="CG9" s="25" t="s">
        <v>9</v>
      </c>
      <c r="CH9" s="57"/>
      <c r="CI9" s="73">
        <v>0.44444444444444448</v>
      </c>
      <c r="CJ9" s="57"/>
      <c r="CK9" s="73">
        <v>0.35802469135802473</v>
      </c>
      <c r="CL9" s="57"/>
      <c r="CM9" s="73">
        <v>0.10493827160493829</v>
      </c>
      <c r="CN9" s="57"/>
      <c r="CO9" s="73">
        <v>3.9094650205761326E-2</v>
      </c>
      <c r="CP9" s="57"/>
      <c r="CQ9" s="73">
        <v>2.4691358024691364E-2</v>
      </c>
      <c r="CR9" s="57"/>
      <c r="CS9" s="73">
        <v>1.6460905349794244E-2</v>
      </c>
      <c r="CT9" s="57"/>
      <c r="CU9" s="73" t="e">
        <f t="shared" si="16"/>
        <v>#DIV/0!</v>
      </c>
      <c r="CV9" s="59">
        <f t="shared" si="17"/>
        <v>0</v>
      </c>
    </row>
    <row r="10" spans="1:100" x14ac:dyDescent="0.2">
      <c r="A10" s="1">
        <v>97222</v>
      </c>
      <c r="B10" s="26" t="s">
        <v>17</v>
      </c>
      <c r="C10" s="16"/>
      <c r="D10" s="17" t="e">
        <f t="shared" si="5"/>
        <v>#DIV/0!</v>
      </c>
      <c r="E10" s="10"/>
      <c r="F10" s="17" t="e">
        <f t="shared" si="5"/>
        <v>#DIV/0!</v>
      </c>
      <c r="G10" s="10"/>
      <c r="H10" s="17" t="e">
        <f t="shared" si="6"/>
        <v>#DIV/0!</v>
      </c>
      <c r="I10" s="10"/>
      <c r="J10" s="17" t="e">
        <f t="shared" si="7"/>
        <v>#DIV/0!</v>
      </c>
      <c r="K10" s="10"/>
      <c r="L10" s="17" t="e">
        <f t="shared" si="8"/>
        <v>#DIV/0!</v>
      </c>
      <c r="M10" s="60">
        <f t="shared" si="9"/>
        <v>0</v>
      </c>
      <c r="P10" s="26" t="s">
        <v>17</v>
      </c>
      <c r="Q10" s="16"/>
      <c r="R10" s="17"/>
      <c r="S10" s="10"/>
      <c r="T10" s="17"/>
      <c r="U10" s="16"/>
      <c r="V10" s="17"/>
      <c r="W10" s="16"/>
      <c r="X10" s="17"/>
      <c r="Y10" s="16"/>
      <c r="Z10" s="17"/>
      <c r="AA10" s="60"/>
      <c r="AD10" s="26" t="s">
        <v>17</v>
      </c>
      <c r="AE10" s="16"/>
      <c r="AF10" s="17"/>
      <c r="AG10" s="10"/>
      <c r="AH10" s="17"/>
      <c r="AI10" s="10"/>
      <c r="AJ10" s="17"/>
      <c r="AK10" s="10"/>
      <c r="AL10" s="17"/>
      <c r="AM10" s="10"/>
      <c r="AN10" s="17"/>
      <c r="AO10" s="10"/>
      <c r="AP10" s="17"/>
      <c r="AQ10" s="60"/>
      <c r="AS10" s="26" t="s">
        <v>17</v>
      </c>
      <c r="AT10" s="16"/>
      <c r="AU10" s="17"/>
      <c r="AV10" s="16"/>
      <c r="AW10" s="17"/>
      <c r="AX10" s="16"/>
      <c r="AY10" s="17"/>
      <c r="AZ10" s="16"/>
      <c r="BA10" s="17"/>
      <c r="BB10" s="16"/>
      <c r="BC10" s="17"/>
      <c r="BD10" s="16"/>
      <c r="BE10" s="17"/>
      <c r="BF10" s="60"/>
      <c r="BI10" s="26" t="s">
        <v>17</v>
      </c>
      <c r="BJ10" s="16"/>
      <c r="BK10" s="71" t="e">
        <f t="shared" si="0"/>
        <v>#DIV/0!</v>
      </c>
      <c r="BL10" s="16"/>
      <c r="BM10" s="71" t="e">
        <f t="shared" si="1"/>
        <v>#DIV/0!</v>
      </c>
      <c r="BN10" s="16"/>
      <c r="BO10" s="71" t="e">
        <f t="shared" si="2"/>
        <v>#DIV/0!</v>
      </c>
      <c r="BP10" s="16"/>
      <c r="BQ10" s="71" t="e">
        <f t="shared" si="3"/>
        <v>#DIV/0!</v>
      </c>
      <c r="BR10" s="16"/>
      <c r="BS10" s="71" t="e">
        <f t="shared" si="4"/>
        <v>#DIV/0!</v>
      </c>
      <c r="BT10" s="16"/>
      <c r="BU10" s="71" t="e">
        <f t="shared" si="10"/>
        <v>#DIV/0!</v>
      </c>
      <c r="BV10" s="16"/>
      <c r="BW10" s="71" t="e">
        <f t="shared" si="11"/>
        <v>#DIV/0!</v>
      </c>
      <c r="BX10" s="16"/>
      <c r="BY10" s="71" t="e">
        <f t="shared" si="12"/>
        <v>#DIV/0!</v>
      </c>
      <c r="BZ10" s="16"/>
      <c r="CA10" s="71" t="e">
        <f t="shared" si="13"/>
        <v>#DIV/0!</v>
      </c>
      <c r="CB10" s="16"/>
      <c r="CC10" s="71" t="e">
        <f t="shared" si="14"/>
        <v>#DIV/0!</v>
      </c>
      <c r="CD10" s="60">
        <f t="shared" si="15"/>
        <v>0</v>
      </c>
      <c r="CG10" s="26" t="s">
        <v>17</v>
      </c>
      <c r="CH10" s="16"/>
      <c r="CI10" s="71">
        <v>0.43467011642949543</v>
      </c>
      <c r="CJ10" s="16"/>
      <c r="CK10" s="71">
        <v>0.36351875808538164</v>
      </c>
      <c r="CL10" s="16"/>
      <c r="CM10" s="71">
        <v>0.10737386804657179</v>
      </c>
      <c r="CN10" s="16"/>
      <c r="CO10" s="71">
        <v>4.7865459249676584E-2</v>
      </c>
      <c r="CP10" s="16"/>
      <c r="CQ10" s="71">
        <v>2.5873221216041395E-2</v>
      </c>
      <c r="CR10" s="16"/>
      <c r="CS10" s="71">
        <v>1.1642949547218628E-2</v>
      </c>
      <c r="CT10" s="16"/>
      <c r="CU10" s="71" t="e">
        <f t="shared" si="16"/>
        <v>#DIV/0!</v>
      </c>
      <c r="CV10" s="60">
        <f t="shared" si="17"/>
        <v>0</v>
      </c>
    </row>
    <row r="11" spans="1:100" x14ac:dyDescent="0.2">
      <c r="A11" s="1">
        <v>97228</v>
      </c>
      <c r="B11" s="26" t="s">
        <v>23</v>
      </c>
      <c r="C11" s="16"/>
      <c r="D11" s="17" t="e">
        <f t="shared" si="5"/>
        <v>#DIV/0!</v>
      </c>
      <c r="E11" s="10"/>
      <c r="F11" s="17" t="e">
        <f t="shared" si="5"/>
        <v>#DIV/0!</v>
      </c>
      <c r="G11" s="10"/>
      <c r="H11" s="17" t="e">
        <f t="shared" si="6"/>
        <v>#DIV/0!</v>
      </c>
      <c r="I11" s="10"/>
      <c r="J11" s="17" t="e">
        <f t="shared" si="7"/>
        <v>#DIV/0!</v>
      </c>
      <c r="K11" s="10"/>
      <c r="L11" s="17" t="e">
        <f t="shared" si="8"/>
        <v>#DIV/0!</v>
      </c>
      <c r="M11" s="60">
        <f t="shared" si="9"/>
        <v>0</v>
      </c>
      <c r="P11" s="26" t="s">
        <v>23</v>
      </c>
      <c r="Q11" s="16"/>
      <c r="R11" s="17"/>
      <c r="S11" s="10"/>
      <c r="T11" s="17"/>
      <c r="U11" s="16"/>
      <c r="V11" s="17"/>
      <c r="W11" s="16"/>
      <c r="X11" s="17"/>
      <c r="Y11" s="16"/>
      <c r="Z11" s="17"/>
      <c r="AA11" s="60"/>
      <c r="AD11" s="26" t="s">
        <v>23</v>
      </c>
      <c r="AE11" s="16"/>
      <c r="AF11" s="17"/>
      <c r="AG11" s="10"/>
      <c r="AH11" s="17"/>
      <c r="AI11" s="10"/>
      <c r="AJ11" s="17"/>
      <c r="AK11" s="10"/>
      <c r="AL11" s="17"/>
      <c r="AM11" s="10"/>
      <c r="AN11" s="17"/>
      <c r="AO11" s="10"/>
      <c r="AP11" s="17"/>
      <c r="AQ11" s="60"/>
      <c r="AS11" s="26" t="s">
        <v>23</v>
      </c>
      <c r="AT11" s="16"/>
      <c r="AU11" s="17"/>
      <c r="AV11" s="16"/>
      <c r="AW11" s="17"/>
      <c r="AX11" s="16"/>
      <c r="AY11" s="17"/>
      <c r="AZ11" s="16"/>
      <c r="BA11" s="17"/>
      <c r="BB11" s="16"/>
      <c r="BC11" s="17"/>
      <c r="BD11" s="16"/>
      <c r="BE11" s="17"/>
      <c r="BF11" s="60"/>
      <c r="BI11" s="26" t="s">
        <v>23</v>
      </c>
      <c r="BJ11" s="16"/>
      <c r="BK11" s="71" t="e">
        <f t="shared" si="0"/>
        <v>#DIV/0!</v>
      </c>
      <c r="BL11" s="16"/>
      <c r="BM11" s="71" t="e">
        <f t="shared" si="1"/>
        <v>#DIV/0!</v>
      </c>
      <c r="BN11" s="16"/>
      <c r="BO11" s="71" t="e">
        <f t="shared" si="2"/>
        <v>#DIV/0!</v>
      </c>
      <c r="BP11" s="16"/>
      <c r="BQ11" s="71" t="e">
        <f t="shared" si="3"/>
        <v>#DIV/0!</v>
      </c>
      <c r="BR11" s="16"/>
      <c r="BS11" s="71" t="e">
        <f t="shared" si="4"/>
        <v>#DIV/0!</v>
      </c>
      <c r="BT11" s="16"/>
      <c r="BU11" s="71" t="e">
        <f t="shared" si="10"/>
        <v>#DIV/0!</v>
      </c>
      <c r="BV11" s="16"/>
      <c r="BW11" s="71" t="e">
        <f t="shared" si="11"/>
        <v>#DIV/0!</v>
      </c>
      <c r="BX11" s="16"/>
      <c r="BY11" s="71" t="e">
        <f t="shared" si="12"/>
        <v>#DIV/0!</v>
      </c>
      <c r="BZ11" s="16"/>
      <c r="CA11" s="71" t="e">
        <f t="shared" si="13"/>
        <v>#DIV/0!</v>
      </c>
      <c r="CB11" s="16"/>
      <c r="CC11" s="71" t="e">
        <f t="shared" si="14"/>
        <v>#DIV/0!</v>
      </c>
      <c r="CD11" s="60">
        <f t="shared" si="15"/>
        <v>0</v>
      </c>
      <c r="CG11" s="26" t="s">
        <v>23</v>
      </c>
      <c r="CH11" s="16"/>
      <c r="CI11" s="71">
        <v>0.39975550122249387</v>
      </c>
      <c r="CJ11" s="16"/>
      <c r="CK11" s="71">
        <v>0.37652811735941316</v>
      </c>
      <c r="CL11" s="16"/>
      <c r="CM11" s="71">
        <v>0.10146699266503666</v>
      </c>
      <c r="CN11" s="16"/>
      <c r="CO11" s="71">
        <v>5.7457212713936424E-2</v>
      </c>
      <c r="CP11" s="16"/>
      <c r="CQ11" s="71">
        <v>2.8117359413202932E-2</v>
      </c>
      <c r="CR11" s="16"/>
      <c r="CS11" s="71">
        <v>1.4669926650366746E-2</v>
      </c>
      <c r="CT11" s="16"/>
      <c r="CU11" s="71" t="e">
        <f t="shared" si="16"/>
        <v>#DIV/0!</v>
      </c>
      <c r="CV11" s="60">
        <f t="shared" si="17"/>
        <v>0</v>
      </c>
    </row>
    <row r="12" spans="1:100" x14ac:dyDescent="0.2">
      <c r="A12" s="1">
        <v>97230</v>
      </c>
      <c r="B12" s="27" t="s">
        <v>25</v>
      </c>
      <c r="C12" s="18"/>
      <c r="D12" s="19" t="e">
        <f t="shared" si="5"/>
        <v>#DIV/0!</v>
      </c>
      <c r="E12" s="10"/>
      <c r="F12" s="19" t="e">
        <f t="shared" si="5"/>
        <v>#DIV/0!</v>
      </c>
      <c r="G12" s="10"/>
      <c r="H12" s="19" t="e">
        <f t="shared" si="6"/>
        <v>#DIV/0!</v>
      </c>
      <c r="I12" s="10"/>
      <c r="J12" s="19" t="e">
        <f t="shared" si="7"/>
        <v>#DIV/0!</v>
      </c>
      <c r="K12" s="10"/>
      <c r="L12" s="19" t="e">
        <f t="shared" si="8"/>
        <v>#DIV/0!</v>
      </c>
      <c r="M12" s="61">
        <f t="shared" si="9"/>
        <v>0</v>
      </c>
      <c r="P12" s="27" t="s">
        <v>25</v>
      </c>
      <c r="Q12" s="18"/>
      <c r="R12" s="19"/>
      <c r="S12" s="10"/>
      <c r="T12" s="19"/>
      <c r="U12" s="18"/>
      <c r="V12" s="19"/>
      <c r="W12" s="18"/>
      <c r="X12" s="19"/>
      <c r="Y12" s="18"/>
      <c r="Z12" s="19"/>
      <c r="AA12" s="61"/>
      <c r="AD12" s="27" t="s">
        <v>25</v>
      </c>
      <c r="AE12" s="18"/>
      <c r="AF12" s="19"/>
      <c r="AG12" s="10"/>
      <c r="AH12" s="19"/>
      <c r="AI12" s="10"/>
      <c r="AJ12" s="19"/>
      <c r="AK12" s="10"/>
      <c r="AL12" s="19"/>
      <c r="AM12" s="10"/>
      <c r="AN12" s="19"/>
      <c r="AO12" s="10"/>
      <c r="AP12" s="19"/>
      <c r="AQ12" s="61"/>
      <c r="AS12" s="27" t="s">
        <v>25</v>
      </c>
      <c r="AT12" s="18"/>
      <c r="AU12" s="19"/>
      <c r="AV12" s="18"/>
      <c r="AW12" s="19"/>
      <c r="AX12" s="18"/>
      <c r="AY12" s="19"/>
      <c r="AZ12" s="18"/>
      <c r="BA12" s="19"/>
      <c r="BB12" s="18"/>
      <c r="BC12" s="19"/>
      <c r="BD12" s="18"/>
      <c r="BE12" s="19"/>
      <c r="BF12" s="61"/>
      <c r="BI12" s="27" t="s">
        <v>25</v>
      </c>
      <c r="BJ12" s="18"/>
      <c r="BK12" s="72" t="e">
        <f t="shared" si="0"/>
        <v>#DIV/0!</v>
      </c>
      <c r="BL12" s="18"/>
      <c r="BM12" s="72" t="e">
        <f t="shared" si="1"/>
        <v>#DIV/0!</v>
      </c>
      <c r="BN12" s="18"/>
      <c r="BO12" s="72" t="e">
        <f t="shared" si="2"/>
        <v>#DIV/0!</v>
      </c>
      <c r="BP12" s="18"/>
      <c r="BQ12" s="72" t="e">
        <f t="shared" si="3"/>
        <v>#DIV/0!</v>
      </c>
      <c r="BR12" s="18"/>
      <c r="BS12" s="72" t="e">
        <f t="shared" si="4"/>
        <v>#DIV/0!</v>
      </c>
      <c r="BT12" s="18"/>
      <c r="BU12" s="72" t="e">
        <f t="shared" si="10"/>
        <v>#DIV/0!</v>
      </c>
      <c r="BV12" s="18"/>
      <c r="BW12" s="72" t="e">
        <f t="shared" si="11"/>
        <v>#DIV/0!</v>
      </c>
      <c r="BX12" s="18"/>
      <c r="BY12" s="72" t="e">
        <f t="shared" si="12"/>
        <v>#DIV/0!</v>
      </c>
      <c r="BZ12" s="18"/>
      <c r="CA12" s="72" t="e">
        <f t="shared" si="13"/>
        <v>#DIV/0!</v>
      </c>
      <c r="CB12" s="18"/>
      <c r="CC12" s="72" t="e">
        <f t="shared" si="14"/>
        <v>#DIV/0!</v>
      </c>
      <c r="CD12" s="61">
        <f t="shared" si="15"/>
        <v>0</v>
      </c>
      <c r="CG12" s="27" t="s">
        <v>25</v>
      </c>
      <c r="CH12" s="18"/>
      <c r="CI12" s="72">
        <v>0.43877551020408173</v>
      </c>
      <c r="CJ12" s="18"/>
      <c r="CK12" s="72">
        <v>0.41224489795918373</v>
      </c>
      <c r="CL12" s="18"/>
      <c r="CM12" s="72">
        <v>0.10408163265306124</v>
      </c>
      <c r="CN12" s="18"/>
      <c r="CO12" s="72">
        <v>1.4285714285714287E-2</v>
      </c>
      <c r="CP12" s="18"/>
      <c r="CQ12" s="72">
        <v>1.2244897959183676E-2</v>
      </c>
      <c r="CR12" s="18"/>
      <c r="CS12" s="72">
        <v>6.1224489795918382E-3</v>
      </c>
      <c r="CT12" s="18"/>
      <c r="CU12" s="72" t="e">
        <f t="shared" si="16"/>
        <v>#DIV/0!</v>
      </c>
      <c r="CV12" s="61">
        <f t="shared" si="17"/>
        <v>0</v>
      </c>
    </row>
    <row r="13" spans="1:100" x14ac:dyDescent="0.2">
      <c r="A13" s="3"/>
      <c r="B13" s="29" t="s">
        <v>35</v>
      </c>
      <c r="C13" s="20">
        <f>SUM(C9:C12)</f>
        <v>0</v>
      </c>
      <c r="D13" s="21" t="e">
        <f t="shared" si="5"/>
        <v>#DIV/0!</v>
      </c>
      <c r="E13" s="13">
        <f>SUM(E9:E12)</f>
        <v>0</v>
      </c>
      <c r="F13" s="21" t="e">
        <f t="shared" si="5"/>
        <v>#DIV/0!</v>
      </c>
      <c r="G13" s="13">
        <f>SUM(G9:G12)</f>
        <v>0</v>
      </c>
      <c r="H13" s="21" t="e">
        <f t="shared" si="6"/>
        <v>#DIV/0!</v>
      </c>
      <c r="I13" s="13">
        <f>SUM(I9:I12)</f>
        <v>0</v>
      </c>
      <c r="J13" s="21" t="e">
        <f t="shared" si="7"/>
        <v>#DIV/0!</v>
      </c>
      <c r="K13" s="13">
        <f>SUM(K9:K12)</f>
        <v>0</v>
      </c>
      <c r="L13" s="21" t="e">
        <f t="shared" si="8"/>
        <v>#DIV/0!</v>
      </c>
      <c r="M13" s="63">
        <f t="shared" si="9"/>
        <v>0</v>
      </c>
      <c r="P13" s="29" t="s">
        <v>35</v>
      </c>
      <c r="Q13" s="20"/>
      <c r="R13" s="21"/>
      <c r="S13" s="13"/>
      <c r="T13" s="21"/>
      <c r="U13" s="20"/>
      <c r="V13" s="21"/>
      <c r="W13" s="20"/>
      <c r="X13" s="21"/>
      <c r="Y13" s="20"/>
      <c r="Z13" s="21"/>
      <c r="AA13" s="63"/>
      <c r="AD13" s="29" t="s">
        <v>35</v>
      </c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63"/>
      <c r="AS13" s="29" t="s">
        <v>35</v>
      </c>
      <c r="AT13" s="20"/>
      <c r="AU13" s="21"/>
      <c r="AV13" s="20"/>
      <c r="AW13" s="21"/>
      <c r="AX13" s="20"/>
      <c r="AY13" s="21"/>
      <c r="AZ13" s="20"/>
      <c r="BA13" s="21"/>
      <c r="BB13" s="20"/>
      <c r="BC13" s="21"/>
      <c r="BD13" s="20"/>
      <c r="BE13" s="21"/>
      <c r="BF13" s="63"/>
      <c r="BI13" s="29" t="s">
        <v>35</v>
      </c>
      <c r="BJ13" s="20">
        <f>SUM(BJ9:BJ12)</f>
        <v>0</v>
      </c>
      <c r="BK13" s="21" t="e">
        <f t="shared" si="0"/>
        <v>#DIV/0!</v>
      </c>
      <c r="BL13" s="20">
        <f>SUM(BL9:BL12)</f>
        <v>0</v>
      </c>
      <c r="BM13" s="21" t="e">
        <f t="shared" si="1"/>
        <v>#DIV/0!</v>
      </c>
      <c r="BN13" s="20">
        <f>SUM(BN9:BN12)</f>
        <v>0</v>
      </c>
      <c r="BO13" s="21" t="e">
        <f t="shared" si="2"/>
        <v>#DIV/0!</v>
      </c>
      <c r="BP13" s="20">
        <f>SUM(BP9:BP12)</f>
        <v>0</v>
      </c>
      <c r="BQ13" s="21" t="e">
        <f t="shared" si="3"/>
        <v>#DIV/0!</v>
      </c>
      <c r="BR13" s="20">
        <f>SUM(BR9:BR12)</f>
        <v>0</v>
      </c>
      <c r="BS13" s="21" t="e">
        <f t="shared" si="4"/>
        <v>#DIV/0!</v>
      </c>
      <c r="BT13" s="20">
        <f>SUM(BT9:BT12)</f>
        <v>0</v>
      </c>
      <c r="BU13" s="21" t="e">
        <f t="shared" si="10"/>
        <v>#DIV/0!</v>
      </c>
      <c r="BV13" s="20">
        <f>SUM(BV9:BV12)</f>
        <v>0</v>
      </c>
      <c r="BW13" s="21" t="e">
        <f t="shared" si="11"/>
        <v>#DIV/0!</v>
      </c>
      <c r="BX13" s="20">
        <f>SUM(BX9:BX12)</f>
        <v>0</v>
      </c>
      <c r="BY13" s="21" t="e">
        <f t="shared" si="12"/>
        <v>#DIV/0!</v>
      </c>
      <c r="BZ13" s="20">
        <f>SUM(BZ9:BZ12)</f>
        <v>0</v>
      </c>
      <c r="CA13" s="21" t="e">
        <f t="shared" si="13"/>
        <v>#DIV/0!</v>
      </c>
      <c r="CB13" s="20">
        <f>SUM(CB9:CB12)</f>
        <v>0</v>
      </c>
      <c r="CC13" s="21" t="e">
        <f t="shared" si="14"/>
        <v>#DIV/0!</v>
      </c>
      <c r="CD13" s="63">
        <f t="shared" si="15"/>
        <v>0</v>
      </c>
      <c r="CG13" s="29" t="s">
        <v>35</v>
      </c>
      <c r="CH13" s="20">
        <f>SUM(CH9:CH12)</f>
        <v>0</v>
      </c>
      <c r="CI13" s="21">
        <v>0.42615523239076425</v>
      </c>
      <c r="CJ13" s="20">
        <f>SUM(CJ9:CJ12)</f>
        <v>0</v>
      </c>
      <c r="CK13" s="21">
        <v>0.37593063151687783</v>
      </c>
      <c r="CL13" s="20">
        <f>SUM(CL9:CL12)</f>
        <v>0</v>
      </c>
      <c r="CM13" s="21">
        <v>0.10439772938167285</v>
      </c>
      <c r="CN13" s="20">
        <f>SUM(CN9:CN12)</f>
        <v>0</v>
      </c>
      <c r="CO13" s="21">
        <v>4.2858941227332956E-2</v>
      </c>
      <c r="CP13" s="20">
        <f>SUM(CP9:CP12)</f>
        <v>0</v>
      </c>
      <c r="CQ13" s="21">
        <v>2.376533692372286E-2</v>
      </c>
      <c r="CR13" s="20">
        <f>SUM(CR9:CR12)</f>
        <v>0</v>
      </c>
      <c r="CS13" s="21">
        <v>1.2469066119868165E-2</v>
      </c>
      <c r="CT13" s="20">
        <f>SUM(CT9:CT12)</f>
        <v>0</v>
      </c>
      <c r="CU13" s="21" t="e">
        <f t="shared" si="16"/>
        <v>#DIV/0!</v>
      </c>
      <c r="CV13" s="63">
        <f t="shared" si="17"/>
        <v>0</v>
      </c>
    </row>
    <row r="14" spans="1:100" x14ac:dyDescent="0.2">
      <c r="A14" s="1">
        <v>97201</v>
      </c>
      <c r="B14" s="30" t="s">
        <v>32</v>
      </c>
      <c r="C14" s="14"/>
      <c r="D14" s="15" t="e">
        <f t="shared" si="5"/>
        <v>#DIV/0!</v>
      </c>
      <c r="E14" s="10"/>
      <c r="F14" s="15" t="e">
        <f t="shared" si="5"/>
        <v>#DIV/0!</v>
      </c>
      <c r="G14" s="10"/>
      <c r="H14" s="15" t="e">
        <f t="shared" si="6"/>
        <v>#DIV/0!</v>
      </c>
      <c r="I14" s="10"/>
      <c r="J14" s="15" t="e">
        <f t="shared" si="7"/>
        <v>#DIV/0!</v>
      </c>
      <c r="K14" s="10"/>
      <c r="L14" s="15" t="e">
        <f t="shared" si="8"/>
        <v>#DIV/0!</v>
      </c>
      <c r="M14" s="64">
        <f t="shared" si="9"/>
        <v>0</v>
      </c>
      <c r="P14" s="30" t="s">
        <v>32</v>
      </c>
      <c r="Q14" s="14"/>
      <c r="R14" s="15"/>
      <c r="S14" s="10"/>
      <c r="T14" s="15"/>
      <c r="U14" s="14"/>
      <c r="V14" s="15"/>
      <c r="W14" s="14"/>
      <c r="X14" s="15"/>
      <c r="Y14" s="14"/>
      <c r="Z14" s="15"/>
      <c r="AA14" s="64"/>
      <c r="AD14" s="30" t="s">
        <v>32</v>
      </c>
      <c r="AE14" s="14"/>
      <c r="AF14" s="15"/>
      <c r="AG14" s="10"/>
      <c r="AH14" s="15"/>
      <c r="AI14" s="10"/>
      <c r="AJ14" s="15"/>
      <c r="AK14" s="10"/>
      <c r="AL14" s="15"/>
      <c r="AM14" s="10"/>
      <c r="AN14" s="15"/>
      <c r="AO14" s="10"/>
      <c r="AP14" s="15"/>
      <c r="AQ14" s="64"/>
      <c r="AS14" s="30" t="s">
        <v>32</v>
      </c>
      <c r="AT14" s="14"/>
      <c r="AU14" s="15"/>
      <c r="AV14" s="14"/>
      <c r="AW14" s="15"/>
      <c r="AX14" s="14"/>
      <c r="AY14" s="15"/>
      <c r="AZ14" s="14"/>
      <c r="BA14" s="15"/>
      <c r="BB14" s="14"/>
      <c r="BC14" s="15"/>
      <c r="BD14" s="14"/>
      <c r="BE14" s="15"/>
      <c r="BF14" s="64"/>
      <c r="BI14" s="30" t="s">
        <v>32</v>
      </c>
      <c r="BJ14" s="14"/>
      <c r="BK14" s="74" t="e">
        <f t="shared" si="0"/>
        <v>#DIV/0!</v>
      </c>
      <c r="BL14" s="14"/>
      <c r="BM14" s="74" t="e">
        <f t="shared" si="1"/>
        <v>#DIV/0!</v>
      </c>
      <c r="BN14" s="14"/>
      <c r="BO14" s="74" t="e">
        <f t="shared" si="2"/>
        <v>#DIV/0!</v>
      </c>
      <c r="BP14" s="14"/>
      <c r="BQ14" s="74" t="e">
        <f t="shared" si="3"/>
        <v>#DIV/0!</v>
      </c>
      <c r="BR14" s="14"/>
      <c r="BS14" s="74" t="e">
        <f t="shared" si="4"/>
        <v>#DIV/0!</v>
      </c>
      <c r="BT14" s="14"/>
      <c r="BU14" s="74" t="e">
        <f t="shared" si="10"/>
        <v>#DIV/0!</v>
      </c>
      <c r="BV14" s="14"/>
      <c r="BW14" s="74" t="e">
        <f t="shared" si="11"/>
        <v>#DIV/0!</v>
      </c>
      <c r="BX14" s="14"/>
      <c r="BY14" s="74" t="e">
        <f t="shared" si="12"/>
        <v>#DIV/0!</v>
      </c>
      <c r="BZ14" s="14"/>
      <c r="CA14" s="74" t="e">
        <f t="shared" si="13"/>
        <v>#DIV/0!</v>
      </c>
      <c r="CB14" s="14"/>
      <c r="CC14" s="74" t="e">
        <f t="shared" si="14"/>
        <v>#DIV/0!</v>
      </c>
      <c r="CD14" s="64">
        <f t="shared" si="15"/>
        <v>0</v>
      </c>
      <c r="CG14" s="30" t="s">
        <v>32</v>
      </c>
      <c r="CH14" s="14"/>
      <c r="CI14" s="74">
        <v>0.43661971830985918</v>
      </c>
      <c r="CJ14" s="14"/>
      <c r="CK14" s="74">
        <v>0.38028169014084506</v>
      </c>
      <c r="CL14" s="14"/>
      <c r="CM14" s="74">
        <v>9.3896713615023483E-2</v>
      </c>
      <c r="CN14" s="14"/>
      <c r="CO14" s="74">
        <v>3.2863849765258218E-2</v>
      </c>
      <c r="CP14" s="14"/>
      <c r="CQ14" s="74">
        <v>1.8779342723004695E-2</v>
      </c>
      <c r="CR14" s="14"/>
      <c r="CS14" s="74">
        <v>2.8169014084507043E-2</v>
      </c>
      <c r="CT14" s="14"/>
      <c r="CU14" s="74" t="e">
        <f t="shared" si="16"/>
        <v>#DIV/0!</v>
      </c>
      <c r="CV14" s="64">
        <f t="shared" si="17"/>
        <v>0</v>
      </c>
    </row>
    <row r="15" spans="1:100" x14ac:dyDescent="0.2">
      <c r="A15" s="1">
        <v>97203</v>
      </c>
      <c r="B15" s="26" t="s">
        <v>1</v>
      </c>
      <c r="C15" s="16"/>
      <c r="D15" s="17" t="e">
        <f t="shared" si="5"/>
        <v>#DIV/0!</v>
      </c>
      <c r="E15" s="10"/>
      <c r="F15" s="17" t="e">
        <f t="shared" si="5"/>
        <v>#DIV/0!</v>
      </c>
      <c r="G15" s="10"/>
      <c r="H15" s="17" t="e">
        <f t="shared" si="6"/>
        <v>#DIV/0!</v>
      </c>
      <c r="I15" s="10"/>
      <c r="J15" s="17" t="e">
        <f t="shared" si="7"/>
        <v>#DIV/0!</v>
      </c>
      <c r="K15" s="10"/>
      <c r="L15" s="17" t="e">
        <f t="shared" si="8"/>
        <v>#DIV/0!</v>
      </c>
      <c r="M15" s="60">
        <f t="shared" si="9"/>
        <v>0</v>
      </c>
      <c r="P15" s="26" t="s">
        <v>1</v>
      </c>
      <c r="Q15" s="16"/>
      <c r="R15" s="17"/>
      <c r="S15" s="10"/>
      <c r="T15" s="17"/>
      <c r="U15" s="16"/>
      <c r="V15" s="17"/>
      <c r="W15" s="16"/>
      <c r="X15" s="17"/>
      <c r="Y15" s="16"/>
      <c r="Z15" s="17"/>
      <c r="AA15" s="60"/>
      <c r="AD15" s="26" t="s">
        <v>1</v>
      </c>
      <c r="AE15" s="16"/>
      <c r="AF15" s="17"/>
      <c r="AG15" s="10"/>
      <c r="AH15" s="17"/>
      <c r="AI15" s="10"/>
      <c r="AJ15" s="17"/>
      <c r="AK15" s="10"/>
      <c r="AL15" s="17"/>
      <c r="AM15" s="10"/>
      <c r="AN15" s="17"/>
      <c r="AO15" s="10"/>
      <c r="AP15" s="17"/>
      <c r="AQ15" s="60"/>
      <c r="AS15" s="26" t="s">
        <v>1</v>
      </c>
      <c r="AT15" s="16"/>
      <c r="AU15" s="17"/>
      <c r="AV15" s="16"/>
      <c r="AW15" s="17"/>
      <c r="AX15" s="16"/>
      <c r="AY15" s="17"/>
      <c r="AZ15" s="16"/>
      <c r="BA15" s="17"/>
      <c r="BB15" s="16"/>
      <c r="BC15" s="17"/>
      <c r="BD15" s="16"/>
      <c r="BE15" s="17"/>
      <c r="BF15" s="60"/>
      <c r="BI15" s="26" t="s">
        <v>1</v>
      </c>
      <c r="BJ15" s="16"/>
      <c r="BK15" s="71" t="e">
        <f t="shared" si="0"/>
        <v>#DIV/0!</v>
      </c>
      <c r="BL15" s="16"/>
      <c r="BM15" s="71" t="e">
        <f t="shared" si="1"/>
        <v>#DIV/0!</v>
      </c>
      <c r="BN15" s="16"/>
      <c r="BO15" s="71" t="e">
        <f t="shared" si="2"/>
        <v>#DIV/0!</v>
      </c>
      <c r="BP15" s="16"/>
      <c r="BQ15" s="71" t="e">
        <f t="shared" si="3"/>
        <v>#DIV/0!</v>
      </c>
      <c r="BR15" s="16"/>
      <c r="BS15" s="71" t="e">
        <f t="shared" si="4"/>
        <v>#DIV/0!</v>
      </c>
      <c r="BT15" s="16"/>
      <c r="BU15" s="71" t="e">
        <f t="shared" si="10"/>
        <v>#DIV/0!</v>
      </c>
      <c r="BV15" s="16"/>
      <c r="BW15" s="71" t="e">
        <f t="shared" si="11"/>
        <v>#DIV/0!</v>
      </c>
      <c r="BX15" s="16"/>
      <c r="BY15" s="71" t="e">
        <f t="shared" si="12"/>
        <v>#DIV/0!</v>
      </c>
      <c r="BZ15" s="16"/>
      <c r="CA15" s="71" t="e">
        <f t="shared" si="13"/>
        <v>#DIV/0!</v>
      </c>
      <c r="CB15" s="16"/>
      <c r="CC15" s="71" t="e">
        <f t="shared" si="14"/>
        <v>#DIV/0!</v>
      </c>
      <c r="CD15" s="60">
        <f t="shared" si="15"/>
        <v>0</v>
      </c>
      <c r="CG15" s="26" t="s">
        <v>1</v>
      </c>
      <c r="CH15" s="16"/>
      <c r="CI15" s="71">
        <v>0.41188524590163933</v>
      </c>
      <c r="CJ15" s="16"/>
      <c r="CK15" s="71">
        <v>0.36885245901639346</v>
      </c>
      <c r="CL15" s="16"/>
      <c r="CM15" s="71">
        <v>9.6311475409836061E-2</v>
      </c>
      <c r="CN15" s="16"/>
      <c r="CO15" s="71">
        <v>6.9672131147540992E-2</v>
      </c>
      <c r="CP15" s="16"/>
      <c r="CQ15" s="71">
        <v>3.6885245901639344E-2</v>
      </c>
      <c r="CR15" s="16"/>
      <c r="CS15" s="71">
        <v>1.0245901639344262E-2</v>
      </c>
      <c r="CT15" s="16"/>
      <c r="CU15" s="71" t="e">
        <f t="shared" si="16"/>
        <v>#DIV/0!</v>
      </c>
      <c r="CV15" s="60">
        <f t="shared" si="17"/>
        <v>0</v>
      </c>
    </row>
    <row r="16" spans="1:100" x14ac:dyDescent="0.2">
      <c r="A16" s="1">
        <v>97211</v>
      </c>
      <c r="B16" s="26" t="s">
        <v>30</v>
      </c>
      <c r="C16" s="16"/>
      <c r="D16" s="17" t="e">
        <f t="shared" si="5"/>
        <v>#DIV/0!</v>
      </c>
      <c r="E16" s="10"/>
      <c r="F16" s="17" t="e">
        <f t="shared" si="5"/>
        <v>#DIV/0!</v>
      </c>
      <c r="G16" s="10"/>
      <c r="H16" s="17" t="e">
        <f t="shared" si="6"/>
        <v>#DIV/0!</v>
      </c>
      <c r="I16" s="10"/>
      <c r="J16" s="17" t="e">
        <f t="shared" si="7"/>
        <v>#DIV/0!</v>
      </c>
      <c r="K16" s="10"/>
      <c r="L16" s="17" t="e">
        <f t="shared" si="8"/>
        <v>#DIV/0!</v>
      </c>
      <c r="M16" s="60">
        <f t="shared" si="9"/>
        <v>0</v>
      </c>
      <c r="P16" s="26" t="s">
        <v>30</v>
      </c>
      <c r="Q16" s="16"/>
      <c r="R16" s="17"/>
      <c r="S16" s="10"/>
      <c r="T16" s="17"/>
      <c r="U16" s="16"/>
      <c r="V16" s="17"/>
      <c r="W16" s="16"/>
      <c r="X16" s="17"/>
      <c r="Y16" s="16"/>
      <c r="Z16" s="17"/>
      <c r="AA16" s="60"/>
      <c r="AD16" s="26" t="s">
        <v>30</v>
      </c>
      <c r="AE16" s="16"/>
      <c r="AF16" s="17"/>
      <c r="AG16" s="10"/>
      <c r="AH16" s="17"/>
      <c r="AI16" s="10"/>
      <c r="AJ16" s="17"/>
      <c r="AK16" s="10"/>
      <c r="AL16" s="17"/>
      <c r="AM16" s="10"/>
      <c r="AN16" s="17"/>
      <c r="AO16" s="10"/>
      <c r="AP16" s="17"/>
      <c r="AQ16" s="60"/>
      <c r="AS16" s="26" t="s">
        <v>30</v>
      </c>
      <c r="AT16" s="16"/>
      <c r="AU16" s="17"/>
      <c r="AV16" s="16"/>
      <c r="AW16" s="17"/>
      <c r="AX16" s="16"/>
      <c r="AY16" s="17"/>
      <c r="AZ16" s="16"/>
      <c r="BA16" s="17"/>
      <c r="BB16" s="16"/>
      <c r="BC16" s="17"/>
      <c r="BD16" s="16"/>
      <c r="BE16" s="17"/>
      <c r="BF16" s="60"/>
      <c r="BI16" s="26" t="s">
        <v>30</v>
      </c>
      <c r="BJ16" s="16"/>
      <c r="BK16" s="71" t="e">
        <f t="shared" si="0"/>
        <v>#DIV/0!</v>
      </c>
      <c r="BL16" s="16"/>
      <c r="BM16" s="71" t="e">
        <f t="shared" si="1"/>
        <v>#DIV/0!</v>
      </c>
      <c r="BN16" s="16"/>
      <c r="BO16" s="71" t="e">
        <f t="shared" si="2"/>
        <v>#DIV/0!</v>
      </c>
      <c r="BP16" s="16"/>
      <c r="BQ16" s="71" t="e">
        <f t="shared" si="3"/>
        <v>#DIV/0!</v>
      </c>
      <c r="BR16" s="16"/>
      <c r="BS16" s="71" t="e">
        <f t="shared" si="4"/>
        <v>#DIV/0!</v>
      </c>
      <c r="BT16" s="16"/>
      <c r="BU16" s="71" t="e">
        <f t="shared" si="10"/>
        <v>#DIV/0!</v>
      </c>
      <c r="BV16" s="16"/>
      <c r="BW16" s="71" t="e">
        <f t="shared" si="11"/>
        <v>#DIV/0!</v>
      </c>
      <c r="BX16" s="16"/>
      <c r="BY16" s="71" t="e">
        <f t="shared" si="12"/>
        <v>#DIV/0!</v>
      </c>
      <c r="BZ16" s="16"/>
      <c r="CA16" s="71" t="e">
        <f t="shared" si="13"/>
        <v>#DIV/0!</v>
      </c>
      <c r="CB16" s="16"/>
      <c r="CC16" s="71" t="e">
        <f t="shared" si="14"/>
        <v>#DIV/0!</v>
      </c>
      <c r="CD16" s="60">
        <f t="shared" si="15"/>
        <v>0</v>
      </c>
      <c r="CG16" s="26" t="s">
        <v>30</v>
      </c>
      <c r="CH16" s="16"/>
      <c r="CI16" s="71">
        <v>0.47727272727272729</v>
      </c>
      <c r="CJ16" s="16"/>
      <c r="CK16" s="71">
        <v>0.34848484848484851</v>
      </c>
      <c r="CL16" s="16"/>
      <c r="CM16" s="71">
        <v>0.13636363636363635</v>
      </c>
      <c r="CN16" s="16"/>
      <c r="CO16" s="71">
        <v>3.787878787878788E-2</v>
      </c>
      <c r="CP16" s="16"/>
      <c r="CQ16" s="71">
        <v>0</v>
      </c>
      <c r="CR16" s="16"/>
      <c r="CS16" s="71">
        <v>0</v>
      </c>
      <c r="CT16" s="16"/>
      <c r="CU16" s="71" t="e">
        <f t="shared" si="16"/>
        <v>#DIV/0!</v>
      </c>
      <c r="CV16" s="60">
        <f t="shared" si="17"/>
        <v>0</v>
      </c>
    </row>
    <row r="17" spans="1:100" x14ac:dyDescent="0.2">
      <c r="A17" s="1">
        <v>97214</v>
      </c>
      <c r="B17" s="26" t="s">
        <v>11</v>
      </c>
      <c r="C17" s="16"/>
      <c r="D17" s="17" t="e">
        <f t="shared" si="5"/>
        <v>#DIV/0!</v>
      </c>
      <c r="E17" s="10"/>
      <c r="F17" s="17" t="e">
        <f t="shared" si="5"/>
        <v>#DIV/0!</v>
      </c>
      <c r="G17" s="10"/>
      <c r="H17" s="17" t="e">
        <f t="shared" si="6"/>
        <v>#DIV/0!</v>
      </c>
      <c r="I17" s="10"/>
      <c r="J17" s="17" t="e">
        <f t="shared" si="7"/>
        <v>#DIV/0!</v>
      </c>
      <c r="K17" s="10"/>
      <c r="L17" s="17" t="e">
        <f t="shared" si="8"/>
        <v>#DIV/0!</v>
      </c>
      <c r="M17" s="60">
        <f t="shared" si="9"/>
        <v>0</v>
      </c>
      <c r="P17" s="26" t="s">
        <v>11</v>
      </c>
      <c r="Q17" s="16"/>
      <c r="R17" s="17"/>
      <c r="S17" s="10"/>
      <c r="T17" s="17"/>
      <c r="U17" s="16"/>
      <c r="V17" s="17"/>
      <c r="W17" s="16"/>
      <c r="X17" s="17"/>
      <c r="Y17" s="16"/>
      <c r="Z17" s="17"/>
      <c r="AA17" s="60"/>
      <c r="AD17" s="26" t="s">
        <v>11</v>
      </c>
      <c r="AE17" s="16"/>
      <c r="AF17" s="17"/>
      <c r="AG17" s="10"/>
      <c r="AH17" s="17"/>
      <c r="AI17" s="10"/>
      <c r="AJ17" s="17"/>
      <c r="AK17" s="10"/>
      <c r="AL17" s="17"/>
      <c r="AM17" s="10"/>
      <c r="AN17" s="17"/>
      <c r="AO17" s="10"/>
      <c r="AP17" s="17"/>
      <c r="AQ17" s="60"/>
      <c r="AS17" s="26" t="s">
        <v>11</v>
      </c>
      <c r="AT17" s="16"/>
      <c r="AU17" s="17"/>
      <c r="AV17" s="16"/>
      <c r="AW17" s="17"/>
      <c r="AX17" s="16"/>
      <c r="AY17" s="17"/>
      <c r="AZ17" s="16"/>
      <c r="BA17" s="17"/>
      <c r="BB17" s="16"/>
      <c r="BC17" s="17"/>
      <c r="BD17" s="16"/>
      <c r="BE17" s="17"/>
      <c r="BF17" s="60"/>
      <c r="BI17" s="26" t="s">
        <v>11</v>
      </c>
      <c r="BJ17" s="16"/>
      <c r="BK17" s="71" t="e">
        <f t="shared" si="0"/>
        <v>#DIV/0!</v>
      </c>
      <c r="BL17" s="16"/>
      <c r="BM17" s="71" t="e">
        <f t="shared" si="1"/>
        <v>#DIV/0!</v>
      </c>
      <c r="BN17" s="16"/>
      <c r="BO17" s="71" t="e">
        <f t="shared" si="2"/>
        <v>#DIV/0!</v>
      </c>
      <c r="BP17" s="16"/>
      <c r="BQ17" s="71" t="e">
        <f t="shared" si="3"/>
        <v>#DIV/0!</v>
      </c>
      <c r="BR17" s="16"/>
      <c r="BS17" s="71" t="e">
        <f t="shared" si="4"/>
        <v>#DIV/0!</v>
      </c>
      <c r="BT17" s="16"/>
      <c r="BU17" s="71" t="e">
        <f t="shared" si="10"/>
        <v>#DIV/0!</v>
      </c>
      <c r="BV17" s="16"/>
      <c r="BW17" s="71" t="e">
        <f t="shared" si="11"/>
        <v>#DIV/0!</v>
      </c>
      <c r="BX17" s="16"/>
      <c r="BY17" s="71" t="e">
        <f t="shared" si="12"/>
        <v>#DIV/0!</v>
      </c>
      <c r="BZ17" s="16"/>
      <c r="CA17" s="71" t="e">
        <f t="shared" si="13"/>
        <v>#DIV/0!</v>
      </c>
      <c r="CB17" s="16"/>
      <c r="CC17" s="71" t="e">
        <f t="shared" si="14"/>
        <v>#DIV/0!</v>
      </c>
      <c r="CD17" s="60">
        <f t="shared" si="15"/>
        <v>0</v>
      </c>
      <c r="CG17" s="26" t="s">
        <v>11</v>
      </c>
      <c r="CH17" s="16"/>
      <c r="CI17" s="71">
        <v>0.42396777442094663</v>
      </c>
      <c r="CJ17" s="16"/>
      <c r="CK17" s="71">
        <v>0.36555891238670696</v>
      </c>
      <c r="CL17" s="16"/>
      <c r="CM17" s="71">
        <v>0.10372608257804633</v>
      </c>
      <c r="CN17" s="16"/>
      <c r="CO17" s="71">
        <v>5.3373615307150048E-2</v>
      </c>
      <c r="CP17" s="16"/>
      <c r="CQ17" s="71">
        <v>2.4169184290030211E-2</v>
      </c>
      <c r="CR17" s="16"/>
      <c r="CS17" s="71">
        <v>9.0634441087613302E-3</v>
      </c>
      <c r="CT17" s="16"/>
      <c r="CU17" s="71" t="e">
        <f t="shared" si="16"/>
        <v>#DIV/0!</v>
      </c>
      <c r="CV17" s="60">
        <f t="shared" si="17"/>
        <v>0</v>
      </c>
    </row>
    <row r="18" spans="1:100" x14ac:dyDescent="0.2">
      <c r="A18" s="1">
        <v>97215</v>
      </c>
      <c r="B18" s="26" t="s">
        <v>12</v>
      </c>
      <c r="C18" s="16"/>
      <c r="D18" s="17" t="e">
        <f t="shared" si="5"/>
        <v>#DIV/0!</v>
      </c>
      <c r="E18" s="10"/>
      <c r="F18" s="17" t="e">
        <f t="shared" si="5"/>
        <v>#DIV/0!</v>
      </c>
      <c r="G18" s="10"/>
      <c r="H18" s="17" t="e">
        <f t="shared" si="6"/>
        <v>#DIV/0!</v>
      </c>
      <c r="I18" s="10"/>
      <c r="J18" s="17" t="e">
        <f t="shared" si="7"/>
        <v>#DIV/0!</v>
      </c>
      <c r="K18" s="10"/>
      <c r="L18" s="17" t="e">
        <f t="shared" si="8"/>
        <v>#DIV/0!</v>
      </c>
      <c r="M18" s="60">
        <f t="shared" si="9"/>
        <v>0</v>
      </c>
      <c r="P18" s="26" t="s">
        <v>12</v>
      </c>
      <c r="Q18" s="16"/>
      <c r="R18" s="17"/>
      <c r="S18" s="10"/>
      <c r="T18" s="17"/>
      <c r="U18" s="16"/>
      <c r="V18" s="17"/>
      <c r="W18" s="16"/>
      <c r="X18" s="17"/>
      <c r="Y18" s="16"/>
      <c r="Z18" s="17"/>
      <c r="AA18" s="60"/>
      <c r="AD18" s="26" t="s">
        <v>12</v>
      </c>
      <c r="AE18" s="16"/>
      <c r="AF18" s="17"/>
      <c r="AG18" s="10"/>
      <c r="AH18" s="17"/>
      <c r="AI18" s="10"/>
      <c r="AJ18" s="17"/>
      <c r="AK18" s="10"/>
      <c r="AL18" s="17"/>
      <c r="AM18" s="10"/>
      <c r="AN18" s="17"/>
      <c r="AO18" s="10"/>
      <c r="AP18" s="17"/>
      <c r="AQ18" s="60"/>
      <c r="AS18" s="26" t="s">
        <v>12</v>
      </c>
      <c r="AT18" s="16"/>
      <c r="AU18" s="17"/>
      <c r="AV18" s="16"/>
      <c r="AW18" s="17"/>
      <c r="AX18" s="16"/>
      <c r="AY18" s="17"/>
      <c r="AZ18" s="16"/>
      <c r="BA18" s="17"/>
      <c r="BB18" s="16"/>
      <c r="BC18" s="17"/>
      <c r="BD18" s="16"/>
      <c r="BE18" s="17"/>
      <c r="BF18" s="60"/>
      <c r="BI18" s="26" t="s">
        <v>12</v>
      </c>
      <c r="BJ18" s="16"/>
      <c r="BK18" s="71" t="e">
        <f t="shared" si="0"/>
        <v>#DIV/0!</v>
      </c>
      <c r="BL18" s="16"/>
      <c r="BM18" s="71" t="e">
        <f t="shared" si="1"/>
        <v>#DIV/0!</v>
      </c>
      <c r="BN18" s="16"/>
      <c r="BO18" s="71" t="e">
        <f t="shared" si="2"/>
        <v>#DIV/0!</v>
      </c>
      <c r="BP18" s="16"/>
      <c r="BQ18" s="71" t="e">
        <f t="shared" si="3"/>
        <v>#DIV/0!</v>
      </c>
      <c r="BR18" s="16"/>
      <c r="BS18" s="71" t="e">
        <f t="shared" si="4"/>
        <v>#DIV/0!</v>
      </c>
      <c r="BT18" s="16"/>
      <c r="BU18" s="71" t="e">
        <f t="shared" si="10"/>
        <v>#DIV/0!</v>
      </c>
      <c r="BV18" s="16"/>
      <c r="BW18" s="71" t="e">
        <f t="shared" si="11"/>
        <v>#DIV/0!</v>
      </c>
      <c r="BX18" s="16"/>
      <c r="BY18" s="71" t="e">
        <f t="shared" si="12"/>
        <v>#DIV/0!</v>
      </c>
      <c r="BZ18" s="16"/>
      <c r="CA18" s="71" t="e">
        <f t="shared" si="13"/>
        <v>#DIV/0!</v>
      </c>
      <c r="CB18" s="16"/>
      <c r="CC18" s="71" t="e">
        <f t="shared" si="14"/>
        <v>#DIV/0!</v>
      </c>
      <c r="CD18" s="60">
        <f t="shared" si="15"/>
        <v>0</v>
      </c>
      <c r="CG18" s="26" t="s">
        <v>12</v>
      </c>
      <c r="CH18" s="16"/>
      <c r="CI18" s="71">
        <v>0.39735099337748347</v>
      </c>
      <c r="CJ18" s="16"/>
      <c r="CK18" s="71">
        <v>0.37086092715231789</v>
      </c>
      <c r="CL18" s="16"/>
      <c r="CM18" s="71">
        <v>0.10596026490066225</v>
      </c>
      <c r="CN18" s="16"/>
      <c r="CO18" s="71">
        <v>7.2847682119205309E-2</v>
      </c>
      <c r="CP18" s="16"/>
      <c r="CQ18" s="71">
        <v>2.6490066225165563E-2</v>
      </c>
      <c r="CR18" s="16"/>
      <c r="CS18" s="71">
        <v>0</v>
      </c>
      <c r="CT18" s="16"/>
      <c r="CU18" s="71" t="e">
        <f t="shared" si="16"/>
        <v>#DIV/0!</v>
      </c>
      <c r="CV18" s="60">
        <f t="shared" si="17"/>
        <v>0</v>
      </c>
    </row>
    <row r="19" spans="1:100" x14ac:dyDescent="0.2">
      <c r="A19" s="1">
        <v>97216</v>
      </c>
      <c r="B19" s="27" t="s">
        <v>13</v>
      </c>
      <c r="C19" s="18"/>
      <c r="D19" s="19" t="e">
        <f t="shared" si="5"/>
        <v>#DIV/0!</v>
      </c>
      <c r="E19" s="10"/>
      <c r="F19" s="19" t="e">
        <f t="shared" si="5"/>
        <v>#DIV/0!</v>
      </c>
      <c r="G19" s="10"/>
      <c r="H19" s="19" t="e">
        <f t="shared" si="6"/>
        <v>#DIV/0!</v>
      </c>
      <c r="I19" s="10"/>
      <c r="J19" s="19" t="e">
        <f t="shared" si="7"/>
        <v>#DIV/0!</v>
      </c>
      <c r="K19" s="10"/>
      <c r="L19" s="19" t="e">
        <f t="shared" si="8"/>
        <v>#DIV/0!</v>
      </c>
      <c r="M19" s="61">
        <f t="shared" si="9"/>
        <v>0</v>
      </c>
      <c r="P19" s="27" t="s">
        <v>13</v>
      </c>
      <c r="Q19" s="18"/>
      <c r="R19" s="19"/>
      <c r="S19" s="10"/>
      <c r="T19" s="19"/>
      <c r="U19" s="18"/>
      <c r="V19" s="19"/>
      <c r="W19" s="18"/>
      <c r="X19" s="19"/>
      <c r="Y19" s="18"/>
      <c r="Z19" s="19"/>
      <c r="AA19" s="61"/>
      <c r="AD19" s="27" t="s">
        <v>13</v>
      </c>
      <c r="AE19" s="18"/>
      <c r="AF19" s="19"/>
      <c r="AG19" s="10"/>
      <c r="AH19" s="19"/>
      <c r="AI19" s="10"/>
      <c r="AJ19" s="19"/>
      <c r="AK19" s="10"/>
      <c r="AL19" s="19"/>
      <c r="AM19" s="10"/>
      <c r="AN19" s="19"/>
      <c r="AO19" s="10"/>
      <c r="AP19" s="19"/>
      <c r="AQ19" s="61"/>
      <c r="AS19" s="27" t="s">
        <v>13</v>
      </c>
      <c r="AT19" s="18"/>
      <c r="AU19" s="19"/>
      <c r="AV19" s="18"/>
      <c r="AW19" s="19"/>
      <c r="AX19" s="18"/>
      <c r="AY19" s="19"/>
      <c r="AZ19" s="18"/>
      <c r="BA19" s="19"/>
      <c r="BB19" s="18"/>
      <c r="BC19" s="19"/>
      <c r="BD19" s="18"/>
      <c r="BE19" s="19"/>
      <c r="BF19" s="61"/>
      <c r="BI19" s="27" t="s">
        <v>13</v>
      </c>
      <c r="BJ19" s="18"/>
      <c r="BK19" s="72" t="e">
        <f t="shared" si="0"/>
        <v>#DIV/0!</v>
      </c>
      <c r="BL19" s="18"/>
      <c r="BM19" s="72" t="e">
        <f t="shared" si="1"/>
        <v>#DIV/0!</v>
      </c>
      <c r="BN19" s="18"/>
      <c r="BO19" s="72" t="e">
        <f t="shared" si="2"/>
        <v>#DIV/0!</v>
      </c>
      <c r="BP19" s="18"/>
      <c r="BQ19" s="72" t="e">
        <f t="shared" si="3"/>
        <v>#DIV/0!</v>
      </c>
      <c r="BR19" s="18"/>
      <c r="BS19" s="72" t="e">
        <f t="shared" si="4"/>
        <v>#DIV/0!</v>
      </c>
      <c r="BT19" s="18"/>
      <c r="BU19" s="72" t="e">
        <f t="shared" si="10"/>
        <v>#DIV/0!</v>
      </c>
      <c r="BV19" s="18"/>
      <c r="BW19" s="72" t="e">
        <f t="shared" si="11"/>
        <v>#DIV/0!</v>
      </c>
      <c r="BX19" s="18"/>
      <c r="BY19" s="72" t="e">
        <f t="shared" si="12"/>
        <v>#DIV/0!</v>
      </c>
      <c r="BZ19" s="18"/>
      <c r="CA19" s="72" t="e">
        <f t="shared" si="13"/>
        <v>#DIV/0!</v>
      </c>
      <c r="CB19" s="18"/>
      <c r="CC19" s="72" t="e">
        <f t="shared" si="14"/>
        <v>#DIV/0!</v>
      </c>
      <c r="CD19" s="61">
        <f t="shared" si="15"/>
        <v>0</v>
      </c>
      <c r="CG19" s="27" t="s">
        <v>13</v>
      </c>
      <c r="CH19" s="18"/>
      <c r="CI19" s="72">
        <v>0.4175824175824176</v>
      </c>
      <c r="CJ19" s="18"/>
      <c r="CK19" s="72">
        <v>0.39120879120879121</v>
      </c>
      <c r="CL19" s="18"/>
      <c r="CM19" s="72">
        <v>7.6923076923076927E-2</v>
      </c>
      <c r="CN19" s="18"/>
      <c r="CO19" s="72">
        <v>5.2747252747252747E-2</v>
      </c>
      <c r="CP19" s="18"/>
      <c r="CQ19" s="72">
        <v>3.2967032967032968E-2</v>
      </c>
      <c r="CR19" s="18"/>
      <c r="CS19" s="72">
        <v>2.4175824175824177E-2</v>
      </c>
      <c r="CT19" s="18"/>
      <c r="CU19" s="72" t="e">
        <f t="shared" si="16"/>
        <v>#DIV/0!</v>
      </c>
      <c r="CV19" s="61">
        <f t="shared" si="17"/>
        <v>0</v>
      </c>
    </row>
    <row r="20" spans="1:100" x14ac:dyDescent="0.2">
      <c r="A20" s="3"/>
      <c r="B20" s="29" t="s">
        <v>36</v>
      </c>
      <c r="C20" s="20">
        <f>SUM(C14:C19)</f>
        <v>0</v>
      </c>
      <c r="D20" s="21" t="e">
        <f t="shared" si="5"/>
        <v>#DIV/0!</v>
      </c>
      <c r="E20" s="13">
        <f>SUM(E14:E19)</f>
        <v>0</v>
      </c>
      <c r="F20" s="21" t="e">
        <f t="shared" si="5"/>
        <v>#DIV/0!</v>
      </c>
      <c r="G20" s="13">
        <f>SUM(G14:G19)</f>
        <v>0</v>
      </c>
      <c r="H20" s="21" t="e">
        <f t="shared" si="6"/>
        <v>#DIV/0!</v>
      </c>
      <c r="I20" s="13">
        <f>SUM(I14:I19)</f>
        <v>0</v>
      </c>
      <c r="J20" s="21" t="e">
        <f t="shared" si="7"/>
        <v>#DIV/0!</v>
      </c>
      <c r="K20" s="13">
        <f>SUM(K14:K19)</f>
        <v>0</v>
      </c>
      <c r="L20" s="21" t="e">
        <f t="shared" si="8"/>
        <v>#DIV/0!</v>
      </c>
      <c r="M20" s="63">
        <f t="shared" si="9"/>
        <v>0</v>
      </c>
      <c r="P20" s="29" t="s">
        <v>36</v>
      </c>
      <c r="Q20" s="20"/>
      <c r="R20" s="21"/>
      <c r="S20" s="13"/>
      <c r="T20" s="21"/>
      <c r="U20" s="20"/>
      <c r="V20" s="21"/>
      <c r="W20" s="20"/>
      <c r="X20" s="21"/>
      <c r="Y20" s="20"/>
      <c r="Z20" s="21"/>
      <c r="AA20" s="63"/>
      <c r="AD20" s="29" t="s">
        <v>36</v>
      </c>
      <c r="AE20" s="20"/>
      <c r="AF20" s="21"/>
      <c r="AG20" s="20"/>
      <c r="AH20" s="21"/>
      <c r="AI20" s="20"/>
      <c r="AJ20" s="21"/>
      <c r="AK20" s="20"/>
      <c r="AL20" s="21"/>
      <c r="AM20" s="20"/>
      <c r="AN20" s="21"/>
      <c r="AO20" s="20"/>
      <c r="AP20" s="21"/>
      <c r="AQ20" s="63"/>
      <c r="AS20" s="29" t="s">
        <v>36</v>
      </c>
      <c r="AT20" s="20"/>
      <c r="AU20" s="21"/>
      <c r="AV20" s="20"/>
      <c r="AW20" s="21"/>
      <c r="AX20" s="20"/>
      <c r="AY20" s="21"/>
      <c r="AZ20" s="20"/>
      <c r="BA20" s="21"/>
      <c r="BB20" s="20"/>
      <c r="BC20" s="21"/>
      <c r="BD20" s="20"/>
      <c r="BE20" s="21"/>
      <c r="BF20" s="63"/>
      <c r="BI20" s="29" t="s">
        <v>36</v>
      </c>
      <c r="BJ20" s="20">
        <f>SUM(BJ14:BJ19)</f>
        <v>0</v>
      </c>
      <c r="BK20" s="21" t="e">
        <f t="shared" si="0"/>
        <v>#DIV/0!</v>
      </c>
      <c r="BL20" s="20">
        <f>SUM(BL14:BL19)</f>
        <v>0</v>
      </c>
      <c r="BM20" s="21" t="e">
        <f t="shared" si="1"/>
        <v>#DIV/0!</v>
      </c>
      <c r="BN20" s="20">
        <f>SUM(BN14:BN19)</f>
        <v>0</v>
      </c>
      <c r="BO20" s="21" t="e">
        <f t="shared" si="2"/>
        <v>#DIV/0!</v>
      </c>
      <c r="BP20" s="20">
        <f>SUM(BP14:BP19)</f>
        <v>0</v>
      </c>
      <c r="BQ20" s="21" t="e">
        <f t="shared" si="3"/>
        <v>#DIV/0!</v>
      </c>
      <c r="BR20" s="20">
        <f>SUM(BR14:BR19)</f>
        <v>0</v>
      </c>
      <c r="BS20" s="21" t="e">
        <f t="shared" si="4"/>
        <v>#DIV/0!</v>
      </c>
      <c r="BT20" s="20">
        <f>SUM(BT14:BT19)</f>
        <v>0</v>
      </c>
      <c r="BU20" s="21" t="e">
        <f t="shared" si="10"/>
        <v>#DIV/0!</v>
      </c>
      <c r="BV20" s="20">
        <f>SUM(BV14:BV19)</f>
        <v>0</v>
      </c>
      <c r="BW20" s="21" t="e">
        <f t="shared" si="11"/>
        <v>#DIV/0!</v>
      </c>
      <c r="BX20" s="20">
        <f>SUM(BX14:BX19)</f>
        <v>0</v>
      </c>
      <c r="BY20" s="21" t="e">
        <f t="shared" si="12"/>
        <v>#DIV/0!</v>
      </c>
      <c r="BZ20" s="20">
        <f>SUM(BZ14:BZ19)</f>
        <v>0</v>
      </c>
      <c r="CA20" s="21" t="e">
        <f t="shared" si="13"/>
        <v>#DIV/0!</v>
      </c>
      <c r="CB20" s="20">
        <f>SUM(CB14:CB19)</f>
        <v>0</v>
      </c>
      <c r="CC20" s="21" t="e">
        <f t="shared" si="14"/>
        <v>#DIV/0!</v>
      </c>
      <c r="CD20" s="63">
        <f t="shared" si="15"/>
        <v>0</v>
      </c>
      <c r="CG20" s="29" t="s">
        <v>36</v>
      </c>
      <c r="CH20" s="20">
        <f>SUM(CH14:CH19)</f>
        <v>0</v>
      </c>
      <c r="CI20" s="21">
        <v>0.42341489494100082</v>
      </c>
      <c r="CJ20" s="20">
        <f>SUM(CJ14:CJ19)</f>
        <v>0</v>
      </c>
      <c r="CK20" s="21">
        <v>0.37146806708899066</v>
      </c>
      <c r="CL20" s="20">
        <f>SUM(CL14:CL19)</f>
        <v>0</v>
      </c>
      <c r="CM20" s="21">
        <v>9.8697885049012765E-2</v>
      </c>
      <c r="CN20" s="20">
        <f>SUM(CN14:CN19)</f>
        <v>0</v>
      </c>
      <c r="CO20" s="21">
        <v>5.4853499318376089E-2</v>
      </c>
      <c r="CP20" s="20">
        <f>SUM(CP14:CP19)</f>
        <v>0</v>
      </c>
      <c r="CQ20" s="21">
        <v>2.6393191163867669E-2</v>
      </c>
      <c r="CR20" s="20">
        <f>SUM(CR14:CR19)</f>
        <v>0</v>
      </c>
      <c r="CS20" s="21">
        <v>1.2614083340920857E-2</v>
      </c>
      <c r="CT20" s="20">
        <f>SUM(CT14:CT19)</f>
        <v>0</v>
      </c>
      <c r="CU20" s="21" t="e">
        <f t="shared" si="16"/>
        <v>#DIV/0!</v>
      </c>
      <c r="CV20" s="63">
        <f t="shared" si="17"/>
        <v>0</v>
      </c>
    </row>
    <row r="21" spans="1:100" x14ac:dyDescent="0.2">
      <c r="A21" s="1">
        <v>97234</v>
      </c>
      <c r="B21" s="30" t="s">
        <v>2</v>
      </c>
      <c r="C21" s="14"/>
      <c r="D21" s="15" t="e">
        <f t="shared" si="5"/>
        <v>#DIV/0!</v>
      </c>
      <c r="E21" s="10"/>
      <c r="F21" s="15" t="e">
        <f t="shared" si="5"/>
        <v>#DIV/0!</v>
      </c>
      <c r="G21" s="10"/>
      <c r="H21" s="15" t="e">
        <f t="shared" si="6"/>
        <v>#DIV/0!</v>
      </c>
      <c r="I21" s="10"/>
      <c r="J21" s="15" t="e">
        <f t="shared" si="7"/>
        <v>#DIV/0!</v>
      </c>
      <c r="K21" s="10"/>
      <c r="L21" s="15" t="e">
        <f t="shared" si="8"/>
        <v>#DIV/0!</v>
      </c>
      <c r="M21" s="64">
        <f t="shared" si="9"/>
        <v>0</v>
      </c>
      <c r="P21" s="30" t="s">
        <v>2</v>
      </c>
      <c r="Q21" s="14"/>
      <c r="R21" s="15"/>
      <c r="S21" s="10"/>
      <c r="T21" s="15"/>
      <c r="U21" s="14"/>
      <c r="V21" s="15"/>
      <c r="W21" s="14"/>
      <c r="X21" s="15"/>
      <c r="Y21" s="14"/>
      <c r="Z21" s="15"/>
      <c r="AA21" s="64"/>
      <c r="AD21" s="30" t="s">
        <v>2</v>
      </c>
      <c r="AE21" s="14"/>
      <c r="AF21" s="15"/>
      <c r="AG21" s="10"/>
      <c r="AH21" s="15"/>
      <c r="AI21" s="10"/>
      <c r="AJ21" s="15"/>
      <c r="AK21" s="10"/>
      <c r="AL21" s="15"/>
      <c r="AM21" s="10"/>
      <c r="AN21" s="15"/>
      <c r="AO21" s="10"/>
      <c r="AP21" s="15"/>
      <c r="AQ21" s="64"/>
      <c r="AS21" s="30" t="s">
        <v>2</v>
      </c>
      <c r="AT21" s="14"/>
      <c r="AU21" s="15"/>
      <c r="AV21" s="14"/>
      <c r="AW21" s="15"/>
      <c r="AX21" s="14"/>
      <c r="AY21" s="15"/>
      <c r="AZ21" s="14"/>
      <c r="BA21" s="15"/>
      <c r="BB21" s="14"/>
      <c r="BC21" s="15"/>
      <c r="BD21" s="14"/>
      <c r="BE21" s="15"/>
      <c r="BF21" s="64"/>
      <c r="BI21" s="30" t="s">
        <v>2</v>
      </c>
      <c r="BJ21" s="14"/>
      <c r="BK21" s="74" t="e">
        <f t="shared" si="0"/>
        <v>#DIV/0!</v>
      </c>
      <c r="BL21" s="14"/>
      <c r="BM21" s="74" t="e">
        <f t="shared" si="1"/>
        <v>#DIV/0!</v>
      </c>
      <c r="BN21" s="14"/>
      <c r="BO21" s="74" t="e">
        <f t="shared" si="2"/>
        <v>#DIV/0!</v>
      </c>
      <c r="BP21" s="14"/>
      <c r="BQ21" s="74" t="e">
        <f t="shared" si="3"/>
        <v>#DIV/0!</v>
      </c>
      <c r="BR21" s="14"/>
      <c r="BS21" s="74" t="e">
        <f t="shared" si="4"/>
        <v>#DIV/0!</v>
      </c>
      <c r="BT21" s="14"/>
      <c r="BU21" s="74" t="e">
        <f t="shared" si="10"/>
        <v>#DIV/0!</v>
      </c>
      <c r="BV21" s="14"/>
      <c r="BW21" s="74" t="e">
        <f t="shared" si="11"/>
        <v>#DIV/0!</v>
      </c>
      <c r="BX21" s="14"/>
      <c r="BY21" s="74" t="e">
        <f t="shared" si="12"/>
        <v>#DIV/0!</v>
      </c>
      <c r="BZ21" s="14"/>
      <c r="CA21" s="74" t="e">
        <f t="shared" si="13"/>
        <v>#DIV/0!</v>
      </c>
      <c r="CB21" s="14"/>
      <c r="CC21" s="74" t="e">
        <f t="shared" si="14"/>
        <v>#DIV/0!</v>
      </c>
      <c r="CD21" s="64">
        <f t="shared" si="15"/>
        <v>0</v>
      </c>
      <c r="CG21" s="30" t="s">
        <v>2</v>
      </c>
      <c r="CH21" s="14"/>
      <c r="CI21" s="74">
        <v>0.4</v>
      </c>
      <c r="CJ21" s="14"/>
      <c r="CK21" s="74">
        <v>0.43333333333333335</v>
      </c>
      <c r="CL21" s="14"/>
      <c r="CM21" s="74">
        <v>0.08</v>
      </c>
      <c r="CN21" s="14"/>
      <c r="CO21" s="74">
        <v>4.6666666666666669E-2</v>
      </c>
      <c r="CP21" s="14"/>
      <c r="CQ21" s="74">
        <v>2.6666666666666668E-2</v>
      </c>
      <c r="CR21" s="14"/>
      <c r="CS21" s="74">
        <v>6.6666666666666671E-3</v>
      </c>
      <c r="CT21" s="14"/>
      <c r="CU21" s="74" t="e">
        <f t="shared" si="16"/>
        <v>#DIV/0!</v>
      </c>
      <c r="CV21" s="64">
        <f t="shared" si="17"/>
        <v>0</v>
      </c>
    </row>
    <row r="22" spans="1:100" x14ac:dyDescent="0.2">
      <c r="A22" s="1">
        <v>97204</v>
      </c>
      <c r="B22" s="26" t="s">
        <v>3</v>
      </c>
      <c r="C22" s="16"/>
      <c r="D22" s="17" t="e">
        <f t="shared" si="5"/>
        <v>#DIV/0!</v>
      </c>
      <c r="E22" s="10"/>
      <c r="F22" s="17" t="e">
        <f t="shared" si="5"/>
        <v>#DIV/0!</v>
      </c>
      <c r="G22" s="10"/>
      <c r="H22" s="17" t="e">
        <f t="shared" si="6"/>
        <v>#DIV/0!</v>
      </c>
      <c r="I22" s="10"/>
      <c r="J22" s="17" t="e">
        <f t="shared" si="7"/>
        <v>#DIV/0!</v>
      </c>
      <c r="K22" s="10"/>
      <c r="L22" s="17" t="e">
        <f t="shared" si="8"/>
        <v>#DIV/0!</v>
      </c>
      <c r="M22" s="60">
        <f t="shared" si="9"/>
        <v>0</v>
      </c>
      <c r="P22" s="26" t="s">
        <v>3</v>
      </c>
      <c r="Q22" s="16"/>
      <c r="R22" s="17"/>
      <c r="S22" s="10"/>
      <c r="T22" s="17"/>
      <c r="U22" s="16"/>
      <c r="V22" s="17"/>
      <c r="W22" s="16"/>
      <c r="X22" s="17"/>
      <c r="Y22" s="16"/>
      <c r="Z22" s="17"/>
      <c r="AA22" s="60"/>
      <c r="AD22" s="26" t="s">
        <v>3</v>
      </c>
      <c r="AE22" s="16"/>
      <c r="AF22" s="17"/>
      <c r="AG22" s="10"/>
      <c r="AH22" s="17"/>
      <c r="AI22" s="10"/>
      <c r="AJ22" s="17"/>
      <c r="AK22" s="10"/>
      <c r="AL22" s="17"/>
      <c r="AM22" s="10"/>
      <c r="AN22" s="17"/>
      <c r="AO22" s="10"/>
      <c r="AP22" s="17"/>
      <c r="AQ22" s="60"/>
      <c r="AS22" s="26" t="s">
        <v>3</v>
      </c>
      <c r="AT22" s="16"/>
      <c r="AU22" s="17"/>
      <c r="AV22" s="16"/>
      <c r="AW22" s="17"/>
      <c r="AX22" s="16"/>
      <c r="AY22" s="17"/>
      <c r="AZ22" s="16"/>
      <c r="BA22" s="17"/>
      <c r="BB22" s="16"/>
      <c r="BC22" s="17"/>
      <c r="BD22" s="16"/>
      <c r="BE22" s="17"/>
      <c r="BF22" s="60"/>
      <c r="BI22" s="26" t="s">
        <v>3</v>
      </c>
      <c r="BJ22" s="16"/>
      <c r="BK22" s="71" t="e">
        <f t="shared" si="0"/>
        <v>#DIV/0!</v>
      </c>
      <c r="BL22" s="16"/>
      <c r="BM22" s="71" t="e">
        <f t="shared" si="1"/>
        <v>#DIV/0!</v>
      </c>
      <c r="BN22" s="16"/>
      <c r="BO22" s="71" t="e">
        <f t="shared" si="2"/>
        <v>#DIV/0!</v>
      </c>
      <c r="BP22" s="16"/>
      <c r="BQ22" s="71" t="e">
        <f t="shared" si="3"/>
        <v>#DIV/0!</v>
      </c>
      <c r="BR22" s="16"/>
      <c r="BS22" s="71" t="e">
        <f t="shared" si="4"/>
        <v>#DIV/0!</v>
      </c>
      <c r="BT22" s="16"/>
      <c r="BU22" s="71" t="e">
        <f t="shared" si="10"/>
        <v>#DIV/0!</v>
      </c>
      <c r="BV22" s="16"/>
      <c r="BW22" s="71" t="e">
        <f t="shared" si="11"/>
        <v>#DIV/0!</v>
      </c>
      <c r="BX22" s="16"/>
      <c r="BY22" s="71" t="e">
        <f t="shared" si="12"/>
        <v>#DIV/0!</v>
      </c>
      <c r="BZ22" s="16"/>
      <c r="CA22" s="71" t="e">
        <f t="shared" si="13"/>
        <v>#DIV/0!</v>
      </c>
      <c r="CB22" s="16"/>
      <c r="CC22" s="71" t="e">
        <f t="shared" si="14"/>
        <v>#DIV/0!</v>
      </c>
      <c r="CD22" s="60">
        <f t="shared" si="15"/>
        <v>0</v>
      </c>
      <c r="CG22" s="26" t="s">
        <v>3</v>
      </c>
      <c r="CH22" s="16"/>
      <c r="CI22" s="71">
        <v>0.43155452436194891</v>
      </c>
      <c r="CJ22" s="16"/>
      <c r="CK22" s="71">
        <v>0.3758700696055684</v>
      </c>
      <c r="CL22" s="16"/>
      <c r="CM22" s="71">
        <v>0.10904872389791183</v>
      </c>
      <c r="CN22" s="16"/>
      <c r="CO22" s="71">
        <v>3.9443155452436193E-2</v>
      </c>
      <c r="CP22" s="16"/>
      <c r="CQ22" s="71">
        <v>1.6241299303944315E-2</v>
      </c>
      <c r="CR22" s="16"/>
      <c r="CS22" s="71">
        <v>1.1600928074245939E-2</v>
      </c>
      <c r="CT22" s="16"/>
      <c r="CU22" s="71" t="e">
        <f t="shared" si="16"/>
        <v>#DIV/0!</v>
      </c>
      <c r="CV22" s="60">
        <f t="shared" si="17"/>
        <v>0</v>
      </c>
    </row>
    <row r="23" spans="1:100" x14ac:dyDescent="0.2">
      <c r="A23" s="1">
        <v>97205</v>
      </c>
      <c r="B23" s="26" t="s">
        <v>4</v>
      </c>
      <c r="C23" s="16"/>
      <c r="D23" s="17" t="e">
        <f t="shared" si="5"/>
        <v>#DIV/0!</v>
      </c>
      <c r="E23" s="10"/>
      <c r="F23" s="17" t="e">
        <f t="shared" si="5"/>
        <v>#DIV/0!</v>
      </c>
      <c r="G23" s="10"/>
      <c r="H23" s="17" t="e">
        <f t="shared" si="6"/>
        <v>#DIV/0!</v>
      </c>
      <c r="I23" s="10"/>
      <c r="J23" s="17" t="e">
        <f t="shared" si="7"/>
        <v>#DIV/0!</v>
      </c>
      <c r="K23" s="10"/>
      <c r="L23" s="17" t="e">
        <f t="shared" si="8"/>
        <v>#DIV/0!</v>
      </c>
      <c r="M23" s="60">
        <f t="shared" si="9"/>
        <v>0</v>
      </c>
      <c r="P23" s="26" t="s">
        <v>4</v>
      </c>
      <c r="Q23" s="16"/>
      <c r="R23" s="17"/>
      <c r="S23" s="10"/>
      <c r="T23" s="17"/>
      <c r="U23" s="16"/>
      <c r="V23" s="17"/>
      <c r="W23" s="16"/>
      <c r="X23" s="17"/>
      <c r="Y23" s="16"/>
      <c r="Z23" s="17"/>
      <c r="AA23" s="60"/>
      <c r="AD23" s="26" t="s">
        <v>4</v>
      </c>
      <c r="AE23" s="16"/>
      <c r="AF23" s="17"/>
      <c r="AG23" s="10"/>
      <c r="AH23" s="17"/>
      <c r="AI23" s="10"/>
      <c r="AJ23" s="17"/>
      <c r="AK23" s="10"/>
      <c r="AL23" s="17"/>
      <c r="AM23" s="10"/>
      <c r="AN23" s="17"/>
      <c r="AO23" s="10"/>
      <c r="AP23" s="17"/>
      <c r="AQ23" s="60"/>
      <c r="AS23" s="26" t="s">
        <v>4</v>
      </c>
      <c r="AT23" s="16"/>
      <c r="AU23" s="17"/>
      <c r="AV23" s="16"/>
      <c r="AW23" s="17"/>
      <c r="AX23" s="16"/>
      <c r="AY23" s="17"/>
      <c r="AZ23" s="16"/>
      <c r="BA23" s="17"/>
      <c r="BB23" s="16"/>
      <c r="BC23" s="17"/>
      <c r="BD23" s="16"/>
      <c r="BE23" s="17"/>
      <c r="BF23" s="60"/>
      <c r="BI23" s="26" t="s">
        <v>4</v>
      </c>
      <c r="BJ23" s="16"/>
      <c r="BK23" s="71" t="e">
        <f t="shared" si="0"/>
        <v>#DIV/0!</v>
      </c>
      <c r="BL23" s="16"/>
      <c r="BM23" s="71" t="e">
        <f t="shared" si="1"/>
        <v>#DIV/0!</v>
      </c>
      <c r="BN23" s="16"/>
      <c r="BO23" s="71" t="e">
        <f t="shared" si="2"/>
        <v>#DIV/0!</v>
      </c>
      <c r="BP23" s="16"/>
      <c r="BQ23" s="71" t="e">
        <f t="shared" si="3"/>
        <v>#DIV/0!</v>
      </c>
      <c r="BR23" s="16"/>
      <c r="BS23" s="71" t="e">
        <f t="shared" si="4"/>
        <v>#DIV/0!</v>
      </c>
      <c r="BT23" s="16"/>
      <c r="BU23" s="71" t="e">
        <f t="shared" si="10"/>
        <v>#DIV/0!</v>
      </c>
      <c r="BV23" s="16"/>
      <c r="BW23" s="71" t="e">
        <f t="shared" si="11"/>
        <v>#DIV/0!</v>
      </c>
      <c r="BX23" s="16"/>
      <c r="BY23" s="71" t="e">
        <f t="shared" si="12"/>
        <v>#DIV/0!</v>
      </c>
      <c r="BZ23" s="16"/>
      <c r="CA23" s="71" t="e">
        <f t="shared" si="13"/>
        <v>#DIV/0!</v>
      </c>
      <c r="CB23" s="16"/>
      <c r="CC23" s="71" t="e">
        <f t="shared" si="14"/>
        <v>#DIV/0!</v>
      </c>
      <c r="CD23" s="60">
        <f t="shared" si="15"/>
        <v>0</v>
      </c>
      <c r="CG23" s="26" t="s">
        <v>4</v>
      </c>
      <c r="CH23" s="16"/>
      <c r="CI23" s="71">
        <v>0.40404040404040398</v>
      </c>
      <c r="CJ23" s="16"/>
      <c r="CK23" s="71">
        <v>0.36026936026936024</v>
      </c>
      <c r="CL23" s="16"/>
      <c r="CM23" s="71">
        <v>0.1313131313131313</v>
      </c>
      <c r="CN23" s="16"/>
      <c r="CO23" s="71">
        <v>3.7037037037037035E-2</v>
      </c>
      <c r="CP23" s="16"/>
      <c r="CQ23" s="71">
        <v>4.0404040404040394E-2</v>
      </c>
      <c r="CR23" s="16"/>
      <c r="CS23" s="71">
        <v>1.6835016835016835E-2</v>
      </c>
      <c r="CT23" s="16"/>
      <c r="CU23" s="71" t="e">
        <f t="shared" si="16"/>
        <v>#DIV/0!</v>
      </c>
      <c r="CV23" s="60">
        <f t="shared" si="17"/>
        <v>0</v>
      </c>
    </row>
    <row r="24" spans="1:100" x14ac:dyDescent="0.2">
      <c r="A24" s="1">
        <v>97208</v>
      </c>
      <c r="B24" s="26" t="s">
        <v>7</v>
      </c>
      <c r="C24" s="16"/>
      <c r="D24" s="17" t="e">
        <f t="shared" si="5"/>
        <v>#DIV/0!</v>
      </c>
      <c r="E24" s="10"/>
      <c r="F24" s="17" t="e">
        <f t="shared" si="5"/>
        <v>#DIV/0!</v>
      </c>
      <c r="G24" s="10"/>
      <c r="H24" s="17" t="e">
        <f t="shared" si="6"/>
        <v>#DIV/0!</v>
      </c>
      <c r="I24" s="10"/>
      <c r="J24" s="17" t="e">
        <f t="shared" si="7"/>
        <v>#DIV/0!</v>
      </c>
      <c r="K24" s="10"/>
      <c r="L24" s="17" t="e">
        <f t="shared" si="8"/>
        <v>#DIV/0!</v>
      </c>
      <c r="M24" s="60">
        <f t="shared" si="9"/>
        <v>0</v>
      </c>
      <c r="P24" s="26" t="s">
        <v>7</v>
      </c>
      <c r="Q24" s="16"/>
      <c r="R24" s="17"/>
      <c r="S24" s="10"/>
      <c r="T24" s="17"/>
      <c r="U24" s="16"/>
      <c r="V24" s="17"/>
      <c r="W24" s="16"/>
      <c r="X24" s="17"/>
      <c r="Y24" s="16"/>
      <c r="Z24" s="17"/>
      <c r="AA24" s="60"/>
      <c r="AD24" s="26" t="s">
        <v>7</v>
      </c>
      <c r="AE24" s="16"/>
      <c r="AF24" s="17"/>
      <c r="AG24" s="10"/>
      <c r="AH24" s="17"/>
      <c r="AI24" s="10"/>
      <c r="AJ24" s="17"/>
      <c r="AK24" s="10"/>
      <c r="AL24" s="17"/>
      <c r="AM24" s="10"/>
      <c r="AN24" s="17"/>
      <c r="AO24" s="10"/>
      <c r="AP24" s="17"/>
      <c r="AQ24" s="60"/>
      <c r="AS24" s="26" t="s">
        <v>7</v>
      </c>
      <c r="AT24" s="16"/>
      <c r="AU24" s="17"/>
      <c r="AV24" s="16"/>
      <c r="AW24" s="17"/>
      <c r="AX24" s="16"/>
      <c r="AY24" s="17"/>
      <c r="AZ24" s="16"/>
      <c r="BA24" s="17"/>
      <c r="BB24" s="16"/>
      <c r="BC24" s="17"/>
      <c r="BD24" s="16"/>
      <c r="BE24" s="17"/>
      <c r="BF24" s="60"/>
      <c r="BI24" s="26" t="s">
        <v>7</v>
      </c>
      <c r="BJ24" s="16"/>
      <c r="BK24" s="71" t="e">
        <f t="shared" si="0"/>
        <v>#DIV/0!</v>
      </c>
      <c r="BL24" s="16"/>
      <c r="BM24" s="71" t="e">
        <f t="shared" si="1"/>
        <v>#DIV/0!</v>
      </c>
      <c r="BN24" s="16"/>
      <c r="BO24" s="71" t="e">
        <f t="shared" si="2"/>
        <v>#DIV/0!</v>
      </c>
      <c r="BP24" s="16"/>
      <c r="BQ24" s="71" t="e">
        <f t="shared" si="3"/>
        <v>#DIV/0!</v>
      </c>
      <c r="BR24" s="16"/>
      <c r="BS24" s="71" t="e">
        <f t="shared" si="4"/>
        <v>#DIV/0!</v>
      </c>
      <c r="BT24" s="16"/>
      <c r="BU24" s="71" t="e">
        <f t="shared" si="10"/>
        <v>#DIV/0!</v>
      </c>
      <c r="BV24" s="16"/>
      <c r="BW24" s="71" t="e">
        <f t="shared" si="11"/>
        <v>#DIV/0!</v>
      </c>
      <c r="BX24" s="16"/>
      <c r="BY24" s="71" t="e">
        <f t="shared" si="12"/>
        <v>#DIV/0!</v>
      </c>
      <c r="BZ24" s="16"/>
      <c r="CA24" s="71" t="e">
        <f t="shared" si="13"/>
        <v>#DIV/0!</v>
      </c>
      <c r="CB24" s="16"/>
      <c r="CC24" s="71" t="e">
        <f t="shared" si="14"/>
        <v>#DIV/0!</v>
      </c>
      <c r="CD24" s="60">
        <f t="shared" si="15"/>
        <v>0</v>
      </c>
      <c r="CG24" s="26" t="s">
        <v>7</v>
      </c>
      <c r="CH24" s="16"/>
      <c r="CI24" s="71">
        <v>0.47826086956521741</v>
      </c>
      <c r="CJ24" s="16"/>
      <c r="CK24" s="71">
        <v>0.26956521739130435</v>
      </c>
      <c r="CL24" s="16"/>
      <c r="CM24" s="71">
        <v>0.14782608695652175</v>
      </c>
      <c r="CN24" s="16"/>
      <c r="CO24" s="71">
        <v>3.4782608695652174E-2</v>
      </c>
      <c r="CP24" s="16"/>
      <c r="CQ24" s="71">
        <v>8.6956521739130436E-3</v>
      </c>
      <c r="CR24" s="16"/>
      <c r="CS24" s="71">
        <v>1.7391304347826087E-2</v>
      </c>
      <c r="CT24" s="16"/>
      <c r="CU24" s="71" t="e">
        <f t="shared" si="16"/>
        <v>#DIV/0!</v>
      </c>
      <c r="CV24" s="60">
        <f t="shared" si="17"/>
        <v>0</v>
      </c>
    </row>
    <row r="25" spans="1:100" x14ac:dyDescent="0.2">
      <c r="A25" s="1">
        <v>97218</v>
      </c>
      <c r="B25" s="26" t="s">
        <v>15</v>
      </c>
      <c r="C25" s="16"/>
      <c r="D25" s="17" t="e">
        <f t="shared" si="5"/>
        <v>#DIV/0!</v>
      </c>
      <c r="E25" s="10"/>
      <c r="F25" s="17" t="e">
        <f t="shared" si="5"/>
        <v>#DIV/0!</v>
      </c>
      <c r="G25" s="10"/>
      <c r="H25" s="17" t="e">
        <f t="shared" si="6"/>
        <v>#DIV/0!</v>
      </c>
      <c r="I25" s="10"/>
      <c r="J25" s="17" t="e">
        <f t="shared" si="7"/>
        <v>#DIV/0!</v>
      </c>
      <c r="K25" s="10"/>
      <c r="L25" s="17" t="e">
        <f t="shared" si="8"/>
        <v>#DIV/0!</v>
      </c>
      <c r="M25" s="60">
        <f t="shared" si="9"/>
        <v>0</v>
      </c>
      <c r="P25" s="26" t="s">
        <v>15</v>
      </c>
      <c r="Q25" s="16"/>
      <c r="R25" s="17"/>
      <c r="S25" s="10"/>
      <c r="T25" s="17"/>
      <c r="U25" s="16"/>
      <c r="V25" s="17"/>
      <c r="W25" s="16"/>
      <c r="X25" s="17"/>
      <c r="Y25" s="16"/>
      <c r="Z25" s="17"/>
      <c r="AA25" s="60"/>
      <c r="AD25" s="26" t="s">
        <v>15</v>
      </c>
      <c r="AE25" s="16"/>
      <c r="AF25" s="17"/>
      <c r="AG25" s="10"/>
      <c r="AH25" s="17"/>
      <c r="AI25" s="10"/>
      <c r="AJ25" s="17"/>
      <c r="AK25" s="10"/>
      <c r="AL25" s="17"/>
      <c r="AM25" s="10"/>
      <c r="AN25" s="17"/>
      <c r="AO25" s="10"/>
      <c r="AP25" s="17"/>
      <c r="AQ25" s="60"/>
      <c r="AS25" s="26" t="s">
        <v>15</v>
      </c>
      <c r="AT25" s="16"/>
      <c r="AU25" s="17"/>
      <c r="AV25" s="16"/>
      <c r="AW25" s="17"/>
      <c r="AX25" s="16"/>
      <c r="AY25" s="17"/>
      <c r="AZ25" s="16"/>
      <c r="BA25" s="17"/>
      <c r="BB25" s="16"/>
      <c r="BC25" s="17"/>
      <c r="BD25" s="16"/>
      <c r="BE25" s="17"/>
      <c r="BF25" s="60"/>
      <c r="BI25" s="26" t="s">
        <v>15</v>
      </c>
      <c r="BJ25" s="16"/>
      <c r="BK25" s="71" t="e">
        <f t="shared" si="0"/>
        <v>#DIV/0!</v>
      </c>
      <c r="BL25" s="16"/>
      <c r="BM25" s="71" t="e">
        <f t="shared" si="1"/>
        <v>#DIV/0!</v>
      </c>
      <c r="BN25" s="16"/>
      <c r="BO25" s="71" t="e">
        <f t="shared" si="2"/>
        <v>#DIV/0!</v>
      </c>
      <c r="BP25" s="16"/>
      <c r="BQ25" s="71" t="e">
        <f t="shared" si="3"/>
        <v>#DIV/0!</v>
      </c>
      <c r="BR25" s="16"/>
      <c r="BS25" s="71" t="e">
        <f t="shared" si="4"/>
        <v>#DIV/0!</v>
      </c>
      <c r="BT25" s="16"/>
      <c r="BU25" s="71" t="e">
        <f t="shared" si="10"/>
        <v>#DIV/0!</v>
      </c>
      <c r="BV25" s="16"/>
      <c r="BW25" s="71" t="e">
        <f t="shared" si="11"/>
        <v>#DIV/0!</v>
      </c>
      <c r="BX25" s="16"/>
      <c r="BY25" s="71" t="e">
        <f t="shared" si="12"/>
        <v>#DIV/0!</v>
      </c>
      <c r="BZ25" s="16"/>
      <c r="CA25" s="71" t="e">
        <f t="shared" si="13"/>
        <v>#DIV/0!</v>
      </c>
      <c r="CB25" s="16"/>
      <c r="CC25" s="71" t="e">
        <f t="shared" si="14"/>
        <v>#DIV/0!</v>
      </c>
      <c r="CD25" s="60">
        <f t="shared" si="15"/>
        <v>0</v>
      </c>
      <c r="CG25" s="26" t="s">
        <v>15</v>
      </c>
      <c r="CH25" s="16"/>
      <c r="CI25" s="71">
        <v>0.40065681444991791</v>
      </c>
      <c r="CJ25" s="16"/>
      <c r="CK25" s="71">
        <v>0.41871921182266014</v>
      </c>
      <c r="CL25" s="16"/>
      <c r="CM25" s="71">
        <v>0.11165845648604271</v>
      </c>
      <c r="CN25" s="16"/>
      <c r="CO25" s="71">
        <v>3.6124794745484398E-2</v>
      </c>
      <c r="CP25" s="16"/>
      <c r="CQ25" s="71">
        <v>1.3136288998357965E-2</v>
      </c>
      <c r="CR25" s="16"/>
      <c r="CS25" s="71">
        <v>8.2101806239737278E-3</v>
      </c>
      <c r="CT25" s="16"/>
      <c r="CU25" s="71" t="e">
        <f t="shared" si="16"/>
        <v>#DIV/0!</v>
      </c>
      <c r="CV25" s="60">
        <f t="shared" si="17"/>
        <v>0</v>
      </c>
    </row>
    <row r="26" spans="1:100" x14ac:dyDescent="0.2">
      <c r="A26" s="1">
        <v>97233</v>
      </c>
      <c r="B26" s="26" t="s">
        <v>16</v>
      </c>
      <c r="C26" s="16"/>
      <c r="D26" s="17" t="e">
        <f t="shared" si="5"/>
        <v>#DIV/0!</v>
      </c>
      <c r="E26" s="10"/>
      <c r="F26" s="17" t="e">
        <f t="shared" si="5"/>
        <v>#DIV/0!</v>
      </c>
      <c r="G26" s="10"/>
      <c r="H26" s="17" t="e">
        <f t="shared" si="6"/>
        <v>#DIV/0!</v>
      </c>
      <c r="I26" s="10"/>
      <c r="J26" s="17" t="e">
        <f t="shared" si="7"/>
        <v>#DIV/0!</v>
      </c>
      <c r="K26" s="10"/>
      <c r="L26" s="17" t="e">
        <f t="shared" si="8"/>
        <v>#DIV/0!</v>
      </c>
      <c r="M26" s="60">
        <f t="shared" si="9"/>
        <v>0</v>
      </c>
      <c r="P26" s="26" t="s">
        <v>16</v>
      </c>
      <c r="Q26" s="16"/>
      <c r="R26" s="17"/>
      <c r="S26" s="10"/>
      <c r="T26" s="17"/>
      <c r="U26" s="16"/>
      <c r="V26" s="17"/>
      <c r="W26" s="16"/>
      <c r="X26" s="17"/>
      <c r="Y26" s="16"/>
      <c r="Z26" s="17"/>
      <c r="AA26" s="60"/>
      <c r="AD26" s="26" t="s">
        <v>16</v>
      </c>
      <c r="AE26" s="16"/>
      <c r="AF26" s="17"/>
      <c r="AG26" s="10"/>
      <c r="AH26" s="17"/>
      <c r="AI26" s="10"/>
      <c r="AJ26" s="17"/>
      <c r="AK26" s="10"/>
      <c r="AL26" s="17"/>
      <c r="AM26" s="10"/>
      <c r="AN26" s="17"/>
      <c r="AO26" s="10"/>
      <c r="AP26" s="17"/>
      <c r="AQ26" s="60"/>
      <c r="AS26" s="26" t="s">
        <v>16</v>
      </c>
      <c r="AT26" s="16"/>
      <c r="AU26" s="17"/>
      <c r="AV26" s="16"/>
      <c r="AW26" s="17"/>
      <c r="AX26" s="16"/>
      <c r="AY26" s="17"/>
      <c r="AZ26" s="16"/>
      <c r="BA26" s="17"/>
      <c r="BB26" s="16"/>
      <c r="BC26" s="17"/>
      <c r="BD26" s="16"/>
      <c r="BE26" s="17"/>
      <c r="BF26" s="60"/>
      <c r="BI26" s="26" t="s">
        <v>16</v>
      </c>
      <c r="BJ26" s="16"/>
      <c r="BK26" s="71" t="e">
        <f t="shared" si="0"/>
        <v>#DIV/0!</v>
      </c>
      <c r="BL26" s="16"/>
      <c r="BM26" s="71" t="e">
        <f t="shared" si="1"/>
        <v>#DIV/0!</v>
      </c>
      <c r="BN26" s="16"/>
      <c r="BO26" s="71" t="e">
        <f t="shared" si="2"/>
        <v>#DIV/0!</v>
      </c>
      <c r="BP26" s="16"/>
      <c r="BQ26" s="71" t="e">
        <f t="shared" si="3"/>
        <v>#DIV/0!</v>
      </c>
      <c r="BR26" s="16"/>
      <c r="BS26" s="71" t="e">
        <f t="shared" si="4"/>
        <v>#DIV/0!</v>
      </c>
      <c r="BT26" s="16"/>
      <c r="BU26" s="71" t="e">
        <f t="shared" si="10"/>
        <v>#DIV/0!</v>
      </c>
      <c r="BV26" s="16"/>
      <c r="BW26" s="71" t="e">
        <f t="shared" si="11"/>
        <v>#DIV/0!</v>
      </c>
      <c r="BX26" s="16"/>
      <c r="BY26" s="71" t="e">
        <f t="shared" si="12"/>
        <v>#DIV/0!</v>
      </c>
      <c r="BZ26" s="16"/>
      <c r="CA26" s="71" t="e">
        <f t="shared" si="13"/>
        <v>#DIV/0!</v>
      </c>
      <c r="CB26" s="16"/>
      <c r="CC26" s="71" t="e">
        <f t="shared" si="14"/>
        <v>#DIV/0!</v>
      </c>
      <c r="CD26" s="60">
        <f t="shared" si="15"/>
        <v>0</v>
      </c>
      <c r="CG26" s="26" t="s">
        <v>16</v>
      </c>
      <c r="CH26" s="16"/>
      <c r="CI26" s="71">
        <v>0.42499999999999999</v>
      </c>
      <c r="CJ26" s="16"/>
      <c r="CK26" s="71">
        <v>0.41249999999999998</v>
      </c>
      <c r="CL26" s="16"/>
      <c r="CM26" s="71">
        <v>0.11666666666666668</v>
      </c>
      <c r="CN26" s="16"/>
      <c r="CO26" s="71">
        <v>2.0833333333333332E-2</v>
      </c>
      <c r="CP26" s="16"/>
      <c r="CQ26" s="71">
        <v>1.2500000000000001E-2</v>
      </c>
      <c r="CR26" s="16"/>
      <c r="CS26" s="71">
        <v>8.3333333333333332E-3</v>
      </c>
      <c r="CT26" s="16"/>
      <c r="CU26" s="71" t="e">
        <f t="shared" si="16"/>
        <v>#DIV/0!</v>
      </c>
      <c r="CV26" s="60">
        <f t="shared" si="17"/>
        <v>0</v>
      </c>
    </row>
    <row r="27" spans="1:100" x14ac:dyDescent="0.2">
      <c r="A27" s="1">
        <v>97219</v>
      </c>
      <c r="B27" s="26" t="s">
        <v>31</v>
      </c>
      <c r="C27" s="16"/>
      <c r="D27" s="17" t="e">
        <f t="shared" si="5"/>
        <v>#DIV/0!</v>
      </c>
      <c r="E27" s="10"/>
      <c r="F27" s="17" t="e">
        <f t="shared" si="5"/>
        <v>#DIV/0!</v>
      </c>
      <c r="G27" s="10"/>
      <c r="H27" s="17" t="e">
        <f t="shared" si="6"/>
        <v>#DIV/0!</v>
      </c>
      <c r="I27" s="10"/>
      <c r="J27" s="17" t="e">
        <f t="shared" si="7"/>
        <v>#DIV/0!</v>
      </c>
      <c r="K27" s="10"/>
      <c r="L27" s="17" t="e">
        <f t="shared" si="8"/>
        <v>#DIV/0!</v>
      </c>
      <c r="M27" s="60">
        <f t="shared" si="9"/>
        <v>0</v>
      </c>
      <c r="P27" s="26" t="s">
        <v>31</v>
      </c>
      <c r="Q27" s="16"/>
      <c r="R27" s="17"/>
      <c r="S27" s="10"/>
      <c r="T27" s="17"/>
      <c r="U27" s="16"/>
      <c r="V27" s="17"/>
      <c r="W27" s="16"/>
      <c r="X27" s="17"/>
      <c r="Y27" s="16"/>
      <c r="Z27" s="17"/>
      <c r="AA27" s="60"/>
      <c r="AD27" s="26" t="s">
        <v>31</v>
      </c>
      <c r="AE27" s="16"/>
      <c r="AF27" s="17"/>
      <c r="AG27" s="10"/>
      <c r="AH27" s="17"/>
      <c r="AI27" s="10"/>
      <c r="AJ27" s="17"/>
      <c r="AK27" s="10"/>
      <c r="AL27" s="17"/>
      <c r="AM27" s="10"/>
      <c r="AN27" s="17"/>
      <c r="AO27" s="10"/>
      <c r="AP27" s="17"/>
      <c r="AQ27" s="60"/>
      <c r="AS27" s="26" t="s">
        <v>31</v>
      </c>
      <c r="AT27" s="16"/>
      <c r="AU27" s="17"/>
      <c r="AV27" s="16"/>
      <c r="AW27" s="17"/>
      <c r="AX27" s="16"/>
      <c r="AY27" s="17"/>
      <c r="AZ27" s="16"/>
      <c r="BA27" s="17"/>
      <c r="BB27" s="16"/>
      <c r="BC27" s="17"/>
      <c r="BD27" s="16"/>
      <c r="BE27" s="17"/>
      <c r="BF27" s="60"/>
      <c r="BI27" s="26" t="s">
        <v>31</v>
      </c>
      <c r="BJ27" s="16"/>
      <c r="BK27" s="71" t="e">
        <f t="shared" si="0"/>
        <v>#DIV/0!</v>
      </c>
      <c r="BL27" s="16"/>
      <c r="BM27" s="71" t="e">
        <f t="shared" si="1"/>
        <v>#DIV/0!</v>
      </c>
      <c r="BN27" s="16"/>
      <c r="BO27" s="71" t="e">
        <f t="shared" si="2"/>
        <v>#DIV/0!</v>
      </c>
      <c r="BP27" s="16"/>
      <c r="BQ27" s="71" t="e">
        <f t="shared" si="3"/>
        <v>#DIV/0!</v>
      </c>
      <c r="BR27" s="16"/>
      <c r="BS27" s="71" t="e">
        <f t="shared" si="4"/>
        <v>#DIV/0!</v>
      </c>
      <c r="BT27" s="16"/>
      <c r="BU27" s="71" t="e">
        <f t="shared" si="10"/>
        <v>#DIV/0!</v>
      </c>
      <c r="BV27" s="16"/>
      <c r="BW27" s="71" t="e">
        <f t="shared" si="11"/>
        <v>#DIV/0!</v>
      </c>
      <c r="BX27" s="16"/>
      <c r="BY27" s="71" t="e">
        <f t="shared" si="12"/>
        <v>#DIV/0!</v>
      </c>
      <c r="BZ27" s="16"/>
      <c r="CA27" s="71" t="e">
        <f t="shared" si="13"/>
        <v>#DIV/0!</v>
      </c>
      <c r="CB27" s="16"/>
      <c r="CC27" s="71" t="e">
        <f t="shared" si="14"/>
        <v>#DIV/0!</v>
      </c>
      <c r="CD27" s="60">
        <f t="shared" si="15"/>
        <v>0</v>
      </c>
      <c r="CG27" s="26" t="s">
        <v>31</v>
      </c>
      <c r="CH27" s="16"/>
      <c r="CI27" s="71">
        <v>0.49779735682819387</v>
      </c>
      <c r="CJ27" s="16"/>
      <c r="CK27" s="71">
        <v>0.3524229074889868</v>
      </c>
      <c r="CL27" s="16"/>
      <c r="CM27" s="71">
        <v>7.0484581497797363E-2</v>
      </c>
      <c r="CN27" s="16"/>
      <c r="CO27" s="71">
        <v>3.0837004405286347E-2</v>
      </c>
      <c r="CP27" s="16"/>
      <c r="CQ27" s="71">
        <v>1.3215859030837005E-2</v>
      </c>
      <c r="CR27" s="16"/>
      <c r="CS27" s="71">
        <v>1.3215859030837005E-2</v>
      </c>
      <c r="CT27" s="16"/>
      <c r="CU27" s="71" t="e">
        <f t="shared" si="16"/>
        <v>#DIV/0!</v>
      </c>
      <c r="CV27" s="60">
        <f t="shared" si="17"/>
        <v>0</v>
      </c>
    </row>
    <row r="28" spans="1:100" x14ac:dyDescent="0.2">
      <c r="A28" s="1">
        <v>97225</v>
      </c>
      <c r="B28" s="27" t="s">
        <v>20</v>
      </c>
      <c r="C28" s="18"/>
      <c r="D28" s="19" t="e">
        <f t="shared" si="5"/>
        <v>#DIV/0!</v>
      </c>
      <c r="E28" s="10"/>
      <c r="F28" s="19" t="e">
        <f t="shared" si="5"/>
        <v>#DIV/0!</v>
      </c>
      <c r="G28" s="10"/>
      <c r="H28" s="19" t="e">
        <f t="shared" si="6"/>
        <v>#DIV/0!</v>
      </c>
      <c r="I28" s="10"/>
      <c r="J28" s="19" t="e">
        <f t="shared" si="7"/>
        <v>#DIV/0!</v>
      </c>
      <c r="K28" s="10"/>
      <c r="L28" s="19" t="e">
        <f t="shared" si="8"/>
        <v>#DIV/0!</v>
      </c>
      <c r="M28" s="61">
        <f t="shared" si="9"/>
        <v>0</v>
      </c>
      <c r="P28" s="27" t="s">
        <v>20</v>
      </c>
      <c r="Q28" s="18"/>
      <c r="R28" s="19"/>
      <c r="S28" s="10"/>
      <c r="T28" s="19"/>
      <c r="U28" s="18"/>
      <c r="V28" s="19"/>
      <c r="W28" s="18"/>
      <c r="X28" s="19"/>
      <c r="Y28" s="18"/>
      <c r="Z28" s="19"/>
      <c r="AA28" s="61"/>
      <c r="AD28" s="27" t="s">
        <v>20</v>
      </c>
      <c r="AE28" s="18"/>
      <c r="AF28" s="19"/>
      <c r="AG28" s="10"/>
      <c r="AH28" s="19"/>
      <c r="AI28" s="10"/>
      <c r="AJ28" s="19"/>
      <c r="AK28" s="10"/>
      <c r="AL28" s="19"/>
      <c r="AM28" s="10"/>
      <c r="AN28" s="19"/>
      <c r="AO28" s="10"/>
      <c r="AP28" s="19"/>
      <c r="AQ28" s="61"/>
      <c r="AS28" s="27" t="s">
        <v>20</v>
      </c>
      <c r="AT28" s="18"/>
      <c r="AU28" s="19"/>
      <c r="AV28" s="18"/>
      <c r="AW28" s="19"/>
      <c r="AX28" s="18"/>
      <c r="AY28" s="19"/>
      <c r="AZ28" s="18"/>
      <c r="BA28" s="19"/>
      <c r="BB28" s="18"/>
      <c r="BC28" s="19"/>
      <c r="BD28" s="18"/>
      <c r="BE28" s="19"/>
      <c r="BF28" s="61"/>
      <c r="BI28" s="27" t="s">
        <v>20</v>
      </c>
      <c r="BJ28" s="18"/>
      <c r="BK28" s="72" t="e">
        <f t="shared" si="0"/>
        <v>#DIV/0!</v>
      </c>
      <c r="BL28" s="18"/>
      <c r="BM28" s="72" t="e">
        <f t="shared" si="1"/>
        <v>#DIV/0!</v>
      </c>
      <c r="BN28" s="18"/>
      <c r="BO28" s="72" t="e">
        <f t="shared" si="2"/>
        <v>#DIV/0!</v>
      </c>
      <c r="BP28" s="18"/>
      <c r="BQ28" s="72" t="e">
        <f t="shared" si="3"/>
        <v>#DIV/0!</v>
      </c>
      <c r="BR28" s="18"/>
      <c r="BS28" s="72" t="e">
        <f t="shared" si="4"/>
        <v>#DIV/0!</v>
      </c>
      <c r="BT28" s="18"/>
      <c r="BU28" s="72" t="e">
        <f t="shared" si="10"/>
        <v>#DIV/0!</v>
      </c>
      <c r="BV28" s="18"/>
      <c r="BW28" s="72" t="e">
        <f t="shared" si="11"/>
        <v>#DIV/0!</v>
      </c>
      <c r="BX28" s="18"/>
      <c r="BY28" s="72" t="e">
        <f t="shared" si="12"/>
        <v>#DIV/0!</v>
      </c>
      <c r="BZ28" s="18"/>
      <c r="CA28" s="72" t="e">
        <f t="shared" si="13"/>
        <v>#DIV/0!</v>
      </c>
      <c r="CB28" s="18"/>
      <c r="CC28" s="72" t="e">
        <f t="shared" si="14"/>
        <v>#DIV/0!</v>
      </c>
      <c r="CD28" s="61">
        <f t="shared" si="15"/>
        <v>0</v>
      </c>
      <c r="CG28" s="27" t="s">
        <v>20</v>
      </c>
      <c r="CH28" s="18"/>
      <c r="CI28" s="72">
        <v>0.50673400673400681</v>
      </c>
      <c r="CJ28" s="18"/>
      <c r="CK28" s="72">
        <v>0.34848484848484851</v>
      </c>
      <c r="CL28" s="18"/>
      <c r="CM28" s="72">
        <v>8.9225589225589236E-2</v>
      </c>
      <c r="CN28" s="18"/>
      <c r="CO28" s="72">
        <v>2.6936026936026938E-2</v>
      </c>
      <c r="CP28" s="18"/>
      <c r="CQ28" s="72">
        <v>1.5151515151515154E-2</v>
      </c>
      <c r="CR28" s="18"/>
      <c r="CS28" s="72">
        <v>3.3670033670033673E-3</v>
      </c>
      <c r="CT28" s="18"/>
      <c r="CU28" s="72" t="e">
        <f t="shared" si="16"/>
        <v>#DIV/0!</v>
      </c>
      <c r="CV28" s="61">
        <f t="shared" si="17"/>
        <v>0</v>
      </c>
    </row>
    <row r="29" spans="1:100" x14ac:dyDescent="0.2">
      <c r="A29" s="3"/>
      <c r="B29" s="29" t="s">
        <v>37</v>
      </c>
      <c r="C29" s="20">
        <f>SUM(C21:C28)</f>
        <v>0</v>
      </c>
      <c r="D29" s="21" t="e">
        <f t="shared" si="5"/>
        <v>#DIV/0!</v>
      </c>
      <c r="E29" s="13">
        <f>SUM(E21:E28)</f>
        <v>0</v>
      </c>
      <c r="F29" s="21" t="e">
        <f t="shared" si="5"/>
        <v>#DIV/0!</v>
      </c>
      <c r="G29" s="13">
        <f>SUM(G21:G28)</f>
        <v>0</v>
      </c>
      <c r="H29" s="21" t="e">
        <f t="shared" si="6"/>
        <v>#DIV/0!</v>
      </c>
      <c r="I29" s="13">
        <f>SUM(I21:I28)</f>
        <v>0</v>
      </c>
      <c r="J29" s="21" t="e">
        <f t="shared" si="7"/>
        <v>#DIV/0!</v>
      </c>
      <c r="K29" s="13">
        <f>SUM(K21:K28)</f>
        <v>0</v>
      </c>
      <c r="L29" s="21" t="e">
        <f t="shared" si="8"/>
        <v>#DIV/0!</v>
      </c>
      <c r="M29" s="63">
        <f t="shared" si="9"/>
        <v>0</v>
      </c>
      <c r="P29" s="29" t="s">
        <v>37</v>
      </c>
      <c r="Q29" s="20"/>
      <c r="R29" s="21"/>
      <c r="S29" s="13"/>
      <c r="T29" s="21"/>
      <c r="U29" s="20"/>
      <c r="V29" s="21"/>
      <c r="W29" s="20"/>
      <c r="X29" s="21"/>
      <c r="Y29" s="20"/>
      <c r="Z29" s="21"/>
      <c r="AA29" s="63"/>
      <c r="AD29" s="29" t="s">
        <v>37</v>
      </c>
      <c r="AE29" s="20"/>
      <c r="AF29" s="21"/>
      <c r="AG29" s="20"/>
      <c r="AH29" s="21"/>
      <c r="AI29" s="20"/>
      <c r="AJ29" s="21"/>
      <c r="AK29" s="20"/>
      <c r="AL29" s="21"/>
      <c r="AM29" s="20"/>
      <c r="AN29" s="21"/>
      <c r="AO29" s="20"/>
      <c r="AP29" s="21"/>
      <c r="AQ29" s="63"/>
      <c r="AS29" s="29" t="s">
        <v>37</v>
      </c>
      <c r="AT29" s="20"/>
      <c r="AU29" s="21"/>
      <c r="AV29" s="20"/>
      <c r="AW29" s="21"/>
      <c r="AX29" s="20"/>
      <c r="AY29" s="21"/>
      <c r="AZ29" s="20"/>
      <c r="BA29" s="21"/>
      <c r="BB29" s="20"/>
      <c r="BC29" s="21"/>
      <c r="BD29" s="20"/>
      <c r="BE29" s="21"/>
      <c r="BF29" s="63"/>
      <c r="BI29" s="29" t="s">
        <v>37</v>
      </c>
      <c r="BJ29" s="20">
        <f>SUM(BJ21:BJ28)</f>
        <v>0</v>
      </c>
      <c r="BK29" s="21" t="e">
        <f t="shared" si="0"/>
        <v>#DIV/0!</v>
      </c>
      <c r="BL29" s="20">
        <f>SUM(BL21:BL28)</f>
        <v>0</v>
      </c>
      <c r="BM29" s="21" t="e">
        <f t="shared" si="1"/>
        <v>#DIV/0!</v>
      </c>
      <c r="BN29" s="20">
        <f>SUM(BN21:BN28)</f>
        <v>0</v>
      </c>
      <c r="BO29" s="21" t="e">
        <f t="shared" si="2"/>
        <v>#DIV/0!</v>
      </c>
      <c r="BP29" s="20">
        <f>SUM(BP21:BP28)</f>
        <v>0</v>
      </c>
      <c r="BQ29" s="21" t="e">
        <f t="shared" si="3"/>
        <v>#DIV/0!</v>
      </c>
      <c r="BR29" s="20">
        <f>SUM(BR21:BR28)</f>
        <v>0</v>
      </c>
      <c r="BS29" s="21" t="e">
        <f t="shared" si="4"/>
        <v>#DIV/0!</v>
      </c>
      <c r="BT29" s="20">
        <f>SUM(BT21:BT28)</f>
        <v>0</v>
      </c>
      <c r="BU29" s="21" t="e">
        <f t="shared" si="10"/>
        <v>#DIV/0!</v>
      </c>
      <c r="BV29" s="20">
        <f>SUM(BV21:BV28)</f>
        <v>0</v>
      </c>
      <c r="BW29" s="21" t="e">
        <f t="shared" si="11"/>
        <v>#DIV/0!</v>
      </c>
      <c r="BX29" s="20">
        <f>SUM(BX21:BX28)</f>
        <v>0</v>
      </c>
      <c r="BY29" s="21" t="e">
        <f t="shared" si="12"/>
        <v>#DIV/0!</v>
      </c>
      <c r="BZ29" s="20">
        <f>SUM(BZ21:BZ28)</f>
        <v>0</v>
      </c>
      <c r="CA29" s="21" t="e">
        <f t="shared" si="13"/>
        <v>#DIV/0!</v>
      </c>
      <c r="CB29" s="20">
        <f>SUM(CB21:CB28)</f>
        <v>0</v>
      </c>
      <c r="CC29" s="21" t="e">
        <f t="shared" si="14"/>
        <v>#DIV/0!</v>
      </c>
      <c r="CD29" s="63">
        <f t="shared" si="15"/>
        <v>0</v>
      </c>
      <c r="CG29" s="29" t="s">
        <v>37</v>
      </c>
      <c r="CH29" s="20">
        <f>SUM(CH21:CH28)</f>
        <v>0</v>
      </c>
      <c r="CI29" s="21">
        <v>0.44327065408443111</v>
      </c>
      <c r="CJ29" s="20">
        <f>SUM(CJ21:CJ28)</f>
        <v>0</v>
      </c>
      <c r="CK29" s="21">
        <v>0.37784522892782851</v>
      </c>
      <c r="CL29" s="20">
        <f>SUM(CL21:CL28)</f>
        <v>0</v>
      </c>
      <c r="CM29" s="21">
        <v>0.10525789028500046</v>
      </c>
      <c r="CN29" s="20">
        <f>SUM(CN21:CN28)</f>
        <v>0</v>
      </c>
      <c r="CO29" s="21">
        <v>3.344327715993644E-2</v>
      </c>
      <c r="CP29" s="20">
        <f>SUM(CP21:CP28)</f>
        <v>0</v>
      </c>
      <c r="CQ29" s="21">
        <v>1.7689667790963138E-2</v>
      </c>
      <c r="CR29" s="20">
        <f>SUM(CR21:CR28)</f>
        <v>0</v>
      </c>
      <c r="CS29" s="21">
        <v>9.3815945613828101E-3</v>
      </c>
      <c r="CT29" s="20">
        <f>SUM(CT21:CT28)</f>
        <v>0</v>
      </c>
      <c r="CU29" s="21" t="e">
        <f t="shared" si="16"/>
        <v>#DIV/0!</v>
      </c>
      <c r="CV29" s="63">
        <f t="shared" si="17"/>
        <v>0</v>
      </c>
    </row>
    <row r="30" spans="1:100" ht="13.5" thickBot="1" x14ac:dyDescent="0.25">
      <c r="A30" s="3"/>
      <c r="B30" s="28" t="s">
        <v>39</v>
      </c>
      <c r="C30" s="56">
        <f>C20+C29+C13</f>
        <v>0</v>
      </c>
      <c r="D30" s="44" t="e">
        <f t="shared" si="5"/>
        <v>#DIV/0!</v>
      </c>
      <c r="E30" s="12">
        <f>E20+E29+E13</f>
        <v>0</v>
      </c>
      <c r="F30" s="44" t="e">
        <f t="shared" si="5"/>
        <v>#DIV/0!</v>
      </c>
      <c r="G30" s="12">
        <f>G20+G29+G13</f>
        <v>0</v>
      </c>
      <c r="H30" s="44" t="e">
        <f t="shared" si="6"/>
        <v>#DIV/0!</v>
      </c>
      <c r="I30" s="12">
        <f>I20+I29+I13</f>
        <v>0</v>
      </c>
      <c r="J30" s="44" t="e">
        <f t="shared" si="7"/>
        <v>#DIV/0!</v>
      </c>
      <c r="K30" s="12">
        <f>K20+K29+K13</f>
        <v>0</v>
      </c>
      <c r="L30" s="44" t="e">
        <f t="shared" si="8"/>
        <v>#DIV/0!</v>
      </c>
      <c r="M30" s="62">
        <f t="shared" si="9"/>
        <v>0</v>
      </c>
      <c r="P30" s="28" t="s">
        <v>39</v>
      </c>
      <c r="Q30" s="56"/>
      <c r="R30" s="44"/>
      <c r="S30" s="12"/>
      <c r="T30" s="44"/>
      <c r="U30" s="56"/>
      <c r="V30" s="44"/>
      <c r="W30" s="56"/>
      <c r="X30" s="44"/>
      <c r="Y30" s="56"/>
      <c r="Z30" s="44"/>
      <c r="AA30" s="62"/>
      <c r="AD30" s="28" t="s">
        <v>39</v>
      </c>
      <c r="AE30" s="56"/>
      <c r="AF30" s="44"/>
      <c r="AG30" s="56"/>
      <c r="AH30" s="44"/>
      <c r="AI30" s="56"/>
      <c r="AJ30" s="44"/>
      <c r="AK30" s="56"/>
      <c r="AL30" s="44"/>
      <c r="AM30" s="56"/>
      <c r="AN30" s="44"/>
      <c r="AO30" s="56"/>
      <c r="AP30" s="44"/>
      <c r="AQ30" s="62"/>
      <c r="AS30" s="28" t="s">
        <v>39</v>
      </c>
      <c r="AT30" s="56"/>
      <c r="AU30" s="44"/>
      <c r="AV30" s="56"/>
      <c r="AW30" s="44"/>
      <c r="AX30" s="56"/>
      <c r="AY30" s="44"/>
      <c r="AZ30" s="56"/>
      <c r="BA30" s="44"/>
      <c r="BB30" s="56"/>
      <c r="BC30" s="44"/>
      <c r="BD30" s="56"/>
      <c r="BE30" s="44"/>
      <c r="BF30" s="62"/>
      <c r="BI30" s="28" t="s">
        <v>39</v>
      </c>
      <c r="BJ30" s="56">
        <f>BJ20+BJ29+BJ13</f>
        <v>0</v>
      </c>
      <c r="BK30" s="44" t="e">
        <f t="shared" si="0"/>
        <v>#DIV/0!</v>
      </c>
      <c r="BL30" s="56">
        <f>BL20+BL29+BL13</f>
        <v>0</v>
      </c>
      <c r="BM30" s="44" t="e">
        <f t="shared" si="1"/>
        <v>#DIV/0!</v>
      </c>
      <c r="BN30" s="56">
        <f>BN20+BN29+BN13</f>
        <v>0</v>
      </c>
      <c r="BO30" s="44" t="e">
        <f t="shared" si="2"/>
        <v>#DIV/0!</v>
      </c>
      <c r="BP30" s="56">
        <f>BP20+BP29+BP13</f>
        <v>0</v>
      </c>
      <c r="BQ30" s="44" t="e">
        <f t="shared" si="3"/>
        <v>#DIV/0!</v>
      </c>
      <c r="BR30" s="56">
        <f>BR20+BR29+BR13</f>
        <v>0</v>
      </c>
      <c r="BS30" s="44" t="e">
        <f t="shared" si="4"/>
        <v>#DIV/0!</v>
      </c>
      <c r="BT30" s="56">
        <f>BT20+BT29+BT13</f>
        <v>0</v>
      </c>
      <c r="BU30" s="44" t="e">
        <f t="shared" si="10"/>
        <v>#DIV/0!</v>
      </c>
      <c r="BV30" s="56">
        <f>BV20+BV29+BV13</f>
        <v>0</v>
      </c>
      <c r="BW30" s="44" t="e">
        <f t="shared" si="11"/>
        <v>#DIV/0!</v>
      </c>
      <c r="BX30" s="56">
        <f>BX20+BX29+BX13</f>
        <v>0</v>
      </c>
      <c r="BY30" s="44" t="e">
        <f t="shared" si="12"/>
        <v>#DIV/0!</v>
      </c>
      <c r="BZ30" s="56">
        <f>BZ20+BZ29+BZ13</f>
        <v>0</v>
      </c>
      <c r="CA30" s="44" t="e">
        <f t="shared" si="13"/>
        <v>#DIV/0!</v>
      </c>
      <c r="CB30" s="56">
        <f>CB20+CB29+CB13</f>
        <v>0</v>
      </c>
      <c r="CC30" s="44" t="e">
        <f t="shared" si="14"/>
        <v>#DIV/0!</v>
      </c>
      <c r="CD30" s="62">
        <f t="shared" si="15"/>
        <v>0</v>
      </c>
      <c r="CG30" s="28" t="s">
        <v>39</v>
      </c>
      <c r="CH30" s="56">
        <f>CH20+CH29+CH13</f>
        <v>0</v>
      </c>
      <c r="CI30" s="44">
        <v>0.42955576842976328</v>
      </c>
      <c r="CJ30" s="56">
        <f>CJ20+CJ29+CJ13</f>
        <v>0</v>
      </c>
      <c r="CK30" s="44">
        <v>0.37542606719202942</v>
      </c>
      <c r="CL30" s="56">
        <f>CL20+CL29+CL13</f>
        <v>0</v>
      </c>
      <c r="CM30" s="44">
        <v>0.10338425813560655</v>
      </c>
      <c r="CN30" s="56">
        <f>CN20+CN29+CN13</f>
        <v>0</v>
      </c>
      <c r="CO30" s="44">
        <v>4.3221265658495107E-2</v>
      </c>
      <c r="CP30" s="56">
        <f>CP20+CP29+CP13</f>
        <v>0</v>
      </c>
      <c r="CQ30" s="44">
        <v>2.2910632287678836E-2</v>
      </c>
      <c r="CR30" s="56">
        <f>CR20+CR29+CR13</f>
        <v>0</v>
      </c>
      <c r="CS30" s="44">
        <v>1.1781257863915146E-2</v>
      </c>
      <c r="CT30" s="56">
        <f>CT20+CT29+CT13</f>
        <v>0</v>
      </c>
      <c r="CU30" s="44" t="e">
        <f t="shared" si="16"/>
        <v>#DIV/0!</v>
      </c>
      <c r="CV30" s="62">
        <f t="shared" si="17"/>
        <v>0</v>
      </c>
    </row>
    <row r="31" spans="1:100" x14ac:dyDescent="0.2">
      <c r="A31" s="1">
        <v>97210</v>
      </c>
      <c r="B31" s="25" t="s">
        <v>33</v>
      </c>
      <c r="C31" s="57"/>
      <c r="D31" s="43" t="e">
        <f t="shared" si="5"/>
        <v>#DIV/0!</v>
      </c>
      <c r="E31" s="10"/>
      <c r="F31" s="43" t="e">
        <f t="shared" si="5"/>
        <v>#DIV/0!</v>
      </c>
      <c r="G31" s="10"/>
      <c r="H31" s="43" t="e">
        <f t="shared" si="6"/>
        <v>#DIV/0!</v>
      </c>
      <c r="I31" s="10"/>
      <c r="J31" s="43" t="e">
        <f t="shared" si="7"/>
        <v>#DIV/0!</v>
      </c>
      <c r="K31" s="10"/>
      <c r="L31" s="43" t="e">
        <f t="shared" si="8"/>
        <v>#DIV/0!</v>
      </c>
      <c r="M31" s="59">
        <f t="shared" si="9"/>
        <v>0</v>
      </c>
      <c r="P31" s="25" t="s">
        <v>33</v>
      </c>
      <c r="Q31" s="57"/>
      <c r="R31" s="43"/>
      <c r="S31" s="10"/>
      <c r="T31" s="43"/>
      <c r="U31" s="57"/>
      <c r="V31" s="43"/>
      <c r="W31" s="57"/>
      <c r="X31" s="43"/>
      <c r="Y31" s="57"/>
      <c r="Z31" s="43"/>
      <c r="AA31" s="59"/>
      <c r="AD31" s="25" t="s">
        <v>33</v>
      </c>
      <c r="AE31" s="57"/>
      <c r="AF31" s="43"/>
      <c r="AG31" s="10"/>
      <c r="AH31" s="43"/>
      <c r="AI31" s="10"/>
      <c r="AJ31" s="43"/>
      <c r="AK31" s="10"/>
      <c r="AL31" s="43"/>
      <c r="AM31" s="10"/>
      <c r="AN31" s="43"/>
      <c r="AO31" s="10"/>
      <c r="AP31" s="43"/>
      <c r="AQ31" s="59"/>
      <c r="AS31" s="25" t="s">
        <v>33</v>
      </c>
      <c r="AT31" s="57"/>
      <c r="AU31" s="43"/>
      <c r="AV31" s="57"/>
      <c r="AW31" s="43"/>
      <c r="AX31" s="57"/>
      <c r="AY31" s="43"/>
      <c r="AZ31" s="57"/>
      <c r="BA31" s="43"/>
      <c r="BB31" s="57"/>
      <c r="BC31" s="43"/>
      <c r="BD31" s="57"/>
      <c r="BE31" s="43"/>
      <c r="BF31" s="59"/>
      <c r="BI31" s="25" t="s">
        <v>33</v>
      </c>
      <c r="BJ31" s="57"/>
      <c r="BK31" s="73" t="e">
        <f t="shared" si="0"/>
        <v>#DIV/0!</v>
      </c>
      <c r="BL31" s="57"/>
      <c r="BM31" s="73" t="e">
        <f t="shared" si="1"/>
        <v>#DIV/0!</v>
      </c>
      <c r="BN31" s="57"/>
      <c r="BO31" s="73" t="e">
        <f t="shared" si="2"/>
        <v>#DIV/0!</v>
      </c>
      <c r="BP31" s="57"/>
      <c r="BQ31" s="73" t="e">
        <f t="shared" si="3"/>
        <v>#DIV/0!</v>
      </c>
      <c r="BR31" s="57"/>
      <c r="BS31" s="73" t="e">
        <f t="shared" si="4"/>
        <v>#DIV/0!</v>
      </c>
      <c r="BT31" s="57"/>
      <c r="BU31" s="73" t="e">
        <f t="shared" si="10"/>
        <v>#DIV/0!</v>
      </c>
      <c r="BV31" s="57"/>
      <c r="BW31" s="73" t="e">
        <f t="shared" si="11"/>
        <v>#DIV/0!</v>
      </c>
      <c r="BX31" s="57"/>
      <c r="BY31" s="73" t="e">
        <f t="shared" si="12"/>
        <v>#DIV/0!</v>
      </c>
      <c r="BZ31" s="57"/>
      <c r="CA31" s="73" t="e">
        <f t="shared" si="13"/>
        <v>#DIV/0!</v>
      </c>
      <c r="CB31" s="57"/>
      <c r="CC31" s="73" t="e">
        <f t="shared" si="14"/>
        <v>#DIV/0!</v>
      </c>
      <c r="CD31" s="59">
        <f t="shared" si="15"/>
        <v>0</v>
      </c>
      <c r="CG31" s="25" t="s">
        <v>33</v>
      </c>
      <c r="CH31" s="57"/>
      <c r="CI31" s="73">
        <v>0.35859269282814604</v>
      </c>
      <c r="CJ31" s="57"/>
      <c r="CK31" s="73">
        <v>0.40730717185385651</v>
      </c>
      <c r="CL31" s="57"/>
      <c r="CM31" s="73">
        <v>0.11096075778078482</v>
      </c>
      <c r="CN31" s="57"/>
      <c r="CO31" s="73">
        <v>5.2774018944519614E-2</v>
      </c>
      <c r="CP31" s="57"/>
      <c r="CQ31" s="73">
        <v>3.9242219215155603E-2</v>
      </c>
      <c r="CR31" s="57"/>
      <c r="CS31" s="73">
        <v>1.2178619756427603E-2</v>
      </c>
      <c r="CT31" s="57"/>
      <c r="CU31" s="73" t="e">
        <f t="shared" si="16"/>
        <v>#DIV/0!</v>
      </c>
      <c r="CV31" s="59">
        <f t="shared" si="17"/>
        <v>0</v>
      </c>
    </row>
    <row r="32" spans="1:100" x14ac:dyDescent="0.2">
      <c r="A32" s="1">
        <v>97217</v>
      </c>
      <c r="B32" s="26" t="s">
        <v>14</v>
      </c>
      <c r="C32" s="16"/>
      <c r="D32" s="17" t="e">
        <f t="shared" si="5"/>
        <v>#DIV/0!</v>
      </c>
      <c r="E32" s="10"/>
      <c r="F32" s="17" t="e">
        <f t="shared" si="5"/>
        <v>#DIV/0!</v>
      </c>
      <c r="G32" s="10"/>
      <c r="H32" s="17" t="e">
        <f t="shared" si="6"/>
        <v>#DIV/0!</v>
      </c>
      <c r="I32" s="10"/>
      <c r="J32" s="17" t="e">
        <f t="shared" si="7"/>
        <v>#DIV/0!</v>
      </c>
      <c r="K32" s="10"/>
      <c r="L32" s="17" t="e">
        <f t="shared" si="8"/>
        <v>#DIV/0!</v>
      </c>
      <c r="M32" s="60">
        <f t="shared" si="9"/>
        <v>0</v>
      </c>
      <c r="P32" s="26" t="s">
        <v>14</v>
      </c>
      <c r="Q32" s="16"/>
      <c r="R32" s="17"/>
      <c r="S32" s="10"/>
      <c r="T32" s="17"/>
      <c r="U32" s="16"/>
      <c r="V32" s="17"/>
      <c r="W32" s="16"/>
      <c r="X32" s="17"/>
      <c r="Y32" s="16"/>
      <c r="Z32" s="17"/>
      <c r="AA32" s="60"/>
      <c r="AD32" s="26" t="s">
        <v>14</v>
      </c>
      <c r="AE32" s="16"/>
      <c r="AF32" s="17"/>
      <c r="AG32" s="10"/>
      <c r="AH32" s="17"/>
      <c r="AI32" s="10"/>
      <c r="AJ32" s="17"/>
      <c r="AK32" s="10"/>
      <c r="AL32" s="17"/>
      <c r="AM32" s="10"/>
      <c r="AN32" s="17"/>
      <c r="AO32" s="10"/>
      <c r="AP32" s="17"/>
      <c r="AQ32" s="60"/>
      <c r="AS32" s="26" t="s">
        <v>14</v>
      </c>
      <c r="AT32" s="16"/>
      <c r="AU32" s="17"/>
      <c r="AV32" s="16"/>
      <c r="AW32" s="17"/>
      <c r="AX32" s="16"/>
      <c r="AY32" s="17"/>
      <c r="AZ32" s="16"/>
      <c r="BA32" s="17"/>
      <c r="BB32" s="16"/>
      <c r="BC32" s="17"/>
      <c r="BD32" s="16"/>
      <c r="BE32" s="17"/>
      <c r="BF32" s="60"/>
      <c r="BI32" s="26" t="s">
        <v>14</v>
      </c>
      <c r="BJ32" s="16"/>
      <c r="BK32" s="71" t="e">
        <f t="shared" si="0"/>
        <v>#DIV/0!</v>
      </c>
      <c r="BL32" s="16"/>
      <c r="BM32" s="71" t="e">
        <f t="shared" si="1"/>
        <v>#DIV/0!</v>
      </c>
      <c r="BN32" s="16"/>
      <c r="BO32" s="71" t="e">
        <f t="shared" si="2"/>
        <v>#DIV/0!</v>
      </c>
      <c r="BP32" s="16"/>
      <c r="BQ32" s="71" t="e">
        <f t="shared" si="3"/>
        <v>#DIV/0!</v>
      </c>
      <c r="BR32" s="16"/>
      <c r="BS32" s="71" t="e">
        <f t="shared" si="4"/>
        <v>#DIV/0!</v>
      </c>
      <c r="BT32" s="16"/>
      <c r="BU32" s="71" t="e">
        <f t="shared" si="10"/>
        <v>#DIV/0!</v>
      </c>
      <c r="BV32" s="16"/>
      <c r="BW32" s="71" t="e">
        <f t="shared" si="11"/>
        <v>#DIV/0!</v>
      </c>
      <c r="BX32" s="16"/>
      <c r="BY32" s="71" t="e">
        <f t="shared" si="12"/>
        <v>#DIV/0!</v>
      </c>
      <c r="BZ32" s="16"/>
      <c r="CA32" s="71" t="e">
        <f t="shared" si="13"/>
        <v>#DIV/0!</v>
      </c>
      <c r="CB32" s="16"/>
      <c r="CC32" s="71" t="e">
        <f t="shared" si="14"/>
        <v>#DIV/0!</v>
      </c>
      <c r="CD32" s="60">
        <f t="shared" si="15"/>
        <v>0</v>
      </c>
      <c r="CG32" s="26" t="s">
        <v>14</v>
      </c>
      <c r="CH32" s="16"/>
      <c r="CI32" s="71">
        <v>0.38925294888597639</v>
      </c>
      <c r="CJ32" s="16"/>
      <c r="CK32" s="71">
        <v>0.41415465268676277</v>
      </c>
      <c r="CL32" s="16"/>
      <c r="CM32" s="71">
        <v>0.10091743119266054</v>
      </c>
      <c r="CN32" s="16"/>
      <c r="CO32" s="71">
        <v>5.3735255570117949E-2</v>
      </c>
      <c r="CP32" s="16"/>
      <c r="CQ32" s="71">
        <v>1.8348623853211007E-2</v>
      </c>
      <c r="CR32" s="16"/>
      <c r="CS32" s="71">
        <v>1.310615989515072E-2</v>
      </c>
      <c r="CT32" s="16"/>
      <c r="CU32" s="71" t="e">
        <f t="shared" si="16"/>
        <v>#DIV/0!</v>
      </c>
      <c r="CV32" s="60">
        <f t="shared" si="17"/>
        <v>0</v>
      </c>
    </row>
    <row r="33" spans="1:100" x14ac:dyDescent="0.2">
      <c r="A33" s="1">
        <v>97220</v>
      </c>
      <c r="B33" s="26" t="s">
        <v>28</v>
      </c>
      <c r="C33" s="16"/>
      <c r="D33" s="17" t="e">
        <f t="shared" si="5"/>
        <v>#DIV/0!</v>
      </c>
      <c r="E33" s="10"/>
      <c r="F33" s="17" t="e">
        <f t="shared" si="5"/>
        <v>#DIV/0!</v>
      </c>
      <c r="G33" s="10"/>
      <c r="H33" s="17" t="e">
        <f t="shared" si="6"/>
        <v>#DIV/0!</v>
      </c>
      <c r="I33" s="10"/>
      <c r="J33" s="17" t="e">
        <f t="shared" si="7"/>
        <v>#DIV/0!</v>
      </c>
      <c r="K33" s="10"/>
      <c r="L33" s="17" t="e">
        <f t="shared" si="8"/>
        <v>#DIV/0!</v>
      </c>
      <c r="M33" s="60">
        <f t="shared" si="9"/>
        <v>0</v>
      </c>
      <c r="P33" s="26" t="s">
        <v>28</v>
      </c>
      <c r="Q33" s="16"/>
      <c r="R33" s="17"/>
      <c r="S33" s="10"/>
      <c r="T33" s="17"/>
      <c r="U33" s="16"/>
      <c r="V33" s="17"/>
      <c r="W33" s="16"/>
      <c r="X33" s="17"/>
      <c r="Y33" s="16"/>
      <c r="Z33" s="17"/>
      <c r="AA33" s="60"/>
      <c r="AD33" s="26" t="s">
        <v>28</v>
      </c>
      <c r="AE33" s="16"/>
      <c r="AF33" s="17"/>
      <c r="AG33" s="10"/>
      <c r="AH33" s="17"/>
      <c r="AI33" s="10"/>
      <c r="AJ33" s="17"/>
      <c r="AK33" s="10"/>
      <c r="AL33" s="17"/>
      <c r="AM33" s="10"/>
      <c r="AN33" s="17"/>
      <c r="AO33" s="10"/>
      <c r="AP33" s="17"/>
      <c r="AQ33" s="60"/>
      <c r="AS33" s="26" t="s">
        <v>28</v>
      </c>
      <c r="AT33" s="16"/>
      <c r="AU33" s="17"/>
      <c r="AV33" s="16"/>
      <c r="AW33" s="17"/>
      <c r="AX33" s="16"/>
      <c r="AY33" s="17"/>
      <c r="AZ33" s="16"/>
      <c r="BA33" s="17"/>
      <c r="BB33" s="16"/>
      <c r="BC33" s="17"/>
      <c r="BD33" s="16"/>
      <c r="BE33" s="17"/>
      <c r="BF33" s="60"/>
      <c r="BI33" s="26" t="s">
        <v>28</v>
      </c>
      <c r="BJ33" s="16"/>
      <c r="BK33" s="71" t="e">
        <f t="shared" si="0"/>
        <v>#DIV/0!</v>
      </c>
      <c r="BL33" s="16"/>
      <c r="BM33" s="71" t="e">
        <f t="shared" si="1"/>
        <v>#DIV/0!</v>
      </c>
      <c r="BN33" s="16"/>
      <c r="BO33" s="71" t="e">
        <f t="shared" si="2"/>
        <v>#DIV/0!</v>
      </c>
      <c r="BP33" s="16"/>
      <c r="BQ33" s="71" t="e">
        <f t="shared" si="3"/>
        <v>#DIV/0!</v>
      </c>
      <c r="BR33" s="16"/>
      <c r="BS33" s="71" t="e">
        <f t="shared" si="4"/>
        <v>#DIV/0!</v>
      </c>
      <c r="BT33" s="16"/>
      <c r="BU33" s="71" t="e">
        <f t="shared" si="10"/>
        <v>#DIV/0!</v>
      </c>
      <c r="BV33" s="16"/>
      <c r="BW33" s="71" t="e">
        <f t="shared" si="11"/>
        <v>#DIV/0!</v>
      </c>
      <c r="BX33" s="16"/>
      <c r="BY33" s="71" t="e">
        <f t="shared" si="12"/>
        <v>#DIV/0!</v>
      </c>
      <c r="BZ33" s="16"/>
      <c r="CA33" s="71" t="e">
        <f t="shared" si="13"/>
        <v>#DIV/0!</v>
      </c>
      <c r="CB33" s="16"/>
      <c r="CC33" s="71" t="e">
        <f t="shared" si="14"/>
        <v>#DIV/0!</v>
      </c>
      <c r="CD33" s="60">
        <f t="shared" si="15"/>
        <v>0</v>
      </c>
      <c r="CG33" s="26" t="s">
        <v>28</v>
      </c>
      <c r="CH33" s="16"/>
      <c r="CI33" s="71">
        <v>0.42007434944237915</v>
      </c>
      <c r="CJ33" s="16"/>
      <c r="CK33" s="71">
        <v>0.38661710037174718</v>
      </c>
      <c r="CL33" s="16"/>
      <c r="CM33" s="71">
        <v>0.10408921933085502</v>
      </c>
      <c r="CN33" s="16"/>
      <c r="CO33" s="71">
        <v>3.717472118959108E-2</v>
      </c>
      <c r="CP33" s="16"/>
      <c r="CQ33" s="71">
        <v>2.7881040892193308E-2</v>
      </c>
      <c r="CR33" s="16"/>
      <c r="CS33" s="71">
        <v>9.2936802973977699E-3</v>
      </c>
      <c r="CT33" s="16"/>
      <c r="CU33" s="71" t="e">
        <f t="shared" si="16"/>
        <v>#DIV/0!</v>
      </c>
      <c r="CV33" s="60">
        <f t="shared" si="17"/>
        <v>0</v>
      </c>
    </row>
    <row r="34" spans="1:100" x14ac:dyDescent="0.2">
      <c r="A34" s="1">
        <v>97226</v>
      </c>
      <c r="B34" s="26" t="s">
        <v>21</v>
      </c>
      <c r="C34" s="16"/>
      <c r="D34" s="17" t="e">
        <f t="shared" si="5"/>
        <v>#DIV/0!</v>
      </c>
      <c r="E34" s="10"/>
      <c r="F34" s="17" t="e">
        <f t="shared" si="5"/>
        <v>#DIV/0!</v>
      </c>
      <c r="G34" s="10"/>
      <c r="H34" s="17" t="e">
        <f t="shared" si="6"/>
        <v>#DIV/0!</v>
      </c>
      <c r="I34" s="10"/>
      <c r="J34" s="17" t="e">
        <f t="shared" si="7"/>
        <v>#DIV/0!</v>
      </c>
      <c r="K34" s="10"/>
      <c r="L34" s="17" t="e">
        <f t="shared" si="8"/>
        <v>#DIV/0!</v>
      </c>
      <c r="M34" s="60">
        <f t="shared" si="9"/>
        <v>0</v>
      </c>
      <c r="P34" s="26" t="s">
        <v>21</v>
      </c>
      <c r="Q34" s="16"/>
      <c r="R34" s="17"/>
      <c r="S34" s="10"/>
      <c r="T34" s="17"/>
      <c r="U34" s="16"/>
      <c r="V34" s="17"/>
      <c r="W34" s="16"/>
      <c r="X34" s="17"/>
      <c r="Y34" s="16"/>
      <c r="Z34" s="17"/>
      <c r="AA34" s="60"/>
      <c r="AD34" s="26" t="s">
        <v>21</v>
      </c>
      <c r="AE34" s="16"/>
      <c r="AF34" s="17"/>
      <c r="AG34" s="10"/>
      <c r="AH34" s="17"/>
      <c r="AI34" s="10"/>
      <c r="AJ34" s="17"/>
      <c r="AK34" s="10"/>
      <c r="AL34" s="17"/>
      <c r="AM34" s="10"/>
      <c r="AN34" s="17"/>
      <c r="AO34" s="10"/>
      <c r="AP34" s="17"/>
      <c r="AQ34" s="60"/>
      <c r="AS34" s="26" t="s">
        <v>21</v>
      </c>
      <c r="AT34" s="16"/>
      <c r="AU34" s="17"/>
      <c r="AV34" s="16"/>
      <c r="AW34" s="17"/>
      <c r="AX34" s="16"/>
      <c r="AY34" s="17"/>
      <c r="AZ34" s="16"/>
      <c r="BA34" s="17"/>
      <c r="BB34" s="16"/>
      <c r="BC34" s="17"/>
      <c r="BD34" s="16"/>
      <c r="BE34" s="17"/>
      <c r="BF34" s="60"/>
      <c r="BI34" s="26" t="s">
        <v>21</v>
      </c>
      <c r="BJ34" s="16"/>
      <c r="BK34" s="71" t="e">
        <f t="shared" si="0"/>
        <v>#DIV/0!</v>
      </c>
      <c r="BL34" s="16"/>
      <c r="BM34" s="71" t="e">
        <f t="shared" si="1"/>
        <v>#DIV/0!</v>
      </c>
      <c r="BN34" s="16"/>
      <c r="BO34" s="71" t="e">
        <f t="shared" si="2"/>
        <v>#DIV/0!</v>
      </c>
      <c r="BP34" s="16"/>
      <c r="BQ34" s="71" t="e">
        <f t="shared" si="3"/>
        <v>#DIV/0!</v>
      </c>
      <c r="BR34" s="16"/>
      <c r="BS34" s="71" t="e">
        <f t="shared" si="4"/>
        <v>#DIV/0!</v>
      </c>
      <c r="BT34" s="16"/>
      <c r="BU34" s="71" t="e">
        <f t="shared" si="10"/>
        <v>#DIV/0!</v>
      </c>
      <c r="BV34" s="16"/>
      <c r="BW34" s="71" t="e">
        <f t="shared" si="11"/>
        <v>#DIV/0!</v>
      </c>
      <c r="BX34" s="16"/>
      <c r="BY34" s="71" t="e">
        <f t="shared" si="12"/>
        <v>#DIV/0!</v>
      </c>
      <c r="BZ34" s="16"/>
      <c r="CA34" s="71" t="e">
        <f t="shared" si="13"/>
        <v>#DIV/0!</v>
      </c>
      <c r="CB34" s="16"/>
      <c r="CC34" s="71" t="e">
        <f t="shared" si="14"/>
        <v>#DIV/0!</v>
      </c>
      <c r="CD34" s="60">
        <f t="shared" si="15"/>
        <v>0</v>
      </c>
      <c r="CG34" s="26" t="s">
        <v>21</v>
      </c>
      <c r="CH34" s="16"/>
      <c r="CI34" s="71">
        <v>0.35698447893569846</v>
      </c>
      <c r="CJ34" s="16"/>
      <c r="CK34" s="71">
        <v>0.43237250554323731</v>
      </c>
      <c r="CL34" s="16"/>
      <c r="CM34" s="71">
        <v>7.9822616407982258E-2</v>
      </c>
      <c r="CN34" s="16"/>
      <c r="CO34" s="71">
        <v>7.5388026607538808E-2</v>
      </c>
      <c r="CP34" s="16"/>
      <c r="CQ34" s="71">
        <v>2.6607538802660754E-2</v>
      </c>
      <c r="CR34" s="16"/>
      <c r="CS34" s="71">
        <v>8.869179600886918E-3</v>
      </c>
      <c r="CT34" s="16"/>
      <c r="CU34" s="71" t="e">
        <f t="shared" si="16"/>
        <v>#DIV/0!</v>
      </c>
      <c r="CV34" s="60">
        <f t="shared" si="17"/>
        <v>0</v>
      </c>
    </row>
    <row r="35" spans="1:100" x14ac:dyDescent="0.2">
      <c r="A35" s="1">
        <v>97232</v>
      </c>
      <c r="B35" s="27" t="s">
        <v>26</v>
      </c>
      <c r="C35" s="18"/>
      <c r="D35" s="19" t="e">
        <f t="shared" si="5"/>
        <v>#DIV/0!</v>
      </c>
      <c r="E35" s="10"/>
      <c r="F35" s="19" t="e">
        <f t="shared" si="5"/>
        <v>#DIV/0!</v>
      </c>
      <c r="G35" s="10"/>
      <c r="H35" s="19" t="e">
        <f t="shared" si="6"/>
        <v>#DIV/0!</v>
      </c>
      <c r="I35" s="10"/>
      <c r="J35" s="19" t="e">
        <f t="shared" si="7"/>
        <v>#DIV/0!</v>
      </c>
      <c r="K35" s="10"/>
      <c r="L35" s="19" t="e">
        <f t="shared" si="8"/>
        <v>#DIV/0!</v>
      </c>
      <c r="M35" s="61">
        <f t="shared" si="9"/>
        <v>0</v>
      </c>
      <c r="P35" s="27" t="s">
        <v>26</v>
      </c>
      <c r="Q35" s="18"/>
      <c r="R35" s="19"/>
      <c r="S35" s="10"/>
      <c r="T35" s="19"/>
      <c r="U35" s="18"/>
      <c r="V35" s="19"/>
      <c r="W35" s="18"/>
      <c r="X35" s="19"/>
      <c r="Y35" s="18"/>
      <c r="Z35" s="19"/>
      <c r="AA35" s="61"/>
      <c r="AD35" s="27" t="s">
        <v>26</v>
      </c>
      <c r="AE35" s="18"/>
      <c r="AF35" s="19"/>
      <c r="AG35" s="10"/>
      <c r="AH35" s="19"/>
      <c r="AI35" s="10"/>
      <c r="AJ35" s="19"/>
      <c r="AK35" s="10"/>
      <c r="AL35" s="19"/>
      <c r="AM35" s="10"/>
      <c r="AN35" s="19"/>
      <c r="AO35" s="10"/>
      <c r="AP35" s="19"/>
      <c r="AQ35" s="61"/>
      <c r="AS35" s="27" t="s">
        <v>26</v>
      </c>
      <c r="AT35" s="18"/>
      <c r="AU35" s="19"/>
      <c r="AV35" s="18"/>
      <c r="AW35" s="19"/>
      <c r="AX35" s="18"/>
      <c r="AY35" s="19"/>
      <c r="AZ35" s="18"/>
      <c r="BA35" s="19"/>
      <c r="BB35" s="18"/>
      <c r="BC35" s="19"/>
      <c r="BD35" s="18"/>
      <c r="BE35" s="19"/>
      <c r="BF35" s="61"/>
      <c r="BI35" s="27" t="s">
        <v>26</v>
      </c>
      <c r="BJ35" s="18"/>
      <c r="BK35" s="72" t="e">
        <f t="shared" si="0"/>
        <v>#DIV/0!</v>
      </c>
      <c r="BL35" s="18"/>
      <c r="BM35" s="72" t="e">
        <f t="shared" si="1"/>
        <v>#DIV/0!</v>
      </c>
      <c r="BN35" s="18"/>
      <c r="BO35" s="72" t="e">
        <f t="shared" si="2"/>
        <v>#DIV/0!</v>
      </c>
      <c r="BP35" s="18"/>
      <c r="BQ35" s="72" t="e">
        <f t="shared" si="3"/>
        <v>#DIV/0!</v>
      </c>
      <c r="BR35" s="18"/>
      <c r="BS35" s="72" t="e">
        <f t="shared" si="4"/>
        <v>#DIV/0!</v>
      </c>
      <c r="BT35" s="18"/>
      <c r="BU35" s="72" t="e">
        <f t="shared" si="10"/>
        <v>#DIV/0!</v>
      </c>
      <c r="BV35" s="18"/>
      <c r="BW35" s="72" t="e">
        <f t="shared" si="11"/>
        <v>#DIV/0!</v>
      </c>
      <c r="BX35" s="18"/>
      <c r="BY35" s="72" t="e">
        <f t="shared" si="12"/>
        <v>#DIV/0!</v>
      </c>
      <c r="BZ35" s="18"/>
      <c r="CA35" s="72" t="e">
        <f t="shared" si="13"/>
        <v>#DIV/0!</v>
      </c>
      <c r="CB35" s="18"/>
      <c r="CC35" s="72" t="e">
        <f t="shared" si="14"/>
        <v>#DIV/0!</v>
      </c>
      <c r="CD35" s="61">
        <f t="shared" si="15"/>
        <v>0</v>
      </c>
      <c r="CG35" s="27" t="s">
        <v>26</v>
      </c>
      <c r="CH35" s="18"/>
      <c r="CI35" s="72">
        <v>0.41980198019801979</v>
      </c>
      <c r="CJ35" s="18"/>
      <c r="CK35" s="72">
        <v>0.401980198019802</v>
      </c>
      <c r="CL35" s="18"/>
      <c r="CM35" s="72">
        <v>0.10495049504950495</v>
      </c>
      <c r="CN35" s="18"/>
      <c r="CO35" s="72">
        <v>3.5643564356435641E-2</v>
      </c>
      <c r="CP35" s="18"/>
      <c r="CQ35" s="72">
        <v>2.4752475247524754E-2</v>
      </c>
      <c r="CR35" s="18"/>
      <c r="CS35" s="72">
        <v>5.9405940594059407E-3</v>
      </c>
      <c r="CT35" s="18"/>
      <c r="CU35" s="72" t="e">
        <f t="shared" si="16"/>
        <v>#DIV/0!</v>
      </c>
      <c r="CV35" s="61">
        <f t="shared" si="17"/>
        <v>0</v>
      </c>
    </row>
    <row r="36" spans="1:100" x14ac:dyDescent="0.2">
      <c r="A36" s="3"/>
      <c r="B36" s="29" t="s">
        <v>38</v>
      </c>
      <c r="C36" s="13">
        <f>SUM(C31:C35)</f>
        <v>0</v>
      </c>
      <c r="D36" s="21" t="e">
        <f t="shared" si="5"/>
        <v>#DIV/0!</v>
      </c>
      <c r="E36" s="13">
        <f>SUM(E31:E35)</f>
        <v>0</v>
      </c>
      <c r="F36" s="21" t="e">
        <f t="shared" si="5"/>
        <v>#DIV/0!</v>
      </c>
      <c r="G36" s="13">
        <f>SUM(G31:G35)</f>
        <v>0</v>
      </c>
      <c r="H36" s="21" t="e">
        <f t="shared" si="6"/>
        <v>#DIV/0!</v>
      </c>
      <c r="I36" s="13">
        <f>SUM(I31:I35)</f>
        <v>0</v>
      </c>
      <c r="J36" s="21" t="e">
        <f t="shared" si="7"/>
        <v>#DIV/0!</v>
      </c>
      <c r="K36" s="13">
        <f>SUM(K31:K35)</f>
        <v>0</v>
      </c>
      <c r="L36" s="21" t="e">
        <f t="shared" si="8"/>
        <v>#DIV/0!</v>
      </c>
      <c r="M36" s="63">
        <f t="shared" si="9"/>
        <v>0</v>
      </c>
      <c r="P36" s="29" t="s">
        <v>38</v>
      </c>
      <c r="Q36" s="20"/>
      <c r="R36" s="21"/>
      <c r="S36" s="13"/>
      <c r="T36" s="21"/>
      <c r="U36" s="20"/>
      <c r="V36" s="21"/>
      <c r="W36" s="20"/>
      <c r="X36" s="21"/>
      <c r="Y36" s="20"/>
      <c r="Z36" s="21"/>
      <c r="AA36" s="63"/>
      <c r="AD36" s="29" t="s">
        <v>38</v>
      </c>
      <c r="AE36" s="20"/>
      <c r="AF36" s="21"/>
      <c r="AG36" s="20"/>
      <c r="AH36" s="21"/>
      <c r="AI36" s="20"/>
      <c r="AJ36" s="21"/>
      <c r="AK36" s="20"/>
      <c r="AL36" s="21"/>
      <c r="AM36" s="20"/>
      <c r="AN36" s="21"/>
      <c r="AO36" s="20"/>
      <c r="AP36" s="21"/>
      <c r="AQ36" s="63"/>
      <c r="AS36" s="29" t="s">
        <v>38</v>
      </c>
      <c r="AT36" s="20"/>
      <c r="AU36" s="21"/>
      <c r="AV36" s="20"/>
      <c r="AW36" s="21"/>
      <c r="AX36" s="20"/>
      <c r="AY36" s="21"/>
      <c r="AZ36" s="20"/>
      <c r="BA36" s="21"/>
      <c r="BB36" s="20"/>
      <c r="BC36" s="21"/>
      <c r="BD36" s="20"/>
      <c r="BE36" s="21"/>
      <c r="BF36" s="63"/>
      <c r="BI36" s="29" t="s">
        <v>38</v>
      </c>
      <c r="BJ36" s="20">
        <f>SUM(BJ31:BJ35)</f>
        <v>0</v>
      </c>
      <c r="BK36" s="21" t="e">
        <f t="shared" si="0"/>
        <v>#DIV/0!</v>
      </c>
      <c r="BL36" s="20">
        <f>SUM(BL31:BL35)</f>
        <v>0</v>
      </c>
      <c r="BM36" s="21" t="e">
        <f t="shared" si="1"/>
        <v>#DIV/0!</v>
      </c>
      <c r="BN36" s="20">
        <f>SUM(BN31:BN35)</f>
        <v>0</v>
      </c>
      <c r="BO36" s="21" t="e">
        <f t="shared" si="2"/>
        <v>#DIV/0!</v>
      </c>
      <c r="BP36" s="20">
        <f>SUM(BP31:BP35)</f>
        <v>0</v>
      </c>
      <c r="BQ36" s="21" t="e">
        <f t="shared" si="3"/>
        <v>#DIV/0!</v>
      </c>
      <c r="BR36" s="20">
        <f>SUM(BR31:BR35)</f>
        <v>0</v>
      </c>
      <c r="BS36" s="21" t="e">
        <f t="shared" si="4"/>
        <v>#DIV/0!</v>
      </c>
      <c r="BT36" s="20">
        <f>SUM(BT31:BT35)</f>
        <v>0</v>
      </c>
      <c r="BU36" s="21" t="e">
        <f t="shared" si="10"/>
        <v>#DIV/0!</v>
      </c>
      <c r="BV36" s="20">
        <f>SUM(BV31:BV35)</f>
        <v>0</v>
      </c>
      <c r="BW36" s="21" t="e">
        <f t="shared" si="11"/>
        <v>#DIV/0!</v>
      </c>
      <c r="BX36" s="20">
        <f>SUM(BX31:BX35)</f>
        <v>0</v>
      </c>
      <c r="BY36" s="21" t="e">
        <f t="shared" si="12"/>
        <v>#DIV/0!</v>
      </c>
      <c r="BZ36" s="20">
        <f>SUM(BZ31:BZ35)</f>
        <v>0</v>
      </c>
      <c r="CA36" s="21" t="e">
        <f t="shared" si="13"/>
        <v>#DIV/0!</v>
      </c>
      <c r="CB36" s="20">
        <f>SUM(CB31:CB35)</f>
        <v>0</v>
      </c>
      <c r="CC36" s="21" t="e">
        <f t="shared" si="14"/>
        <v>#DIV/0!</v>
      </c>
      <c r="CD36" s="63">
        <f t="shared" si="15"/>
        <v>0</v>
      </c>
      <c r="CG36" s="29" t="s">
        <v>38</v>
      </c>
      <c r="CH36" s="20">
        <f>SUM(CH31:CH35)</f>
        <v>0</v>
      </c>
      <c r="CI36" s="21">
        <v>0.3893806622810948</v>
      </c>
      <c r="CJ36" s="20">
        <f>SUM(CJ31:CJ35)</f>
        <v>0</v>
      </c>
      <c r="CK36" s="21">
        <v>0.40435931658099061</v>
      </c>
      <c r="CL36" s="20">
        <f>SUM(CL31:CL35)</f>
        <v>0</v>
      </c>
      <c r="CM36" s="21">
        <v>0.10404871874970061</v>
      </c>
      <c r="CN36" s="20">
        <f>SUM(CN31:CN35)</f>
        <v>0</v>
      </c>
      <c r="CO36" s="21">
        <v>4.7827276242654426E-2</v>
      </c>
      <c r="CP36" s="20">
        <f>SUM(CP31:CP35)</f>
        <v>0</v>
      </c>
      <c r="CQ36" s="21">
        <v>2.9644491536490961E-2</v>
      </c>
      <c r="CR36" s="20">
        <f>SUM(CR31:CR35)</f>
        <v>0</v>
      </c>
      <c r="CS36" s="21">
        <v>1.0169009345238013E-2</v>
      </c>
      <c r="CT36" s="20">
        <f>SUM(CT31:CT35)</f>
        <v>0</v>
      </c>
      <c r="CU36" s="21" t="e">
        <f t="shared" si="16"/>
        <v>#DIV/0!</v>
      </c>
      <c r="CV36" s="63">
        <f t="shared" si="17"/>
        <v>0</v>
      </c>
    </row>
    <row r="37" spans="1:100" x14ac:dyDescent="0.2">
      <c r="A37" s="1">
        <v>97202</v>
      </c>
      <c r="B37" s="30" t="s">
        <v>0</v>
      </c>
      <c r="C37" s="14"/>
      <c r="D37" s="15" t="e">
        <f t="shared" si="5"/>
        <v>#DIV/0!</v>
      </c>
      <c r="E37" s="10"/>
      <c r="F37" s="15" t="e">
        <f t="shared" si="5"/>
        <v>#DIV/0!</v>
      </c>
      <c r="G37" s="10"/>
      <c r="H37" s="15" t="e">
        <f t="shared" si="6"/>
        <v>#DIV/0!</v>
      </c>
      <c r="I37" s="10"/>
      <c r="J37" s="15" t="e">
        <f t="shared" si="7"/>
        <v>#DIV/0!</v>
      </c>
      <c r="K37" s="10"/>
      <c r="L37" s="15" t="e">
        <f t="shared" si="8"/>
        <v>#DIV/0!</v>
      </c>
      <c r="M37" s="64">
        <f t="shared" si="9"/>
        <v>0</v>
      </c>
      <c r="P37" s="30" t="s">
        <v>0</v>
      </c>
      <c r="Q37" s="14"/>
      <c r="R37" s="15"/>
      <c r="S37" s="10"/>
      <c r="T37" s="15"/>
      <c r="U37" s="14"/>
      <c r="V37" s="15"/>
      <c r="W37" s="14"/>
      <c r="X37" s="15"/>
      <c r="Y37" s="14"/>
      <c r="Z37" s="15"/>
      <c r="AA37" s="64"/>
      <c r="AD37" s="30" t="s">
        <v>0</v>
      </c>
      <c r="AE37" s="14"/>
      <c r="AF37" s="15"/>
      <c r="AG37" s="10"/>
      <c r="AH37" s="15"/>
      <c r="AI37" s="10"/>
      <c r="AJ37" s="15"/>
      <c r="AK37" s="10"/>
      <c r="AL37" s="15"/>
      <c r="AM37" s="10"/>
      <c r="AN37" s="15"/>
      <c r="AO37" s="10"/>
      <c r="AP37" s="15"/>
      <c r="AQ37" s="64"/>
      <c r="AS37" s="30" t="s">
        <v>0</v>
      </c>
      <c r="AT37" s="14"/>
      <c r="AU37" s="15"/>
      <c r="AV37" s="14"/>
      <c r="AW37" s="15"/>
      <c r="AX37" s="14"/>
      <c r="AY37" s="15"/>
      <c r="AZ37" s="14"/>
      <c r="BA37" s="15"/>
      <c r="BB37" s="14"/>
      <c r="BC37" s="15"/>
      <c r="BD37" s="14"/>
      <c r="BE37" s="15"/>
      <c r="BF37" s="64"/>
      <c r="BI37" s="30" t="s">
        <v>0</v>
      </c>
      <c r="BJ37" s="14"/>
      <c r="BK37" s="74" t="e">
        <f t="shared" si="0"/>
        <v>#DIV/0!</v>
      </c>
      <c r="BL37" s="14"/>
      <c r="BM37" s="74" t="e">
        <f t="shared" si="1"/>
        <v>#DIV/0!</v>
      </c>
      <c r="BN37" s="14"/>
      <c r="BO37" s="74" t="e">
        <f t="shared" si="2"/>
        <v>#DIV/0!</v>
      </c>
      <c r="BP37" s="14"/>
      <c r="BQ37" s="74" t="e">
        <f t="shared" si="3"/>
        <v>#DIV/0!</v>
      </c>
      <c r="BR37" s="14"/>
      <c r="BS37" s="74" t="e">
        <f t="shared" si="4"/>
        <v>#DIV/0!</v>
      </c>
      <c r="BT37" s="14"/>
      <c r="BU37" s="74" t="e">
        <f t="shared" si="10"/>
        <v>#DIV/0!</v>
      </c>
      <c r="BV37" s="14"/>
      <c r="BW37" s="74" t="e">
        <f t="shared" si="11"/>
        <v>#DIV/0!</v>
      </c>
      <c r="BX37" s="14"/>
      <c r="BY37" s="74" t="e">
        <f t="shared" si="12"/>
        <v>#DIV/0!</v>
      </c>
      <c r="BZ37" s="14"/>
      <c r="CA37" s="74" t="e">
        <f t="shared" si="13"/>
        <v>#DIV/0!</v>
      </c>
      <c r="CB37" s="14"/>
      <c r="CC37" s="74" t="e">
        <f t="shared" si="14"/>
        <v>#DIV/0!</v>
      </c>
      <c r="CD37" s="64">
        <f t="shared" si="15"/>
        <v>0</v>
      </c>
      <c r="CG37" s="30" t="s">
        <v>0</v>
      </c>
      <c r="CH37" s="14"/>
      <c r="CI37" s="74">
        <v>0.34393063583815031</v>
      </c>
      <c r="CJ37" s="14"/>
      <c r="CK37" s="74">
        <v>0.36705202312138729</v>
      </c>
      <c r="CL37" s="14"/>
      <c r="CM37" s="74">
        <v>0.14450867052023122</v>
      </c>
      <c r="CN37" s="14"/>
      <c r="CO37" s="74">
        <v>6.6473988439306367E-2</v>
      </c>
      <c r="CP37" s="14"/>
      <c r="CQ37" s="74">
        <v>3.1791907514450865E-2</v>
      </c>
      <c r="CR37" s="14"/>
      <c r="CS37" s="74">
        <v>2.3121387283236997E-2</v>
      </c>
      <c r="CT37" s="14"/>
      <c r="CU37" s="74" t="e">
        <f t="shared" si="16"/>
        <v>#DIV/0!</v>
      </c>
      <c r="CV37" s="64">
        <f t="shared" si="17"/>
        <v>0</v>
      </c>
    </row>
    <row r="38" spans="1:100" x14ac:dyDescent="0.2">
      <c r="A38" s="1">
        <v>97206</v>
      </c>
      <c r="B38" s="26" t="s">
        <v>5</v>
      </c>
      <c r="C38" s="16"/>
      <c r="D38" s="17" t="e">
        <f t="shared" si="5"/>
        <v>#DIV/0!</v>
      </c>
      <c r="E38" s="10"/>
      <c r="F38" s="17" t="e">
        <f t="shared" si="5"/>
        <v>#DIV/0!</v>
      </c>
      <c r="G38" s="10"/>
      <c r="H38" s="17" t="e">
        <f t="shared" si="6"/>
        <v>#DIV/0!</v>
      </c>
      <c r="I38" s="10"/>
      <c r="J38" s="17" t="e">
        <f t="shared" si="7"/>
        <v>#DIV/0!</v>
      </c>
      <c r="K38" s="10"/>
      <c r="L38" s="17" t="e">
        <f t="shared" si="8"/>
        <v>#DIV/0!</v>
      </c>
      <c r="M38" s="60">
        <f t="shared" si="9"/>
        <v>0</v>
      </c>
      <c r="P38" s="26" t="s">
        <v>5</v>
      </c>
      <c r="Q38" s="16"/>
      <c r="R38" s="17"/>
      <c r="S38" s="10"/>
      <c r="T38" s="17"/>
      <c r="U38" s="16"/>
      <c r="V38" s="17"/>
      <c r="W38" s="16"/>
      <c r="X38" s="17"/>
      <c r="Y38" s="16"/>
      <c r="Z38" s="17"/>
      <c r="AA38" s="60"/>
      <c r="AD38" s="26" t="s">
        <v>5</v>
      </c>
      <c r="AE38" s="16"/>
      <c r="AF38" s="17"/>
      <c r="AG38" s="10"/>
      <c r="AH38" s="17"/>
      <c r="AI38" s="10"/>
      <c r="AJ38" s="17"/>
      <c r="AK38" s="10"/>
      <c r="AL38" s="17"/>
      <c r="AM38" s="10"/>
      <c r="AN38" s="17"/>
      <c r="AO38" s="10"/>
      <c r="AP38" s="17"/>
      <c r="AQ38" s="60"/>
      <c r="AS38" s="26" t="s">
        <v>5</v>
      </c>
      <c r="AT38" s="16"/>
      <c r="AU38" s="17"/>
      <c r="AV38" s="16"/>
      <c r="AW38" s="17"/>
      <c r="AX38" s="16"/>
      <c r="AY38" s="17"/>
      <c r="AZ38" s="16"/>
      <c r="BA38" s="17"/>
      <c r="BB38" s="16"/>
      <c r="BC38" s="17"/>
      <c r="BD38" s="16"/>
      <c r="BE38" s="17"/>
      <c r="BF38" s="60"/>
      <c r="BI38" s="26" t="s">
        <v>5</v>
      </c>
      <c r="BJ38" s="16"/>
      <c r="BK38" s="71" t="e">
        <f t="shared" si="0"/>
        <v>#DIV/0!</v>
      </c>
      <c r="BL38" s="16"/>
      <c r="BM38" s="71" t="e">
        <f t="shared" si="1"/>
        <v>#DIV/0!</v>
      </c>
      <c r="BN38" s="16"/>
      <c r="BO38" s="71" t="e">
        <f t="shared" si="2"/>
        <v>#DIV/0!</v>
      </c>
      <c r="BP38" s="16"/>
      <c r="BQ38" s="71" t="e">
        <f t="shared" si="3"/>
        <v>#DIV/0!</v>
      </c>
      <c r="BR38" s="16"/>
      <c r="BS38" s="71" t="e">
        <f t="shared" si="4"/>
        <v>#DIV/0!</v>
      </c>
      <c r="BT38" s="16"/>
      <c r="BU38" s="71" t="e">
        <f t="shared" si="10"/>
        <v>#DIV/0!</v>
      </c>
      <c r="BV38" s="16"/>
      <c r="BW38" s="71" t="e">
        <f t="shared" si="11"/>
        <v>#DIV/0!</v>
      </c>
      <c r="BX38" s="16"/>
      <c r="BY38" s="71" t="e">
        <f t="shared" si="12"/>
        <v>#DIV/0!</v>
      </c>
      <c r="BZ38" s="16"/>
      <c r="CA38" s="71" t="e">
        <f t="shared" si="13"/>
        <v>#DIV/0!</v>
      </c>
      <c r="CB38" s="16"/>
      <c r="CC38" s="71" t="e">
        <f t="shared" si="14"/>
        <v>#DIV/0!</v>
      </c>
      <c r="CD38" s="60">
        <f t="shared" si="15"/>
        <v>0</v>
      </c>
      <c r="CG38" s="26" t="s">
        <v>5</v>
      </c>
      <c r="CH38" s="16"/>
      <c r="CI38" s="71">
        <v>0.40779220779220782</v>
      </c>
      <c r="CJ38" s="16"/>
      <c r="CK38" s="71">
        <v>0.4</v>
      </c>
      <c r="CL38" s="16"/>
      <c r="CM38" s="71">
        <v>0.1090909090909091</v>
      </c>
      <c r="CN38" s="16"/>
      <c r="CO38" s="71">
        <v>4.4155844155844157E-2</v>
      </c>
      <c r="CP38" s="16"/>
      <c r="CQ38" s="71">
        <v>1.2987012987012988E-2</v>
      </c>
      <c r="CR38" s="16"/>
      <c r="CS38" s="71">
        <v>1.2987012987012988E-2</v>
      </c>
      <c r="CT38" s="16"/>
      <c r="CU38" s="71" t="e">
        <f t="shared" si="16"/>
        <v>#DIV/0!</v>
      </c>
      <c r="CV38" s="60">
        <f t="shared" si="17"/>
        <v>0</v>
      </c>
    </row>
    <row r="39" spans="1:100" x14ac:dyDescent="0.2">
      <c r="A39" s="1">
        <v>97207</v>
      </c>
      <c r="B39" s="26" t="s">
        <v>6</v>
      </c>
      <c r="C39" s="16"/>
      <c r="D39" s="17" t="e">
        <f t="shared" si="5"/>
        <v>#DIV/0!</v>
      </c>
      <c r="E39" s="10"/>
      <c r="F39" s="17" t="e">
        <f t="shared" si="5"/>
        <v>#DIV/0!</v>
      </c>
      <c r="G39" s="10"/>
      <c r="H39" s="17" t="e">
        <f t="shared" si="6"/>
        <v>#DIV/0!</v>
      </c>
      <c r="I39" s="10"/>
      <c r="J39" s="17" t="e">
        <f t="shared" si="7"/>
        <v>#DIV/0!</v>
      </c>
      <c r="K39" s="10"/>
      <c r="L39" s="17" t="e">
        <f t="shared" si="8"/>
        <v>#DIV/0!</v>
      </c>
      <c r="M39" s="60">
        <f t="shared" si="9"/>
        <v>0</v>
      </c>
      <c r="P39" s="26" t="s">
        <v>6</v>
      </c>
      <c r="Q39" s="16"/>
      <c r="R39" s="17"/>
      <c r="S39" s="10"/>
      <c r="T39" s="17"/>
      <c r="U39" s="16"/>
      <c r="V39" s="17"/>
      <c r="W39" s="16"/>
      <c r="X39" s="17"/>
      <c r="Y39" s="16"/>
      <c r="Z39" s="17"/>
      <c r="AA39" s="60"/>
      <c r="AD39" s="26" t="s">
        <v>6</v>
      </c>
      <c r="AE39" s="16"/>
      <c r="AF39" s="17"/>
      <c r="AG39" s="10"/>
      <c r="AH39" s="17"/>
      <c r="AI39" s="10"/>
      <c r="AJ39" s="17"/>
      <c r="AK39" s="10"/>
      <c r="AL39" s="17"/>
      <c r="AM39" s="10"/>
      <c r="AN39" s="17"/>
      <c r="AO39" s="10"/>
      <c r="AP39" s="17"/>
      <c r="AQ39" s="60"/>
      <c r="AS39" s="26" t="s">
        <v>6</v>
      </c>
      <c r="AT39" s="16"/>
      <c r="AU39" s="17"/>
      <c r="AV39" s="16"/>
      <c r="AW39" s="17"/>
      <c r="AX39" s="16"/>
      <c r="AY39" s="17"/>
      <c r="AZ39" s="16"/>
      <c r="BA39" s="17"/>
      <c r="BB39" s="16"/>
      <c r="BC39" s="17"/>
      <c r="BD39" s="16"/>
      <c r="BE39" s="17"/>
      <c r="BF39" s="60"/>
      <c r="BI39" s="26" t="s">
        <v>6</v>
      </c>
      <c r="BJ39" s="16"/>
      <c r="BK39" s="71" t="e">
        <f t="shared" si="0"/>
        <v>#DIV/0!</v>
      </c>
      <c r="BL39" s="16"/>
      <c r="BM39" s="71" t="e">
        <f t="shared" si="1"/>
        <v>#DIV/0!</v>
      </c>
      <c r="BN39" s="16"/>
      <c r="BO39" s="71" t="e">
        <f t="shared" si="2"/>
        <v>#DIV/0!</v>
      </c>
      <c r="BP39" s="16"/>
      <c r="BQ39" s="71" t="e">
        <f t="shared" si="3"/>
        <v>#DIV/0!</v>
      </c>
      <c r="BR39" s="16"/>
      <c r="BS39" s="71" t="e">
        <f t="shared" si="4"/>
        <v>#DIV/0!</v>
      </c>
      <c r="BT39" s="16"/>
      <c r="BU39" s="71" t="e">
        <f t="shared" si="10"/>
        <v>#DIV/0!</v>
      </c>
      <c r="BV39" s="16"/>
      <c r="BW39" s="71" t="e">
        <f t="shared" si="11"/>
        <v>#DIV/0!</v>
      </c>
      <c r="BX39" s="16"/>
      <c r="BY39" s="71" t="e">
        <f t="shared" si="12"/>
        <v>#DIV/0!</v>
      </c>
      <c r="BZ39" s="16"/>
      <c r="CA39" s="71" t="e">
        <f t="shared" si="13"/>
        <v>#DIV/0!</v>
      </c>
      <c r="CB39" s="16"/>
      <c r="CC39" s="71" t="e">
        <f t="shared" si="14"/>
        <v>#DIV/0!</v>
      </c>
      <c r="CD39" s="60">
        <f t="shared" si="15"/>
        <v>0</v>
      </c>
      <c r="CG39" s="26" t="s">
        <v>6</v>
      </c>
      <c r="CH39" s="16"/>
      <c r="CI39" s="71">
        <v>0.43675889328063244</v>
      </c>
      <c r="CJ39" s="16"/>
      <c r="CK39" s="71">
        <v>0.36561264822134387</v>
      </c>
      <c r="CL39" s="16"/>
      <c r="CM39" s="71">
        <v>0.11067193675889329</v>
      </c>
      <c r="CN39" s="16"/>
      <c r="CO39" s="71">
        <v>4.3478260869565216E-2</v>
      </c>
      <c r="CP39" s="16"/>
      <c r="CQ39" s="71">
        <v>1.7786561264822136E-2</v>
      </c>
      <c r="CR39" s="16"/>
      <c r="CS39" s="71">
        <v>1.58102766798419E-2</v>
      </c>
      <c r="CT39" s="16"/>
      <c r="CU39" s="71" t="e">
        <f t="shared" si="16"/>
        <v>#DIV/0!</v>
      </c>
      <c r="CV39" s="60">
        <f t="shared" si="17"/>
        <v>0</v>
      </c>
    </row>
    <row r="40" spans="1:100" x14ac:dyDescent="0.2">
      <c r="A40" s="1">
        <v>97221</v>
      </c>
      <c r="B40" s="26" t="s">
        <v>27</v>
      </c>
      <c r="C40" s="16"/>
      <c r="D40" s="17" t="e">
        <f t="shared" si="5"/>
        <v>#DIV/0!</v>
      </c>
      <c r="E40" s="10"/>
      <c r="F40" s="17" t="e">
        <f t="shared" si="5"/>
        <v>#DIV/0!</v>
      </c>
      <c r="G40" s="10"/>
      <c r="H40" s="17" t="e">
        <f t="shared" si="6"/>
        <v>#DIV/0!</v>
      </c>
      <c r="I40" s="10"/>
      <c r="J40" s="17" t="e">
        <f t="shared" si="7"/>
        <v>#DIV/0!</v>
      </c>
      <c r="K40" s="10"/>
      <c r="L40" s="17" t="e">
        <f t="shared" si="8"/>
        <v>#DIV/0!</v>
      </c>
      <c r="M40" s="60">
        <f t="shared" si="9"/>
        <v>0</v>
      </c>
      <c r="P40" s="26" t="s">
        <v>27</v>
      </c>
      <c r="Q40" s="16"/>
      <c r="R40" s="17"/>
      <c r="S40" s="10"/>
      <c r="T40" s="17"/>
      <c r="U40" s="16"/>
      <c r="V40" s="17"/>
      <c r="W40" s="16"/>
      <c r="X40" s="17"/>
      <c r="Y40" s="16"/>
      <c r="Z40" s="17"/>
      <c r="AA40" s="60"/>
      <c r="AD40" s="26" t="s">
        <v>27</v>
      </c>
      <c r="AE40" s="16"/>
      <c r="AF40" s="17"/>
      <c r="AG40" s="10"/>
      <c r="AH40" s="17"/>
      <c r="AI40" s="10"/>
      <c r="AJ40" s="17"/>
      <c r="AK40" s="10"/>
      <c r="AL40" s="17"/>
      <c r="AM40" s="10"/>
      <c r="AN40" s="17"/>
      <c r="AO40" s="10"/>
      <c r="AP40" s="17"/>
      <c r="AQ40" s="60"/>
      <c r="AS40" s="26" t="s">
        <v>27</v>
      </c>
      <c r="AT40" s="16"/>
      <c r="AU40" s="17"/>
      <c r="AV40" s="16"/>
      <c r="AW40" s="17"/>
      <c r="AX40" s="16"/>
      <c r="AY40" s="17"/>
      <c r="AZ40" s="16"/>
      <c r="BA40" s="17"/>
      <c r="BB40" s="16"/>
      <c r="BC40" s="17"/>
      <c r="BD40" s="16"/>
      <c r="BE40" s="17"/>
      <c r="BF40" s="60"/>
      <c r="BI40" s="26" t="s">
        <v>27</v>
      </c>
      <c r="BJ40" s="16"/>
      <c r="BK40" s="71" t="e">
        <f t="shared" si="0"/>
        <v>#DIV/0!</v>
      </c>
      <c r="BL40" s="16"/>
      <c r="BM40" s="71" t="e">
        <f t="shared" si="1"/>
        <v>#DIV/0!</v>
      </c>
      <c r="BN40" s="16"/>
      <c r="BO40" s="71" t="e">
        <f t="shared" si="2"/>
        <v>#DIV/0!</v>
      </c>
      <c r="BP40" s="16"/>
      <c r="BQ40" s="71" t="e">
        <f t="shared" si="3"/>
        <v>#DIV/0!</v>
      </c>
      <c r="BR40" s="16"/>
      <c r="BS40" s="71" t="e">
        <f t="shared" si="4"/>
        <v>#DIV/0!</v>
      </c>
      <c r="BT40" s="16"/>
      <c r="BU40" s="71" t="e">
        <f t="shared" si="10"/>
        <v>#DIV/0!</v>
      </c>
      <c r="BV40" s="16"/>
      <c r="BW40" s="71" t="e">
        <f t="shared" si="11"/>
        <v>#DIV/0!</v>
      </c>
      <c r="BX40" s="16"/>
      <c r="BY40" s="71" t="e">
        <f t="shared" si="12"/>
        <v>#DIV/0!</v>
      </c>
      <c r="BZ40" s="16"/>
      <c r="CA40" s="71" t="e">
        <f t="shared" si="13"/>
        <v>#DIV/0!</v>
      </c>
      <c r="CB40" s="16"/>
      <c r="CC40" s="71" t="e">
        <f t="shared" si="14"/>
        <v>#DIV/0!</v>
      </c>
      <c r="CD40" s="60">
        <f t="shared" si="15"/>
        <v>0</v>
      </c>
      <c r="CG40" s="26" t="s">
        <v>27</v>
      </c>
      <c r="CH40" s="16"/>
      <c r="CI40" s="71">
        <v>0.42134831460674155</v>
      </c>
      <c r="CJ40" s="16"/>
      <c r="CK40" s="71">
        <v>0.4157303370786517</v>
      </c>
      <c r="CL40" s="16"/>
      <c r="CM40" s="71">
        <v>0.10112359550561797</v>
      </c>
      <c r="CN40" s="16"/>
      <c r="CO40" s="71">
        <v>2.8089887640449441E-2</v>
      </c>
      <c r="CP40" s="16"/>
      <c r="CQ40" s="71">
        <v>1.1235955056179775E-2</v>
      </c>
      <c r="CR40" s="16"/>
      <c r="CS40" s="71">
        <v>1.9662921348314606E-2</v>
      </c>
      <c r="CT40" s="16"/>
      <c r="CU40" s="71" t="e">
        <f t="shared" si="16"/>
        <v>#DIV/0!</v>
      </c>
      <c r="CV40" s="60">
        <f t="shared" si="17"/>
        <v>0</v>
      </c>
    </row>
    <row r="41" spans="1:100" x14ac:dyDescent="0.2">
      <c r="A41" s="1">
        <v>97227</v>
      </c>
      <c r="B41" s="26" t="s">
        <v>22</v>
      </c>
      <c r="C41" s="16"/>
      <c r="D41" s="17" t="e">
        <f t="shared" si="5"/>
        <v>#DIV/0!</v>
      </c>
      <c r="E41" s="10"/>
      <c r="F41" s="17" t="e">
        <f t="shared" si="5"/>
        <v>#DIV/0!</v>
      </c>
      <c r="G41" s="10"/>
      <c r="H41" s="17" t="e">
        <f t="shared" si="6"/>
        <v>#DIV/0!</v>
      </c>
      <c r="I41" s="10"/>
      <c r="J41" s="17" t="e">
        <f t="shared" si="7"/>
        <v>#DIV/0!</v>
      </c>
      <c r="K41" s="10"/>
      <c r="L41" s="17" t="e">
        <f t="shared" si="8"/>
        <v>#DIV/0!</v>
      </c>
      <c r="M41" s="60">
        <f t="shared" si="9"/>
        <v>0</v>
      </c>
      <c r="P41" s="26" t="s">
        <v>22</v>
      </c>
      <c r="Q41" s="16"/>
      <c r="R41" s="17"/>
      <c r="S41" s="10"/>
      <c r="T41" s="17"/>
      <c r="U41" s="16"/>
      <c r="V41" s="17"/>
      <c r="W41" s="16"/>
      <c r="X41" s="17"/>
      <c r="Y41" s="16"/>
      <c r="Z41" s="17"/>
      <c r="AA41" s="60"/>
      <c r="AD41" s="26" t="s">
        <v>22</v>
      </c>
      <c r="AE41" s="16"/>
      <c r="AF41" s="17"/>
      <c r="AG41" s="10"/>
      <c r="AH41" s="17"/>
      <c r="AI41" s="10"/>
      <c r="AJ41" s="17"/>
      <c r="AK41" s="10"/>
      <c r="AL41" s="17"/>
      <c r="AM41" s="10"/>
      <c r="AN41" s="17"/>
      <c r="AO41" s="10"/>
      <c r="AP41" s="17"/>
      <c r="AQ41" s="60"/>
      <c r="AS41" s="26" t="s">
        <v>22</v>
      </c>
      <c r="AT41" s="16"/>
      <c r="AU41" s="17"/>
      <c r="AV41" s="16"/>
      <c r="AW41" s="17"/>
      <c r="AX41" s="16"/>
      <c r="AY41" s="17"/>
      <c r="AZ41" s="16"/>
      <c r="BA41" s="17"/>
      <c r="BB41" s="16"/>
      <c r="BC41" s="17"/>
      <c r="BD41" s="16"/>
      <c r="BE41" s="17"/>
      <c r="BF41" s="60"/>
      <c r="BI41" s="26" t="s">
        <v>22</v>
      </c>
      <c r="BJ41" s="16"/>
      <c r="BK41" s="71" t="e">
        <f t="shared" si="0"/>
        <v>#DIV/0!</v>
      </c>
      <c r="BL41" s="16"/>
      <c r="BM41" s="71" t="e">
        <f t="shared" si="1"/>
        <v>#DIV/0!</v>
      </c>
      <c r="BN41" s="16"/>
      <c r="BO41" s="71" t="e">
        <f t="shared" si="2"/>
        <v>#DIV/0!</v>
      </c>
      <c r="BP41" s="16"/>
      <c r="BQ41" s="71" t="e">
        <f t="shared" si="3"/>
        <v>#DIV/0!</v>
      </c>
      <c r="BR41" s="16"/>
      <c r="BS41" s="71" t="e">
        <f t="shared" si="4"/>
        <v>#DIV/0!</v>
      </c>
      <c r="BT41" s="16"/>
      <c r="BU41" s="71" t="e">
        <f t="shared" si="10"/>
        <v>#DIV/0!</v>
      </c>
      <c r="BV41" s="16"/>
      <c r="BW41" s="71" t="e">
        <f t="shared" si="11"/>
        <v>#DIV/0!</v>
      </c>
      <c r="BX41" s="16"/>
      <c r="BY41" s="71" t="e">
        <f t="shared" si="12"/>
        <v>#DIV/0!</v>
      </c>
      <c r="BZ41" s="16"/>
      <c r="CA41" s="71" t="e">
        <f t="shared" si="13"/>
        <v>#DIV/0!</v>
      </c>
      <c r="CB41" s="16"/>
      <c r="CC41" s="71" t="e">
        <f t="shared" si="14"/>
        <v>#DIV/0!</v>
      </c>
      <c r="CD41" s="60">
        <f t="shared" si="15"/>
        <v>0</v>
      </c>
      <c r="CG41" s="26" t="s">
        <v>22</v>
      </c>
      <c r="CH41" s="16"/>
      <c r="CI41" s="71">
        <v>0.43483870967741928</v>
      </c>
      <c r="CJ41" s="16"/>
      <c r="CK41" s="71">
        <v>0.42451612903225799</v>
      </c>
      <c r="CL41" s="16"/>
      <c r="CM41" s="71">
        <v>8.3870967741935476E-2</v>
      </c>
      <c r="CN41" s="16"/>
      <c r="CO41" s="71">
        <v>3.7419354838709673E-2</v>
      </c>
      <c r="CP41" s="16"/>
      <c r="CQ41" s="71">
        <v>9.0322580645161282E-3</v>
      </c>
      <c r="CR41" s="16"/>
      <c r="CS41" s="71">
        <v>3.8709677419354834E-3</v>
      </c>
      <c r="CT41" s="16"/>
      <c r="CU41" s="71" t="e">
        <f t="shared" si="16"/>
        <v>#DIV/0!</v>
      </c>
      <c r="CV41" s="60">
        <f t="shared" si="17"/>
        <v>0</v>
      </c>
    </row>
    <row r="42" spans="1:100" x14ac:dyDescent="0.2">
      <c r="A42" s="1">
        <v>97223</v>
      </c>
      <c r="B42" s="26" t="s">
        <v>18</v>
      </c>
      <c r="C42" s="16"/>
      <c r="D42" s="17" t="e">
        <f t="shared" si="5"/>
        <v>#DIV/0!</v>
      </c>
      <c r="E42" s="10"/>
      <c r="F42" s="17" t="e">
        <f t="shared" si="5"/>
        <v>#DIV/0!</v>
      </c>
      <c r="G42" s="10"/>
      <c r="H42" s="17" t="e">
        <f t="shared" si="6"/>
        <v>#DIV/0!</v>
      </c>
      <c r="I42" s="10"/>
      <c r="J42" s="17" t="e">
        <f t="shared" si="7"/>
        <v>#DIV/0!</v>
      </c>
      <c r="K42" s="10"/>
      <c r="L42" s="17" t="e">
        <f t="shared" si="8"/>
        <v>#DIV/0!</v>
      </c>
      <c r="M42" s="60">
        <f t="shared" si="9"/>
        <v>0</v>
      </c>
      <c r="P42" s="26" t="s">
        <v>18</v>
      </c>
      <c r="Q42" s="16"/>
      <c r="R42" s="17"/>
      <c r="S42" s="10"/>
      <c r="T42" s="17"/>
      <c r="U42" s="16"/>
      <c r="V42" s="17"/>
      <c r="W42" s="16"/>
      <c r="X42" s="17"/>
      <c r="Y42" s="16"/>
      <c r="Z42" s="17"/>
      <c r="AA42" s="60"/>
      <c r="AD42" s="26" t="s">
        <v>18</v>
      </c>
      <c r="AE42" s="16"/>
      <c r="AF42" s="17"/>
      <c r="AG42" s="10"/>
      <c r="AH42" s="17"/>
      <c r="AI42" s="10"/>
      <c r="AJ42" s="17"/>
      <c r="AK42" s="10"/>
      <c r="AL42" s="17"/>
      <c r="AM42" s="10"/>
      <c r="AN42" s="17"/>
      <c r="AO42" s="10"/>
      <c r="AP42" s="17"/>
      <c r="AQ42" s="60"/>
      <c r="AS42" s="26" t="s">
        <v>18</v>
      </c>
      <c r="AT42" s="16"/>
      <c r="AU42" s="17"/>
      <c r="AV42" s="16"/>
      <c r="AW42" s="17"/>
      <c r="AX42" s="16"/>
      <c r="AY42" s="17"/>
      <c r="AZ42" s="16"/>
      <c r="BA42" s="17"/>
      <c r="BB42" s="16"/>
      <c r="BC42" s="17"/>
      <c r="BD42" s="16"/>
      <c r="BE42" s="17"/>
      <c r="BF42" s="60"/>
      <c r="BI42" s="26" t="s">
        <v>18</v>
      </c>
      <c r="BJ42" s="16"/>
      <c r="BK42" s="71" t="e">
        <f t="shared" si="0"/>
        <v>#DIV/0!</v>
      </c>
      <c r="BL42" s="16"/>
      <c r="BM42" s="71" t="e">
        <f t="shared" si="1"/>
        <v>#DIV/0!</v>
      </c>
      <c r="BN42" s="16"/>
      <c r="BO42" s="71" t="e">
        <f t="shared" si="2"/>
        <v>#DIV/0!</v>
      </c>
      <c r="BP42" s="16"/>
      <c r="BQ42" s="71" t="e">
        <f t="shared" si="3"/>
        <v>#DIV/0!</v>
      </c>
      <c r="BR42" s="16"/>
      <c r="BS42" s="71" t="e">
        <f t="shared" si="4"/>
        <v>#DIV/0!</v>
      </c>
      <c r="BT42" s="16"/>
      <c r="BU42" s="71" t="e">
        <f t="shared" si="10"/>
        <v>#DIV/0!</v>
      </c>
      <c r="BV42" s="16"/>
      <c r="BW42" s="71" t="e">
        <f t="shared" si="11"/>
        <v>#DIV/0!</v>
      </c>
      <c r="BX42" s="16"/>
      <c r="BY42" s="71" t="e">
        <f t="shared" si="12"/>
        <v>#DIV/0!</v>
      </c>
      <c r="BZ42" s="16"/>
      <c r="CA42" s="71" t="e">
        <f t="shared" si="13"/>
        <v>#DIV/0!</v>
      </c>
      <c r="CB42" s="16"/>
      <c r="CC42" s="71" t="e">
        <f t="shared" si="14"/>
        <v>#DIV/0!</v>
      </c>
      <c r="CD42" s="60">
        <f t="shared" si="15"/>
        <v>0</v>
      </c>
      <c r="CG42" s="26" t="s">
        <v>18</v>
      </c>
      <c r="CH42" s="16"/>
      <c r="CI42" s="71">
        <v>0.36528221512247072</v>
      </c>
      <c r="CJ42" s="16"/>
      <c r="CK42" s="71">
        <v>0.37912673056443025</v>
      </c>
      <c r="CL42" s="16"/>
      <c r="CM42" s="71">
        <v>0.12992545260915869</v>
      </c>
      <c r="CN42" s="16"/>
      <c r="CO42" s="71">
        <v>7.6677316293929709E-2</v>
      </c>
      <c r="CP42" s="16"/>
      <c r="CQ42" s="71">
        <v>2.6624068157614485E-2</v>
      </c>
      <c r="CR42" s="16"/>
      <c r="CS42" s="71">
        <v>1.2779552715654952E-2</v>
      </c>
      <c r="CT42" s="16"/>
      <c r="CU42" s="71" t="e">
        <f t="shared" si="16"/>
        <v>#DIV/0!</v>
      </c>
      <c r="CV42" s="60">
        <f t="shared" si="17"/>
        <v>0</v>
      </c>
    </row>
    <row r="43" spans="1:100" x14ac:dyDescent="0.2">
      <c r="A43" s="1">
        <v>97231</v>
      </c>
      <c r="B43" s="27" t="s">
        <v>29</v>
      </c>
      <c r="C43" s="18"/>
      <c r="D43" s="19" t="e">
        <f t="shared" si="5"/>
        <v>#DIV/0!</v>
      </c>
      <c r="E43" s="10"/>
      <c r="F43" s="19" t="e">
        <f t="shared" si="5"/>
        <v>#DIV/0!</v>
      </c>
      <c r="G43" s="10"/>
      <c r="H43" s="19" t="e">
        <f t="shared" si="6"/>
        <v>#DIV/0!</v>
      </c>
      <c r="I43" s="10"/>
      <c r="J43" s="19" t="e">
        <f t="shared" si="7"/>
        <v>#DIV/0!</v>
      </c>
      <c r="K43" s="10"/>
      <c r="L43" s="19" t="e">
        <f t="shared" si="8"/>
        <v>#DIV/0!</v>
      </c>
      <c r="M43" s="61">
        <f t="shared" si="9"/>
        <v>0</v>
      </c>
      <c r="P43" s="27" t="s">
        <v>29</v>
      </c>
      <c r="Q43" s="18"/>
      <c r="R43" s="19"/>
      <c r="S43" s="10"/>
      <c r="T43" s="19"/>
      <c r="U43" s="18"/>
      <c r="V43" s="19"/>
      <c r="W43" s="18"/>
      <c r="X43" s="19"/>
      <c r="Y43" s="18"/>
      <c r="Z43" s="19"/>
      <c r="AA43" s="61"/>
      <c r="AD43" s="27" t="s">
        <v>29</v>
      </c>
      <c r="AE43" s="18"/>
      <c r="AF43" s="19"/>
      <c r="AG43" s="10"/>
      <c r="AH43" s="19"/>
      <c r="AI43" s="10"/>
      <c r="AJ43" s="19"/>
      <c r="AK43" s="10"/>
      <c r="AL43" s="19"/>
      <c r="AM43" s="10"/>
      <c r="AN43" s="19"/>
      <c r="AO43" s="10"/>
      <c r="AP43" s="19"/>
      <c r="AQ43" s="61"/>
      <c r="AS43" s="27" t="s">
        <v>29</v>
      </c>
      <c r="AT43" s="18"/>
      <c r="AU43" s="19"/>
      <c r="AV43" s="18"/>
      <c r="AW43" s="19"/>
      <c r="AX43" s="18"/>
      <c r="AY43" s="19"/>
      <c r="AZ43" s="18"/>
      <c r="BA43" s="19"/>
      <c r="BB43" s="18"/>
      <c r="BC43" s="19"/>
      <c r="BD43" s="18"/>
      <c r="BE43" s="19"/>
      <c r="BF43" s="61"/>
      <c r="BI43" s="27" t="s">
        <v>29</v>
      </c>
      <c r="BJ43" s="18"/>
      <c r="BK43" s="72" t="e">
        <f t="shared" si="0"/>
        <v>#DIV/0!</v>
      </c>
      <c r="BL43" s="18"/>
      <c r="BM43" s="72" t="e">
        <f t="shared" si="1"/>
        <v>#DIV/0!</v>
      </c>
      <c r="BN43" s="18"/>
      <c r="BO43" s="72" t="e">
        <f t="shared" si="2"/>
        <v>#DIV/0!</v>
      </c>
      <c r="BP43" s="18"/>
      <c r="BQ43" s="72" t="e">
        <f t="shared" si="3"/>
        <v>#DIV/0!</v>
      </c>
      <c r="BR43" s="18"/>
      <c r="BS43" s="72" t="e">
        <f t="shared" si="4"/>
        <v>#DIV/0!</v>
      </c>
      <c r="BT43" s="18"/>
      <c r="BU43" s="72" t="e">
        <f t="shared" si="10"/>
        <v>#DIV/0!</v>
      </c>
      <c r="BV43" s="18"/>
      <c r="BW43" s="72" t="e">
        <f t="shared" si="11"/>
        <v>#DIV/0!</v>
      </c>
      <c r="BX43" s="18"/>
      <c r="BY43" s="72" t="e">
        <f t="shared" si="12"/>
        <v>#DIV/0!</v>
      </c>
      <c r="BZ43" s="18"/>
      <c r="CA43" s="72" t="e">
        <f t="shared" si="13"/>
        <v>#DIV/0!</v>
      </c>
      <c r="CB43" s="18"/>
      <c r="CC43" s="72" t="e">
        <f t="shared" si="14"/>
        <v>#DIV/0!</v>
      </c>
      <c r="CD43" s="61">
        <f t="shared" si="15"/>
        <v>0</v>
      </c>
      <c r="CG43" s="27" t="s">
        <v>29</v>
      </c>
      <c r="CH43" s="18"/>
      <c r="CI43" s="72">
        <v>0.41650671785028787</v>
      </c>
      <c r="CJ43" s="18"/>
      <c r="CK43" s="72">
        <v>0.437619961612284</v>
      </c>
      <c r="CL43" s="18"/>
      <c r="CM43" s="72">
        <v>7.4856046065259113E-2</v>
      </c>
      <c r="CN43" s="18"/>
      <c r="CO43" s="72">
        <v>2.3032629558541268E-2</v>
      </c>
      <c r="CP43" s="18"/>
      <c r="CQ43" s="72">
        <v>3.4548944337811895E-2</v>
      </c>
      <c r="CR43" s="18"/>
      <c r="CS43" s="72">
        <v>9.5969289827255271E-3</v>
      </c>
      <c r="CT43" s="18"/>
      <c r="CU43" s="72" t="e">
        <f t="shared" si="16"/>
        <v>#DIV/0!</v>
      </c>
      <c r="CV43" s="61">
        <f t="shared" si="17"/>
        <v>0</v>
      </c>
    </row>
    <row r="44" spans="1:100" x14ac:dyDescent="0.2">
      <c r="A44" s="3"/>
      <c r="B44" s="29" t="s">
        <v>40</v>
      </c>
      <c r="C44" s="20">
        <f>SUM(C37:C43)</f>
        <v>0</v>
      </c>
      <c r="D44" s="21" t="e">
        <f t="shared" si="5"/>
        <v>#DIV/0!</v>
      </c>
      <c r="E44" s="13">
        <f>SUM(E37:E43)</f>
        <v>0</v>
      </c>
      <c r="F44" s="21" t="e">
        <f t="shared" si="5"/>
        <v>#DIV/0!</v>
      </c>
      <c r="G44" s="20">
        <f>SUM(G37:G43)</f>
        <v>0</v>
      </c>
      <c r="H44" s="21" t="e">
        <f t="shared" si="6"/>
        <v>#DIV/0!</v>
      </c>
      <c r="I44" s="20">
        <f>SUM(I37:I43)</f>
        <v>0</v>
      </c>
      <c r="J44" s="21" t="e">
        <f t="shared" si="7"/>
        <v>#DIV/0!</v>
      </c>
      <c r="K44" s="20">
        <f>SUM(K37:K43)</f>
        <v>0</v>
      </c>
      <c r="L44" s="21" t="e">
        <f t="shared" si="8"/>
        <v>#DIV/0!</v>
      </c>
      <c r="M44" s="63">
        <f t="shared" si="9"/>
        <v>0</v>
      </c>
      <c r="P44" s="29" t="s">
        <v>40</v>
      </c>
      <c r="Q44" s="20"/>
      <c r="R44" s="21"/>
      <c r="S44" s="13"/>
      <c r="T44" s="21"/>
      <c r="U44" s="20"/>
      <c r="V44" s="21"/>
      <c r="W44" s="20"/>
      <c r="X44" s="21"/>
      <c r="Y44" s="20"/>
      <c r="Z44" s="21"/>
      <c r="AA44" s="63"/>
      <c r="AD44" s="29" t="s">
        <v>40</v>
      </c>
      <c r="AE44" s="20"/>
      <c r="AF44" s="21"/>
      <c r="AG44" s="20"/>
      <c r="AH44" s="21"/>
      <c r="AI44" s="20"/>
      <c r="AJ44" s="21"/>
      <c r="AK44" s="20"/>
      <c r="AL44" s="21"/>
      <c r="AM44" s="20"/>
      <c r="AN44" s="21"/>
      <c r="AO44" s="20"/>
      <c r="AP44" s="21"/>
      <c r="AQ44" s="63"/>
      <c r="AS44" s="29" t="s">
        <v>40</v>
      </c>
      <c r="AT44" s="20"/>
      <c r="AU44" s="21"/>
      <c r="AV44" s="20"/>
      <c r="AW44" s="21"/>
      <c r="AX44" s="20"/>
      <c r="AY44" s="21"/>
      <c r="AZ44" s="20"/>
      <c r="BA44" s="21"/>
      <c r="BB44" s="20"/>
      <c r="BC44" s="21"/>
      <c r="BD44" s="20"/>
      <c r="BE44" s="21"/>
      <c r="BF44" s="63"/>
      <c r="BI44" s="29" t="s">
        <v>40</v>
      </c>
      <c r="BJ44" s="20">
        <f>SUM(BJ37:BJ43)</f>
        <v>0</v>
      </c>
      <c r="BK44" s="21" t="e">
        <f t="shared" si="0"/>
        <v>#DIV/0!</v>
      </c>
      <c r="BL44" s="13">
        <f>SUM(BL37:BL43)</f>
        <v>0</v>
      </c>
      <c r="BM44" s="21" t="e">
        <f t="shared" si="1"/>
        <v>#DIV/0!</v>
      </c>
      <c r="BN44" s="20">
        <f>SUM(BN37:BN43)</f>
        <v>0</v>
      </c>
      <c r="BO44" s="21" t="e">
        <f t="shared" si="2"/>
        <v>#DIV/0!</v>
      </c>
      <c r="BP44" s="20">
        <f>SUM(BP37:BP43)</f>
        <v>0</v>
      </c>
      <c r="BQ44" s="21" t="e">
        <f t="shared" si="3"/>
        <v>#DIV/0!</v>
      </c>
      <c r="BR44" s="20">
        <f>SUM(BR37:BR43)</f>
        <v>0</v>
      </c>
      <c r="BS44" s="21" t="e">
        <f t="shared" si="4"/>
        <v>#DIV/0!</v>
      </c>
      <c r="BT44" s="20">
        <f>SUM(BT37:BT43)</f>
        <v>0</v>
      </c>
      <c r="BU44" s="21" t="e">
        <f t="shared" si="10"/>
        <v>#DIV/0!</v>
      </c>
      <c r="BV44" s="20">
        <f>SUM(BV37:BV43)</f>
        <v>0</v>
      </c>
      <c r="BW44" s="21" t="e">
        <f t="shared" si="11"/>
        <v>#DIV/0!</v>
      </c>
      <c r="BX44" s="20">
        <f>SUM(BX37:BX43)</f>
        <v>0</v>
      </c>
      <c r="BY44" s="21" t="e">
        <f t="shared" si="12"/>
        <v>#DIV/0!</v>
      </c>
      <c r="BZ44" s="20">
        <f>SUM(BZ37:BZ43)</f>
        <v>0</v>
      </c>
      <c r="CA44" s="21" t="e">
        <f t="shared" si="13"/>
        <v>#DIV/0!</v>
      </c>
      <c r="CB44" s="20">
        <f>SUM(CB37:CB43)</f>
        <v>0</v>
      </c>
      <c r="CC44" s="21" t="e">
        <f t="shared" si="14"/>
        <v>#DIV/0!</v>
      </c>
      <c r="CD44" s="63">
        <f t="shared" si="15"/>
        <v>0</v>
      </c>
      <c r="CG44" s="29" t="s">
        <v>40</v>
      </c>
      <c r="CH44" s="20">
        <f>SUM(CH37:CH43)</f>
        <v>0</v>
      </c>
      <c r="CI44" s="21" t="e">
        <f>CH44/CV44</f>
        <v>#DIV/0!</v>
      </c>
      <c r="CJ44" s="20">
        <f>SUM(CJ37:CJ43)</f>
        <v>0</v>
      </c>
      <c r="CK44" s="21" t="e">
        <f>CJ44/CV44</f>
        <v>#DIV/0!</v>
      </c>
      <c r="CL44" s="20">
        <f>SUM(CL37:CL43)</f>
        <v>0</v>
      </c>
      <c r="CM44" s="21" t="e">
        <f>CL44/CV44</f>
        <v>#DIV/0!</v>
      </c>
      <c r="CN44" s="20">
        <f>SUM(CN37:CN43)</f>
        <v>0</v>
      </c>
      <c r="CO44" s="21" t="e">
        <f>CN44/CV44</f>
        <v>#DIV/0!</v>
      </c>
      <c r="CP44" s="20">
        <f>SUM(CP37:CP43)</f>
        <v>0</v>
      </c>
      <c r="CQ44" s="21" t="e">
        <f>CP44/CV44</f>
        <v>#DIV/0!</v>
      </c>
      <c r="CR44" s="20">
        <f>SUM(CR37:CR43)</f>
        <v>0</v>
      </c>
      <c r="CS44" s="21" t="e">
        <f>CR44/CV44</f>
        <v>#DIV/0!</v>
      </c>
      <c r="CT44" s="20">
        <f>SUM(CT37:CT43)</f>
        <v>0</v>
      </c>
      <c r="CU44" s="21" t="e">
        <f t="shared" si="16"/>
        <v>#DIV/0!</v>
      </c>
      <c r="CV44" s="63">
        <f t="shared" si="17"/>
        <v>0</v>
      </c>
    </row>
    <row r="45" spans="1:100" ht="13.5" thickBot="1" x14ac:dyDescent="0.25">
      <c r="A45" s="3"/>
      <c r="B45" s="28" t="s">
        <v>41</v>
      </c>
      <c r="C45" s="56">
        <f>C36+C44</f>
        <v>0</v>
      </c>
      <c r="D45" s="44" t="e">
        <f t="shared" si="5"/>
        <v>#DIV/0!</v>
      </c>
      <c r="E45" s="12">
        <f>E36+E44</f>
        <v>0</v>
      </c>
      <c r="F45" s="44" t="e">
        <f t="shared" si="5"/>
        <v>#DIV/0!</v>
      </c>
      <c r="G45" s="56">
        <f>G36+G44</f>
        <v>0</v>
      </c>
      <c r="H45" s="44" t="e">
        <f t="shared" si="6"/>
        <v>#DIV/0!</v>
      </c>
      <c r="I45" s="56">
        <f>I36+I44</f>
        <v>0</v>
      </c>
      <c r="J45" s="44" t="e">
        <f t="shared" si="7"/>
        <v>#DIV/0!</v>
      </c>
      <c r="K45" s="56">
        <f>K36+K44</f>
        <v>0</v>
      </c>
      <c r="L45" s="44" t="e">
        <f t="shared" si="8"/>
        <v>#DIV/0!</v>
      </c>
      <c r="M45" s="62">
        <f t="shared" si="9"/>
        <v>0</v>
      </c>
      <c r="P45" s="28" t="s">
        <v>41</v>
      </c>
      <c r="Q45" s="56"/>
      <c r="R45" s="44"/>
      <c r="S45" s="12"/>
      <c r="T45" s="44"/>
      <c r="U45" s="56"/>
      <c r="V45" s="44"/>
      <c r="W45" s="56"/>
      <c r="X45" s="44"/>
      <c r="Y45" s="56"/>
      <c r="Z45" s="44"/>
      <c r="AA45" s="62"/>
      <c r="AD45" s="28" t="s">
        <v>41</v>
      </c>
      <c r="AE45" s="56"/>
      <c r="AF45" s="44"/>
      <c r="AG45" s="56"/>
      <c r="AH45" s="44"/>
      <c r="AI45" s="56"/>
      <c r="AJ45" s="44"/>
      <c r="AK45" s="56"/>
      <c r="AL45" s="44"/>
      <c r="AM45" s="56"/>
      <c r="AN45" s="44"/>
      <c r="AO45" s="56"/>
      <c r="AP45" s="44"/>
      <c r="AQ45" s="62"/>
      <c r="AS45" s="28" t="s">
        <v>41</v>
      </c>
      <c r="AT45" s="56"/>
      <c r="AU45" s="44"/>
      <c r="AV45" s="56"/>
      <c r="AW45" s="44"/>
      <c r="AX45" s="56"/>
      <c r="AY45" s="44"/>
      <c r="AZ45" s="56"/>
      <c r="BA45" s="44"/>
      <c r="BB45" s="56"/>
      <c r="BC45" s="44"/>
      <c r="BD45" s="56"/>
      <c r="BE45" s="44"/>
      <c r="BF45" s="62"/>
      <c r="BI45" s="28" t="s">
        <v>41</v>
      </c>
      <c r="BJ45" s="56">
        <f>BJ36+BJ44</f>
        <v>0</v>
      </c>
      <c r="BK45" s="44" t="e">
        <f t="shared" si="0"/>
        <v>#DIV/0!</v>
      </c>
      <c r="BL45" s="12">
        <f>BL36+BL44</f>
        <v>0</v>
      </c>
      <c r="BM45" s="44" t="e">
        <f t="shared" si="1"/>
        <v>#DIV/0!</v>
      </c>
      <c r="BN45" s="56">
        <f>BN36+BN44</f>
        <v>0</v>
      </c>
      <c r="BO45" s="44" t="e">
        <f t="shared" si="2"/>
        <v>#DIV/0!</v>
      </c>
      <c r="BP45" s="56">
        <f>BP36+BP44</f>
        <v>0</v>
      </c>
      <c r="BQ45" s="44" t="e">
        <f t="shared" si="3"/>
        <v>#DIV/0!</v>
      </c>
      <c r="BR45" s="56">
        <f>BR36+BR44</f>
        <v>0</v>
      </c>
      <c r="BS45" s="44" t="e">
        <f t="shared" si="4"/>
        <v>#DIV/0!</v>
      </c>
      <c r="BT45" s="56">
        <f>BT36+BT44</f>
        <v>0</v>
      </c>
      <c r="BU45" s="44" t="e">
        <f t="shared" si="10"/>
        <v>#DIV/0!</v>
      </c>
      <c r="BV45" s="56">
        <f>BV36+BV44</f>
        <v>0</v>
      </c>
      <c r="BW45" s="44" t="e">
        <f t="shared" si="11"/>
        <v>#DIV/0!</v>
      </c>
      <c r="BX45" s="56">
        <f>BX36+BX44</f>
        <v>0</v>
      </c>
      <c r="BY45" s="44" t="e">
        <f t="shared" si="12"/>
        <v>#DIV/0!</v>
      </c>
      <c r="BZ45" s="56">
        <f>BZ36+BZ44</f>
        <v>0</v>
      </c>
      <c r="CA45" s="44" t="e">
        <f t="shared" si="13"/>
        <v>#DIV/0!</v>
      </c>
      <c r="CB45" s="56">
        <f>CB36+CB44</f>
        <v>0</v>
      </c>
      <c r="CC45" s="44" t="e">
        <f t="shared" si="14"/>
        <v>#DIV/0!</v>
      </c>
      <c r="CD45" s="62">
        <f t="shared" si="15"/>
        <v>0</v>
      </c>
      <c r="CG45" s="28" t="s">
        <v>41</v>
      </c>
      <c r="CH45" s="56">
        <f>CH36+CH44</f>
        <v>0</v>
      </c>
      <c r="CI45" s="44" t="e">
        <f>CH45/CV45</f>
        <v>#DIV/0!</v>
      </c>
      <c r="CJ45" s="56">
        <f>CJ36+CJ44</f>
        <v>0</v>
      </c>
      <c r="CK45" s="44" t="e">
        <f>CJ45/CV45</f>
        <v>#DIV/0!</v>
      </c>
      <c r="CL45" s="56">
        <f>CL36+CL44</f>
        <v>0</v>
      </c>
      <c r="CM45" s="44" t="e">
        <f>CL45/CV45</f>
        <v>#DIV/0!</v>
      </c>
      <c r="CN45" s="56">
        <f>CN36+CN44</f>
        <v>0</v>
      </c>
      <c r="CO45" s="44" t="e">
        <f>CN45/CV45</f>
        <v>#DIV/0!</v>
      </c>
      <c r="CP45" s="56">
        <f>CP36+CP44</f>
        <v>0</v>
      </c>
      <c r="CQ45" s="44" t="e">
        <f>CP45/CV45</f>
        <v>#DIV/0!</v>
      </c>
      <c r="CR45" s="56">
        <f>CR36+CR44</f>
        <v>0</v>
      </c>
      <c r="CS45" s="44" t="e">
        <f>CR45/CV45</f>
        <v>#DIV/0!</v>
      </c>
      <c r="CT45" s="56">
        <f>CT36+CT44</f>
        <v>0</v>
      </c>
      <c r="CU45" s="44" t="e">
        <f t="shared" si="16"/>
        <v>#DIV/0!</v>
      </c>
      <c r="CV45" s="62">
        <f t="shared" si="17"/>
        <v>0</v>
      </c>
    </row>
    <row r="46" spans="1:100" ht="13.5" thickBot="1" x14ac:dyDescent="0.25">
      <c r="A46" s="3"/>
      <c r="B46" s="42" t="s">
        <v>42</v>
      </c>
      <c r="C46" s="58">
        <f>C45+C30+C8</f>
        <v>0</v>
      </c>
      <c r="D46" s="45" t="e">
        <f t="shared" si="5"/>
        <v>#DIV/0!</v>
      </c>
      <c r="E46" s="41">
        <f>E45+E30+E8</f>
        <v>0</v>
      </c>
      <c r="F46" s="45" t="e">
        <f t="shared" si="5"/>
        <v>#DIV/0!</v>
      </c>
      <c r="G46" s="58">
        <f>G45+G30+G8</f>
        <v>0</v>
      </c>
      <c r="H46" s="45" t="e">
        <f t="shared" si="6"/>
        <v>#DIV/0!</v>
      </c>
      <c r="I46" s="58">
        <f>I45+I30+I8</f>
        <v>0</v>
      </c>
      <c r="J46" s="45" t="e">
        <f t="shared" si="7"/>
        <v>#DIV/0!</v>
      </c>
      <c r="K46" s="58">
        <f>K45+K30+K8</f>
        <v>0</v>
      </c>
      <c r="L46" s="45" t="e">
        <f t="shared" si="8"/>
        <v>#DIV/0!</v>
      </c>
      <c r="M46" s="65">
        <f>K46+I46+G46+E46+C46</f>
        <v>0</v>
      </c>
      <c r="P46" s="42" t="s">
        <v>42</v>
      </c>
      <c r="Q46" s="58"/>
      <c r="R46" s="45"/>
      <c r="S46" s="41"/>
      <c r="T46" s="45"/>
      <c r="U46" s="58"/>
      <c r="V46" s="45"/>
      <c r="W46" s="58"/>
      <c r="X46" s="45"/>
      <c r="Y46" s="58"/>
      <c r="Z46" s="45"/>
      <c r="AA46" s="65"/>
      <c r="AD46" s="42" t="s">
        <v>42</v>
      </c>
      <c r="AE46" s="58"/>
      <c r="AF46" s="45"/>
      <c r="AG46" s="58"/>
      <c r="AH46" s="45"/>
      <c r="AI46" s="58"/>
      <c r="AJ46" s="45"/>
      <c r="AK46" s="58"/>
      <c r="AL46" s="45"/>
      <c r="AM46" s="58"/>
      <c r="AN46" s="45"/>
      <c r="AO46" s="58"/>
      <c r="AP46" s="45"/>
      <c r="AQ46" s="65"/>
      <c r="AS46" s="42" t="s">
        <v>42</v>
      </c>
      <c r="AT46" s="58"/>
      <c r="AU46" s="45"/>
      <c r="AV46" s="58"/>
      <c r="AW46" s="45"/>
      <c r="AX46" s="58"/>
      <c r="AY46" s="45"/>
      <c r="AZ46" s="58"/>
      <c r="BA46" s="45"/>
      <c r="BB46" s="58"/>
      <c r="BC46" s="45"/>
      <c r="BD46" s="58"/>
      <c r="BE46" s="45"/>
      <c r="BF46" s="65"/>
      <c r="BI46" s="42" t="s">
        <v>42</v>
      </c>
      <c r="BJ46" s="58">
        <f>BJ8+BJ30+BJ45</f>
        <v>0</v>
      </c>
      <c r="BK46" s="45" t="e">
        <f t="shared" si="0"/>
        <v>#DIV/0!</v>
      </c>
      <c r="BL46" s="41">
        <f>BL8+BL30+BL45</f>
        <v>0</v>
      </c>
      <c r="BM46" s="45" t="e">
        <f t="shared" si="1"/>
        <v>#DIV/0!</v>
      </c>
      <c r="BN46" s="58">
        <f>BN8+BN30+BN45</f>
        <v>0</v>
      </c>
      <c r="BO46" s="45" t="e">
        <f t="shared" si="2"/>
        <v>#DIV/0!</v>
      </c>
      <c r="BP46" s="58">
        <f>BP8+BP30+BP45</f>
        <v>0</v>
      </c>
      <c r="BQ46" s="45" t="e">
        <f t="shared" si="3"/>
        <v>#DIV/0!</v>
      </c>
      <c r="BR46" s="58">
        <f>BR8+BR30+BR45</f>
        <v>0</v>
      </c>
      <c r="BS46" s="45" t="e">
        <f t="shared" si="4"/>
        <v>#DIV/0!</v>
      </c>
      <c r="BT46" s="58">
        <f>BT8+BT30+BT45</f>
        <v>0</v>
      </c>
      <c r="BU46" s="45" t="e">
        <f t="shared" si="10"/>
        <v>#DIV/0!</v>
      </c>
      <c r="BV46" s="58">
        <f>BV8+BV30+BV45</f>
        <v>0</v>
      </c>
      <c r="BW46" s="45" t="e">
        <f t="shared" si="11"/>
        <v>#DIV/0!</v>
      </c>
      <c r="BX46" s="58">
        <f>BX8+BX30+BX45</f>
        <v>0</v>
      </c>
      <c r="BY46" s="45" t="e">
        <f t="shared" si="12"/>
        <v>#DIV/0!</v>
      </c>
      <c r="BZ46" s="58">
        <f>BZ8+BZ30+BZ45</f>
        <v>0</v>
      </c>
      <c r="CA46" s="45" t="e">
        <f t="shared" si="13"/>
        <v>#DIV/0!</v>
      </c>
      <c r="CB46" s="58">
        <f>CB8+CB30+CB45</f>
        <v>0</v>
      </c>
      <c r="CC46" s="45" t="e">
        <f t="shared" si="14"/>
        <v>#DIV/0!</v>
      </c>
      <c r="CD46" s="65">
        <f t="shared" si="15"/>
        <v>0</v>
      </c>
      <c r="CG46" s="42" t="s">
        <v>42</v>
      </c>
      <c r="CH46" s="58">
        <f>CH8+CH30+CH45</f>
        <v>0</v>
      </c>
      <c r="CI46" s="45" t="e">
        <f>CH46/CV46</f>
        <v>#DIV/0!</v>
      </c>
      <c r="CJ46" s="58">
        <f>CJ8+CJ30+CJ45</f>
        <v>0</v>
      </c>
      <c r="CK46" s="45" t="e">
        <f>CJ46/CV46</f>
        <v>#DIV/0!</v>
      </c>
      <c r="CL46" s="58">
        <f>CL8+CL30+CL45</f>
        <v>0</v>
      </c>
      <c r="CM46" s="45" t="e">
        <f>CL46/CV46</f>
        <v>#DIV/0!</v>
      </c>
      <c r="CN46" s="58">
        <f>CN8+CN30+CN45</f>
        <v>0</v>
      </c>
      <c r="CO46" s="45" t="e">
        <f>CN46/CV46</f>
        <v>#DIV/0!</v>
      </c>
      <c r="CP46" s="58">
        <f>CP8+CP30+CP45</f>
        <v>0</v>
      </c>
      <c r="CQ46" s="45" t="e">
        <f>CP46/CV46</f>
        <v>#DIV/0!</v>
      </c>
      <c r="CR46" s="58">
        <f>CR8+CR30+CR45</f>
        <v>0</v>
      </c>
      <c r="CS46" s="45" t="e">
        <f>CR46/CV46</f>
        <v>#DIV/0!</v>
      </c>
      <c r="CT46" s="58">
        <f>CT8+CT30+CT45</f>
        <v>0</v>
      </c>
      <c r="CU46" s="45" t="e">
        <f t="shared" si="16"/>
        <v>#DIV/0!</v>
      </c>
      <c r="CV46" s="65">
        <f t="shared" si="17"/>
        <v>0</v>
      </c>
    </row>
    <row r="47" spans="1:100" x14ac:dyDescent="0.2">
      <c r="B47" s="54" t="s">
        <v>79</v>
      </c>
      <c r="C47" s="11"/>
      <c r="D47" s="10"/>
      <c r="F47" s="10"/>
      <c r="G47" s="11"/>
      <c r="H47" s="10"/>
      <c r="I47" s="11"/>
      <c r="J47" s="10"/>
      <c r="K47" s="11"/>
      <c r="L47" s="10"/>
      <c r="M47" s="10"/>
      <c r="P47" s="54" t="s">
        <v>79</v>
      </c>
      <c r="Q47" s="11"/>
      <c r="R47" s="10"/>
      <c r="T47" s="10"/>
      <c r="U47" s="11"/>
      <c r="V47" s="10"/>
      <c r="W47" s="11"/>
      <c r="X47" s="10"/>
      <c r="Y47" s="11"/>
      <c r="Z47" s="10"/>
      <c r="AA47" s="10"/>
      <c r="AD47" s="54" t="s">
        <v>79</v>
      </c>
      <c r="AE47" s="11"/>
      <c r="AF47" s="10"/>
      <c r="AH47" s="10"/>
      <c r="AI47" s="11"/>
      <c r="AJ47" s="10"/>
      <c r="AK47" s="11"/>
      <c r="AL47" s="10"/>
      <c r="AM47" s="11"/>
      <c r="AN47" s="10"/>
      <c r="AO47" s="11"/>
      <c r="AP47" s="10"/>
      <c r="AQ47" s="10"/>
      <c r="AS47" s="54" t="s">
        <v>79</v>
      </c>
      <c r="AT47" s="11"/>
      <c r="AU47" s="10"/>
      <c r="AW47" s="10"/>
      <c r="AX47" s="11"/>
      <c r="AY47" s="10"/>
      <c r="AZ47" s="11"/>
      <c r="BA47" s="10"/>
      <c r="BB47" s="11"/>
      <c r="BC47" s="10"/>
      <c r="BD47" s="11"/>
      <c r="BE47" s="10"/>
      <c r="BF47" s="10"/>
      <c r="BI47" s="54" t="s">
        <v>79</v>
      </c>
      <c r="BJ47" s="11"/>
      <c r="BK47" s="10"/>
      <c r="BM47" s="10"/>
      <c r="BN47" s="11"/>
      <c r="BO47" s="10"/>
      <c r="BP47" s="11"/>
      <c r="BQ47" s="10"/>
      <c r="BR47" s="11"/>
      <c r="BS47" s="10"/>
      <c r="BT47" s="11"/>
      <c r="BU47" s="10"/>
      <c r="BV47" s="11"/>
      <c r="BW47" s="10"/>
      <c r="BX47" s="11"/>
      <c r="BY47" s="10"/>
      <c r="BZ47" s="11"/>
      <c r="CA47" s="10"/>
      <c r="CB47" s="11"/>
      <c r="CC47" s="10"/>
      <c r="CD47" s="10"/>
      <c r="CG47" s="54" t="s">
        <v>79</v>
      </c>
      <c r="CH47" s="11"/>
      <c r="CI47" s="10"/>
      <c r="CK47" s="10"/>
      <c r="CL47" s="11"/>
      <c r="CM47" s="10"/>
      <c r="CN47" s="11"/>
      <c r="CO47" s="10"/>
      <c r="CP47" s="11"/>
      <c r="CQ47" s="10"/>
      <c r="CR47" s="11"/>
      <c r="CS47" s="10"/>
      <c r="CT47" s="11"/>
      <c r="CU47" s="10"/>
      <c r="CV47" s="10"/>
    </row>
  </sheetData>
  <phoneticPr fontId="3" type="noConversion"/>
  <printOptions horizontalCentered="1" verticalCentered="1"/>
  <pageMargins left="0.23622047244094491" right="0.27559055118110237" top="0.6692913385826772" bottom="0.55118110236220474" header="0.27559055118110237" footer="0.27559055118110237"/>
  <pageSetup paperSize="9" scale="60" orientation="portrait" r:id="rId1"/>
  <headerFooter alignWithMargins="0">
    <oddHeader>&amp;C&amp;"-,Normal"&amp;K03+000Observatoire de l'habitat de la Martinique&amp;K000000
&amp;"-,Gras"&amp;11Les 65 ans et +</oddHeader>
  </headerFooter>
  <colBreaks count="5" manualBreakCount="5">
    <brk id="14" max="46" man="1"/>
    <brk id="28" max="46" man="1"/>
    <brk id="44" max="46" man="1"/>
    <brk id="60" max="46" man="1"/>
    <brk id="83" max="46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1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46"/>
    <col min="4" max="4" width="8.7109375" customWidth="1"/>
    <col min="5" max="5" width="11.42578125" style="50"/>
    <col min="6" max="6" width="8.7109375" customWidth="1"/>
    <col min="7" max="7" width="11.42578125" style="46"/>
    <col min="8" max="8" width="8.7109375" customWidth="1"/>
    <col min="9" max="9" width="11.42578125" style="46"/>
    <col min="10" max="10" width="8.7109375" customWidth="1"/>
    <col min="11" max="11" width="11.42578125" style="46"/>
    <col min="12" max="12" width="8.7109375" customWidth="1"/>
    <col min="14" max="14" width="8.140625" customWidth="1"/>
    <col min="15" max="15" width="1.7109375" customWidth="1"/>
    <col min="16" max="16" width="19.28515625" customWidth="1"/>
    <col min="17" max="17" width="11.42578125" style="46"/>
    <col min="18" max="18" width="8.7109375" customWidth="1"/>
    <col min="19" max="19" width="11.42578125" style="50"/>
    <col min="20" max="22" width="8.7109375" customWidth="1"/>
    <col min="23" max="23" width="11.42578125" style="46"/>
    <col min="24" max="24" width="8.7109375" customWidth="1"/>
    <col min="25" max="25" width="11.42578125" style="46"/>
    <col min="26" max="26" width="8.7109375" customWidth="1"/>
    <col min="27" max="27" width="11.42578125" style="46"/>
    <col min="28" max="28" width="8.7109375" customWidth="1"/>
    <col min="29" max="29" width="11.42578125" style="46"/>
    <col min="30" max="30" width="8.7109375" customWidth="1"/>
    <col min="32" max="32" width="3.140625" customWidth="1"/>
    <col min="33" max="33" width="19.28515625" customWidth="1"/>
    <col min="34" max="34" width="10.5703125" style="46" customWidth="1"/>
    <col min="35" max="35" width="8.7109375" customWidth="1"/>
    <col min="36" max="36" width="10.5703125" style="50" customWidth="1"/>
    <col min="37" max="37" width="8.7109375" customWidth="1"/>
    <col min="38" max="38" width="10.5703125" style="46" customWidth="1"/>
    <col min="39" max="39" width="8.7109375" customWidth="1"/>
    <col min="40" max="40" width="10.5703125" style="46" customWidth="1"/>
    <col min="41" max="41" width="8.7109375" customWidth="1"/>
    <col min="42" max="42" width="10.5703125" style="46" customWidth="1"/>
    <col min="43" max="43" width="8.7109375" customWidth="1"/>
    <col min="44" max="44" width="10.5703125" style="46" customWidth="1"/>
    <col min="45" max="45" width="8.7109375" customWidth="1"/>
    <col min="46" max="46" width="10.5703125" customWidth="1"/>
    <col min="47" max="47" width="2.42578125" customWidth="1"/>
    <col min="48" max="48" width="19.28515625" customWidth="1"/>
    <col min="49" max="49" width="10" style="46" customWidth="1"/>
    <col min="50" max="50" width="8.7109375" customWidth="1"/>
    <col min="51" max="51" width="10" style="50" customWidth="1"/>
    <col min="52" max="52" width="8.7109375" customWidth="1"/>
    <col min="53" max="53" width="10" style="46" customWidth="1"/>
    <col min="54" max="54" width="8.7109375" customWidth="1"/>
    <col min="55" max="55" width="10" style="46" customWidth="1"/>
    <col min="56" max="56" width="8.7109375" customWidth="1"/>
    <col min="57" max="57" width="10" style="46" customWidth="1"/>
    <col min="58" max="58" width="8.7109375" customWidth="1"/>
    <col min="59" max="59" width="10" style="46" customWidth="1"/>
    <col min="60" max="60" width="8.7109375" customWidth="1"/>
    <col min="62" max="62" width="3.42578125" customWidth="1"/>
    <col min="63" max="63" width="18.7109375" customWidth="1"/>
    <col min="64" max="64" width="9.5703125" style="46" customWidth="1"/>
    <col min="65" max="65" width="8.28515625" customWidth="1"/>
    <col min="66" max="66" width="9.5703125" style="50" customWidth="1"/>
    <col min="67" max="67" width="8.28515625" customWidth="1"/>
    <col min="68" max="68" width="9.5703125" style="46" customWidth="1"/>
    <col min="69" max="69" width="8.28515625" customWidth="1"/>
    <col min="70" max="70" width="9.5703125" style="46" customWidth="1"/>
    <col min="71" max="71" width="8.28515625" customWidth="1"/>
    <col min="72" max="72" width="9.5703125" style="46" customWidth="1"/>
    <col min="73" max="73" width="8.28515625" customWidth="1"/>
    <col min="74" max="74" width="9.5703125" style="46" customWidth="1"/>
    <col min="75" max="75" width="8.28515625" customWidth="1"/>
    <col min="76" max="76" width="9.5703125" style="46" customWidth="1"/>
    <col min="77" max="77" width="8.28515625" customWidth="1"/>
    <col min="78" max="78" width="9.5703125" customWidth="1"/>
    <col min="79" max="79" width="4.28515625" customWidth="1"/>
    <col min="80" max="80" width="19.28515625" customWidth="1"/>
    <col min="81" max="81" width="50" style="46" customWidth="1"/>
  </cols>
  <sheetData>
    <row r="1" spans="1:81" x14ac:dyDescent="0.2">
      <c r="C1"/>
      <c r="E1"/>
      <c r="G1"/>
      <c r="I1"/>
      <c r="K1"/>
    </row>
    <row r="2" spans="1:81" ht="15" x14ac:dyDescent="0.2">
      <c r="C2" s="70" t="s">
        <v>176</v>
      </c>
      <c r="D2" s="66"/>
      <c r="E2" s="67"/>
      <c r="F2" s="66"/>
      <c r="G2" s="68"/>
      <c r="H2" s="66"/>
      <c r="I2" s="68"/>
      <c r="J2" s="66"/>
      <c r="K2" s="68"/>
      <c r="L2" s="66"/>
      <c r="M2" s="69"/>
      <c r="Q2" s="70" t="s">
        <v>177</v>
      </c>
      <c r="R2" s="66"/>
      <c r="S2" s="67"/>
      <c r="T2" s="66"/>
      <c r="U2" s="66"/>
      <c r="V2" s="66"/>
      <c r="W2" s="68"/>
      <c r="X2" s="66"/>
      <c r="Y2" s="68"/>
      <c r="Z2" s="66"/>
      <c r="AA2" s="68"/>
      <c r="AB2" s="66"/>
      <c r="AC2" s="68"/>
      <c r="AD2" s="66"/>
      <c r="AE2" s="69"/>
      <c r="AH2" s="70" t="s">
        <v>178</v>
      </c>
      <c r="AI2" s="66"/>
      <c r="AJ2" s="67"/>
      <c r="AK2" s="66"/>
      <c r="AL2" s="68"/>
      <c r="AM2" s="66"/>
      <c r="AN2" s="68"/>
      <c r="AO2" s="66"/>
      <c r="AP2" s="68"/>
      <c r="AQ2" s="66"/>
      <c r="AR2" s="68"/>
      <c r="AS2" s="66"/>
      <c r="AT2" s="69"/>
      <c r="AW2" s="70" t="s">
        <v>179</v>
      </c>
      <c r="AX2" s="66"/>
      <c r="AY2" s="67"/>
      <c r="AZ2" s="66"/>
      <c r="BA2" s="68"/>
      <c r="BB2" s="66"/>
      <c r="BC2" s="68"/>
      <c r="BD2" s="66"/>
      <c r="BE2" s="68"/>
      <c r="BF2" s="66"/>
      <c r="BG2" s="68"/>
      <c r="BH2" s="66"/>
      <c r="BI2" s="69"/>
      <c r="BL2" s="70" t="s">
        <v>180</v>
      </c>
      <c r="BM2" s="66"/>
      <c r="BN2" s="67"/>
      <c r="BO2" s="66"/>
      <c r="BP2" s="68"/>
      <c r="BQ2" s="66"/>
      <c r="BR2" s="68"/>
      <c r="BS2" s="66"/>
      <c r="BT2" s="68"/>
      <c r="BU2" s="66"/>
      <c r="BV2" s="68"/>
      <c r="BW2" s="66"/>
      <c r="BX2" s="68"/>
      <c r="BY2" s="66"/>
      <c r="BZ2" s="69"/>
    </row>
    <row r="3" spans="1:81" ht="64.5" thickBot="1" x14ac:dyDescent="0.25">
      <c r="C3" s="36" t="s">
        <v>80</v>
      </c>
      <c r="D3" s="37" t="s">
        <v>55</v>
      </c>
      <c r="E3" s="52" t="s">
        <v>84</v>
      </c>
      <c r="F3" s="37" t="s">
        <v>55</v>
      </c>
      <c r="G3" s="36" t="s">
        <v>81</v>
      </c>
      <c r="H3" s="37" t="s">
        <v>55</v>
      </c>
      <c r="I3" s="36" t="s">
        <v>83</v>
      </c>
      <c r="J3" s="37" t="s">
        <v>55</v>
      </c>
      <c r="K3" s="36" t="s">
        <v>82</v>
      </c>
      <c r="L3" s="37" t="s">
        <v>55</v>
      </c>
      <c r="M3" s="49" t="s">
        <v>64</v>
      </c>
      <c r="Q3" s="36" t="s">
        <v>85</v>
      </c>
      <c r="R3" s="37" t="s">
        <v>55</v>
      </c>
      <c r="S3" s="52" t="s">
        <v>86</v>
      </c>
      <c r="T3" s="37" t="s">
        <v>55</v>
      </c>
      <c r="U3" s="83"/>
      <c r="V3" s="83"/>
      <c r="W3" s="36" t="s">
        <v>87</v>
      </c>
      <c r="X3" s="37" t="s">
        <v>55</v>
      </c>
      <c r="Y3" s="36" t="s">
        <v>116</v>
      </c>
      <c r="Z3" s="37" t="s">
        <v>55</v>
      </c>
      <c r="AA3" s="36" t="s">
        <v>88</v>
      </c>
      <c r="AB3" s="37" t="s">
        <v>55</v>
      </c>
      <c r="AC3" s="36" t="s">
        <v>89</v>
      </c>
      <c r="AD3" s="37" t="s">
        <v>55</v>
      </c>
      <c r="AE3" s="49" t="s">
        <v>64</v>
      </c>
      <c r="AH3" s="36" t="s">
        <v>90</v>
      </c>
      <c r="AI3" s="37" t="s">
        <v>55</v>
      </c>
      <c r="AJ3" s="52" t="s">
        <v>91</v>
      </c>
      <c r="AK3" s="37" t="s">
        <v>55</v>
      </c>
      <c r="AL3" s="36" t="s">
        <v>92</v>
      </c>
      <c r="AM3" s="37" t="s">
        <v>55</v>
      </c>
      <c r="AN3" s="36" t="s">
        <v>93</v>
      </c>
      <c r="AO3" s="37" t="s">
        <v>55</v>
      </c>
      <c r="AP3" s="36" t="s">
        <v>94</v>
      </c>
      <c r="AQ3" s="37" t="s">
        <v>55</v>
      </c>
      <c r="AR3" s="36" t="s">
        <v>95</v>
      </c>
      <c r="AS3" s="37" t="s">
        <v>55</v>
      </c>
      <c r="AT3" s="49" t="s">
        <v>64</v>
      </c>
      <c r="AW3" s="36" t="s">
        <v>60</v>
      </c>
      <c r="AX3" s="37" t="s">
        <v>55</v>
      </c>
      <c r="AY3" s="52" t="s">
        <v>61</v>
      </c>
      <c r="AZ3" s="37" t="s">
        <v>55</v>
      </c>
      <c r="BA3" s="36" t="s">
        <v>62</v>
      </c>
      <c r="BB3" s="37" t="s">
        <v>55</v>
      </c>
      <c r="BC3" s="36" t="s">
        <v>63</v>
      </c>
      <c r="BD3" s="37" t="s">
        <v>55</v>
      </c>
      <c r="BE3" s="36" t="s">
        <v>96</v>
      </c>
      <c r="BF3" s="37" t="s">
        <v>55</v>
      </c>
      <c r="BG3" s="36" t="s">
        <v>117</v>
      </c>
      <c r="BH3" s="37" t="s">
        <v>55</v>
      </c>
      <c r="BI3" s="49" t="s">
        <v>64</v>
      </c>
      <c r="BL3" s="36" t="s">
        <v>108</v>
      </c>
      <c r="BM3" s="37" t="s">
        <v>55</v>
      </c>
      <c r="BN3" s="52" t="s">
        <v>109</v>
      </c>
      <c r="BO3" s="37" t="s">
        <v>55</v>
      </c>
      <c r="BP3" s="36" t="s">
        <v>110</v>
      </c>
      <c r="BQ3" s="37" t="s">
        <v>55</v>
      </c>
      <c r="BR3" s="36" t="s">
        <v>111</v>
      </c>
      <c r="BS3" s="37" t="s">
        <v>55</v>
      </c>
      <c r="BT3" s="36" t="s">
        <v>112</v>
      </c>
      <c r="BU3" s="37" t="s">
        <v>55</v>
      </c>
      <c r="BV3" s="36" t="s">
        <v>115</v>
      </c>
      <c r="BW3" s="37" t="s">
        <v>55</v>
      </c>
      <c r="BX3" s="36" t="s">
        <v>114</v>
      </c>
      <c r="BY3" s="37" t="s">
        <v>55</v>
      </c>
      <c r="BZ3" s="49" t="s">
        <v>64</v>
      </c>
      <c r="CC3" s="80" t="s">
        <v>113</v>
      </c>
    </row>
    <row r="4" spans="1:81" x14ac:dyDescent="0.2">
      <c r="A4" s="2">
        <v>97209</v>
      </c>
      <c r="B4" s="25" t="s">
        <v>8</v>
      </c>
      <c r="C4" s="16"/>
      <c r="D4" s="71"/>
      <c r="E4" s="16"/>
      <c r="F4" s="71"/>
      <c r="G4" s="16"/>
      <c r="H4" s="71"/>
      <c r="I4" s="16"/>
      <c r="J4" s="71"/>
      <c r="K4" s="16"/>
      <c r="L4" s="71" t="e">
        <f>K4/M4</f>
        <v>#DIV/0!</v>
      </c>
      <c r="M4" s="59">
        <f t="shared" ref="M4:M46" si="0">K4+I4+G4+E4+C4</f>
        <v>0</v>
      </c>
      <c r="P4" s="25" t="s">
        <v>8</v>
      </c>
      <c r="Q4" s="16"/>
      <c r="R4" s="71"/>
      <c r="S4" s="16"/>
      <c r="T4" s="71"/>
      <c r="U4" s="148" t="e">
        <f>(S4)/(S4+Q4)</f>
        <v>#DIV/0!</v>
      </c>
      <c r="V4" s="148"/>
      <c r="W4" s="16"/>
      <c r="X4" s="71"/>
      <c r="Y4" s="16"/>
      <c r="Z4" s="71"/>
      <c r="AA4" s="16"/>
      <c r="AB4" s="71"/>
      <c r="AC4" s="16"/>
      <c r="AD4" s="71" t="e">
        <f>AC4/AE4</f>
        <v>#DIV/0!</v>
      </c>
      <c r="AE4" s="59">
        <f>AA4+Y4+W4+S4+Q4+AC4</f>
        <v>0</v>
      </c>
      <c r="AG4" s="25" t="s">
        <v>8</v>
      </c>
      <c r="AH4" s="16"/>
      <c r="AI4" s="71"/>
      <c r="AJ4" s="16"/>
      <c r="AK4" s="71"/>
      <c r="AL4" s="16"/>
      <c r="AM4" s="71"/>
      <c r="AN4" s="16"/>
      <c r="AO4" s="71"/>
      <c r="AP4" s="16"/>
      <c r="AQ4" s="71"/>
      <c r="AR4" s="16"/>
      <c r="AS4" s="71" t="e">
        <f t="shared" ref="AS4:AS46" si="1">AR4/AT4</f>
        <v>#DIV/0!</v>
      </c>
      <c r="AT4" s="59">
        <f t="shared" ref="AT4:AT46" si="2">AP4+AN4+AL4+AJ4+AH4+AR4</f>
        <v>0</v>
      </c>
      <c r="AV4" s="25" t="s">
        <v>8</v>
      </c>
      <c r="AW4" s="16"/>
      <c r="AX4" s="71" t="e">
        <f t="shared" ref="AX4:AX44" si="3">AW4/BI4</f>
        <v>#DIV/0!</v>
      </c>
      <c r="AY4" s="16"/>
      <c r="AZ4" s="71"/>
      <c r="BA4" s="16"/>
      <c r="BB4" s="71"/>
      <c r="BC4" s="16"/>
      <c r="BD4" s="71"/>
      <c r="BE4" s="16"/>
      <c r="BF4" s="71"/>
      <c r="BG4" s="16"/>
      <c r="BH4" s="71" t="e">
        <f t="shared" ref="BH4:BH46" si="4">BG4/BI4</f>
        <v>#DIV/0!</v>
      </c>
      <c r="BI4" s="59">
        <f t="shared" ref="BI4:BI46" si="5">BE4+BC4+BA4+AY4+AW4+BG4</f>
        <v>0</v>
      </c>
      <c r="BK4" s="25" t="s">
        <v>8</v>
      </c>
      <c r="BL4" s="16"/>
      <c r="BM4" s="71" t="e">
        <f t="shared" ref="BM4:BM43" si="6">BL4/BZ4</f>
        <v>#DIV/0!</v>
      </c>
      <c r="BN4" s="16"/>
      <c r="BO4" s="71" t="e">
        <f t="shared" ref="BO4:BO43" si="7">BN4/BZ4</f>
        <v>#DIV/0!</v>
      </c>
      <c r="BP4" s="16"/>
      <c r="BQ4" s="71" t="e">
        <f t="shared" ref="BQ4:BQ43" si="8">BP4/BZ4</f>
        <v>#DIV/0!</v>
      </c>
      <c r="BR4" s="16"/>
      <c r="BS4" s="71" t="e">
        <f t="shared" ref="BS4:BS43" si="9">BR4/BZ4</f>
        <v>#DIV/0!</v>
      </c>
      <c r="BT4" s="16"/>
      <c r="BU4" s="71" t="e">
        <f t="shared" ref="BU4:BU43" si="10">BT4/BZ4</f>
        <v>#DIV/0!</v>
      </c>
      <c r="BV4" s="16"/>
      <c r="BW4" s="71" t="e">
        <f t="shared" ref="BW4:BW43" si="11">BV4/BZ4</f>
        <v>#DIV/0!</v>
      </c>
      <c r="BX4" s="16"/>
      <c r="BY4" s="71" t="e">
        <f>BX4/BZ4</f>
        <v>#DIV/0!</v>
      </c>
      <c r="BZ4" s="59">
        <f>BT4+BR4+BP4+BN4+BL4+BV4+BX4</f>
        <v>0</v>
      </c>
      <c r="CB4" s="4" t="s">
        <v>8</v>
      </c>
      <c r="CC4" s="76"/>
    </row>
    <row r="5" spans="1:81" x14ac:dyDescent="0.2">
      <c r="A5" s="1">
        <v>97213</v>
      </c>
      <c r="B5" s="26" t="s">
        <v>10</v>
      </c>
      <c r="C5" s="16"/>
      <c r="D5" s="71"/>
      <c r="E5" s="16"/>
      <c r="F5" s="71"/>
      <c r="G5" s="16"/>
      <c r="H5" s="71"/>
      <c r="I5" s="16"/>
      <c r="J5" s="71"/>
      <c r="K5" s="16"/>
      <c r="L5" s="71" t="e">
        <f t="shared" ref="L5:L46" si="12">K5/$M5</f>
        <v>#DIV/0!</v>
      </c>
      <c r="M5" s="60">
        <f t="shared" si="0"/>
        <v>0</v>
      </c>
      <c r="P5" s="26" t="s">
        <v>10</v>
      </c>
      <c r="Q5" s="16"/>
      <c r="R5" s="71"/>
      <c r="S5" s="16"/>
      <c r="T5" s="71"/>
      <c r="U5" s="148" t="e">
        <f t="shared" ref="U5:U46" si="13">(S5)/(S5+Q5)</f>
        <v>#DIV/0!</v>
      </c>
      <c r="V5" s="148"/>
      <c r="W5" s="16"/>
      <c r="X5" s="71"/>
      <c r="Y5" s="16"/>
      <c r="Z5" s="71"/>
      <c r="AA5" s="16"/>
      <c r="AB5" s="71"/>
      <c r="AC5" s="16"/>
      <c r="AD5" s="71" t="e">
        <f t="shared" ref="AD5:AD46" si="14">AC5/AE5</f>
        <v>#DIV/0!</v>
      </c>
      <c r="AE5" s="60">
        <f t="shared" ref="AE5:AE46" si="15">AA5+Y5+W5+S5+Q5+AC5</f>
        <v>0</v>
      </c>
      <c r="AG5" s="26" t="s">
        <v>10</v>
      </c>
      <c r="AH5" s="16"/>
      <c r="AI5" s="71"/>
      <c r="AJ5" s="16"/>
      <c r="AK5" s="71"/>
      <c r="AL5" s="16"/>
      <c r="AM5" s="71"/>
      <c r="AN5" s="16"/>
      <c r="AO5" s="71"/>
      <c r="AP5" s="16"/>
      <c r="AQ5" s="71"/>
      <c r="AR5" s="16"/>
      <c r="AS5" s="71" t="e">
        <f t="shared" si="1"/>
        <v>#DIV/0!</v>
      </c>
      <c r="AT5" s="60">
        <f t="shared" si="2"/>
        <v>0</v>
      </c>
      <c r="AV5" s="26" t="s">
        <v>10</v>
      </c>
      <c r="AW5" s="16"/>
      <c r="AX5" s="71" t="e">
        <f t="shared" si="3"/>
        <v>#DIV/0!</v>
      </c>
      <c r="AY5" s="16"/>
      <c r="AZ5" s="71"/>
      <c r="BA5" s="16"/>
      <c r="BB5" s="71"/>
      <c r="BC5" s="16"/>
      <c r="BD5" s="71"/>
      <c r="BE5" s="16"/>
      <c r="BF5" s="71"/>
      <c r="BG5" s="16"/>
      <c r="BH5" s="71" t="e">
        <f t="shared" si="4"/>
        <v>#DIV/0!</v>
      </c>
      <c r="BI5" s="60">
        <f t="shared" si="5"/>
        <v>0</v>
      </c>
      <c r="BK5" s="26" t="s">
        <v>10</v>
      </c>
      <c r="BL5" s="16"/>
      <c r="BM5" s="71" t="e">
        <f t="shared" si="6"/>
        <v>#DIV/0!</v>
      </c>
      <c r="BN5" s="16"/>
      <c r="BO5" s="71" t="e">
        <f t="shared" si="7"/>
        <v>#DIV/0!</v>
      </c>
      <c r="BP5" s="16"/>
      <c r="BQ5" s="71" t="e">
        <f t="shared" si="8"/>
        <v>#DIV/0!</v>
      </c>
      <c r="BR5" s="16"/>
      <c r="BS5" s="71" t="e">
        <f t="shared" si="9"/>
        <v>#DIV/0!</v>
      </c>
      <c r="BT5" s="16"/>
      <c r="BU5" s="71" t="e">
        <f t="shared" si="10"/>
        <v>#DIV/0!</v>
      </c>
      <c r="BV5" s="16"/>
      <c r="BW5" s="71" t="e">
        <f t="shared" si="11"/>
        <v>#DIV/0!</v>
      </c>
      <c r="BX5" s="16"/>
      <c r="BY5" s="71" t="e">
        <f t="shared" ref="BY5:BY46" si="16">BX5/BZ5</f>
        <v>#DIV/0!</v>
      </c>
      <c r="BZ5" s="60">
        <f t="shared" ref="BZ5:BZ46" si="17">BT5+BR5+BP5+BN5+BL5+BV5+BX5</f>
        <v>0</v>
      </c>
      <c r="CB5" s="5" t="s">
        <v>10</v>
      </c>
      <c r="CC5" s="77"/>
    </row>
    <row r="6" spans="1:81" x14ac:dyDescent="0.2">
      <c r="A6" s="1">
        <v>97224</v>
      </c>
      <c r="B6" s="26" t="s">
        <v>19</v>
      </c>
      <c r="C6" s="16"/>
      <c r="D6" s="71"/>
      <c r="E6" s="16"/>
      <c r="F6" s="71"/>
      <c r="G6" s="16"/>
      <c r="H6" s="71"/>
      <c r="I6" s="16"/>
      <c r="J6" s="71"/>
      <c r="K6" s="16"/>
      <c r="L6" s="71" t="e">
        <f t="shared" si="12"/>
        <v>#DIV/0!</v>
      </c>
      <c r="M6" s="60">
        <f t="shared" si="0"/>
        <v>0</v>
      </c>
      <c r="P6" s="26" t="s">
        <v>19</v>
      </c>
      <c r="Q6" s="16"/>
      <c r="R6" s="71"/>
      <c r="S6" s="16"/>
      <c r="T6" s="71"/>
      <c r="U6" s="148" t="e">
        <f t="shared" si="13"/>
        <v>#DIV/0!</v>
      </c>
      <c r="V6" s="148"/>
      <c r="W6" s="16"/>
      <c r="X6" s="71"/>
      <c r="Y6" s="16"/>
      <c r="Z6" s="71"/>
      <c r="AA6" s="16"/>
      <c r="AB6" s="71"/>
      <c r="AC6" s="16"/>
      <c r="AD6" s="71" t="e">
        <f t="shared" si="14"/>
        <v>#DIV/0!</v>
      </c>
      <c r="AE6" s="60">
        <f t="shared" si="15"/>
        <v>0</v>
      </c>
      <c r="AG6" s="26" t="s">
        <v>19</v>
      </c>
      <c r="AH6" s="16"/>
      <c r="AI6" s="71"/>
      <c r="AJ6" s="16"/>
      <c r="AK6" s="71"/>
      <c r="AL6" s="16"/>
      <c r="AM6" s="71"/>
      <c r="AN6" s="16"/>
      <c r="AO6" s="71"/>
      <c r="AP6" s="16"/>
      <c r="AQ6" s="71"/>
      <c r="AR6" s="16"/>
      <c r="AS6" s="71" t="e">
        <f t="shared" si="1"/>
        <v>#DIV/0!</v>
      </c>
      <c r="AT6" s="60">
        <f t="shared" si="2"/>
        <v>0</v>
      </c>
      <c r="AV6" s="26" t="s">
        <v>19</v>
      </c>
      <c r="AW6" s="16"/>
      <c r="AX6" s="71" t="e">
        <f t="shared" si="3"/>
        <v>#DIV/0!</v>
      </c>
      <c r="AY6" s="16"/>
      <c r="AZ6" s="71"/>
      <c r="BA6" s="16"/>
      <c r="BB6" s="71"/>
      <c r="BC6" s="16"/>
      <c r="BD6" s="71"/>
      <c r="BE6" s="16"/>
      <c r="BF6" s="71"/>
      <c r="BG6" s="16"/>
      <c r="BH6" s="71" t="e">
        <f t="shared" si="4"/>
        <v>#DIV/0!</v>
      </c>
      <c r="BI6" s="60">
        <f t="shared" si="5"/>
        <v>0</v>
      </c>
      <c r="BK6" s="26" t="s">
        <v>19</v>
      </c>
      <c r="BL6" s="16"/>
      <c r="BM6" s="71" t="e">
        <f t="shared" si="6"/>
        <v>#DIV/0!</v>
      </c>
      <c r="BN6" s="16"/>
      <c r="BO6" s="71" t="e">
        <f t="shared" si="7"/>
        <v>#DIV/0!</v>
      </c>
      <c r="BP6" s="16"/>
      <c r="BQ6" s="71" t="e">
        <f t="shared" si="8"/>
        <v>#DIV/0!</v>
      </c>
      <c r="BR6" s="16"/>
      <c r="BS6" s="71" t="e">
        <f t="shared" si="9"/>
        <v>#DIV/0!</v>
      </c>
      <c r="BT6" s="16"/>
      <c r="BU6" s="71" t="e">
        <f t="shared" si="10"/>
        <v>#DIV/0!</v>
      </c>
      <c r="BV6" s="16"/>
      <c r="BW6" s="71" t="e">
        <f t="shared" si="11"/>
        <v>#DIV/0!</v>
      </c>
      <c r="BX6" s="16"/>
      <c r="BY6" s="71" t="e">
        <f t="shared" si="16"/>
        <v>#DIV/0!</v>
      </c>
      <c r="BZ6" s="60">
        <f t="shared" si="17"/>
        <v>0</v>
      </c>
      <c r="CB6" s="5" t="s">
        <v>19</v>
      </c>
      <c r="CC6" s="77"/>
    </row>
    <row r="7" spans="1:81" x14ac:dyDescent="0.2">
      <c r="A7" s="1">
        <v>97229</v>
      </c>
      <c r="B7" s="27" t="s">
        <v>24</v>
      </c>
      <c r="C7" s="18"/>
      <c r="D7" s="72"/>
      <c r="E7" s="18"/>
      <c r="F7" s="72"/>
      <c r="G7" s="18"/>
      <c r="H7" s="72"/>
      <c r="I7" s="18"/>
      <c r="J7" s="72"/>
      <c r="K7" s="18"/>
      <c r="L7" s="72" t="e">
        <f t="shared" si="12"/>
        <v>#DIV/0!</v>
      </c>
      <c r="M7" s="61">
        <f t="shared" si="0"/>
        <v>0</v>
      </c>
      <c r="P7" s="27" t="s">
        <v>24</v>
      </c>
      <c r="Q7" s="18"/>
      <c r="R7" s="72"/>
      <c r="S7" s="18"/>
      <c r="T7" s="72"/>
      <c r="U7" s="148" t="e">
        <f t="shared" si="13"/>
        <v>#DIV/0!</v>
      </c>
      <c r="V7" s="149"/>
      <c r="W7" s="18"/>
      <c r="X7" s="72"/>
      <c r="Y7" s="18"/>
      <c r="Z7" s="72"/>
      <c r="AA7" s="18"/>
      <c r="AB7" s="72"/>
      <c r="AC7" s="16"/>
      <c r="AD7" s="72" t="e">
        <f t="shared" si="14"/>
        <v>#DIV/0!</v>
      </c>
      <c r="AE7" s="61">
        <f t="shared" si="15"/>
        <v>0</v>
      </c>
      <c r="AG7" s="27" t="s">
        <v>24</v>
      </c>
      <c r="AH7" s="18"/>
      <c r="AI7" s="72"/>
      <c r="AJ7" s="18"/>
      <c r="AK7" s="72"/>
      <c r="AL7" s="18"/>
      <c r="AM7" s="72"/>
      <c r="AN7" s="18"/>
      <c r="AO7" s="72"/>
      <c r="AP7" s="18"/>
      <c r="AQ7" s="72"/>
      <c r="AR7" s="18"/>
      <c r="AS7" s="72" t="e">
        <f t="shared" si="1"/>
        <v>#DIV/0!</v>
      </c>
      <c r="AT7" s="61">
        <f t="shared" si="2"/>
        <v>0</v>
      </c>
      <c r="AV7" s="27" t="s">
        <v>24</v>
      </c>
      <c r="AW7" s="18"/>
      <c r="AX7" s="72" t="e">
        <f t="shared" si="3"/>
        <v>#DIV/0!</v>
      </c>
      <c r="AY7" s="18"/>
      <c r="AZ7" s="72"/>
      <c r="BA7" s="18"/>
      <c r="BB7" s="72"/>
      <c r="BC7" s="18"/>
      <c r="BD7" s="72"/>
      <c r="BE7" s="18"/>
      <c r="BF7" s="72"/>
      <c r="BG7" s="18"/>
      <c r="BH7" s="72" t="e">
        <f t="shared" si="4"/>
        <v>#DIV/0!</v>
      </c>
      <c r="BI7" s="61">
        <f t="shared" si="5"/>
        <v>0</v>
      </c>
      <c r="BK7" s="27" t="s">
        <v>24</v>
      </c>
      <c r="BL7" s="18"/>
      <c r="BM7" s="72" t="e">
        <f t="shared" si="6"/>
        <v>#DIV/0!</v>
      </c>
      <c r="BN7" s="18"/>
      <c r="BO7" s="72" t="e">
        <f t="shared" si="7"/>
        <v>#DIV/0!</v>
      </c>
      <c r="BP7" s="18"/>
      <c r="BQ7" s="72" t="e">
        <f t="shared" si="8"/>
        <v>#DIV/0!</v>
      </c>
      <c r="BR7" s="18"/>
      <c r="BS7" s="72" t="e">
        <f t="shared" si="9"/>
        <v>#DIV/0!</v>
      </c>
      <c r="BT7" s="18"/>
      <c r="BU7" s="72" t="e">
        <f t="shared" si="10"/>
        <v>#DIV/0!</v>
      </c>
      <c r="BV7" s="18"/>
      <c r="BW7" s="72" t="e">
        <f t="shared" si="11"/>
        <v>#DIV/0!</v>
      </c>
      <c r="BX7" s="18"/>
      <c r="BY7" s="72" t="e">
        <f t="shared" si="16"/>
        <v>#DIV/0!</v>
      </c>
      <c r="BZ7" s="61">
        <f t="shared" si="17"/>
        <v>0</v>
      </c>
      <c r="CB7" s="6" t="s">
        <v>24</v>
      </c>
      <c r="CC7" s="77"/>
    </row>
    <row r="8" spans="1:81" ht="13.5" thickBot="1" x14ac:dyDescent="0.25">
      <c r="A8" s="3"/>
      <c r="B8" s="28" t="s">
        <v>34</v>
      </c>
      <c r="C8" s="56">
        <f>SUM(C4:C7)</f>
        <v>0</v>
      </c>
      <c r="D8" s="44"/>
      <c r="E8" s="56"/>
      <c r="F8" s="44"/>
      <c r="G8" s="56"/>
      <c r="H8" s="44"/>
      <c r="I8" s="56"/>
      <c r="J8" s="44"/>
      <c r="K8" s="56">
        <f>SUM(K4:K7)</f>
        <v>0</v>
      </c>
      <c r="L8" s="44" t="e">
        <f t="shared" si="12"/>
        <v>#DIV/0!</v>
      </c>
      <c r="M8" s="62">
        <f t="shared" si="0"/>
        <v>0</v>
      </c>
      <c r="P8" s="28" t="s">
        <v>34</v>
      </c>
      <c r="Q8" s="56">
        <f>SUM(Q4:Q7)</f>
        <v>0</v>
      </c>
      <c r="R8" s="44"/>
      <c r="S8" s="56">
        <f>SUM(S4:S7)</f>
        <v>0</v>
      </c>
      <c r="T8" s="44"/>
      <c r="U8" s="148" t="e">
        <f t="shared" si="13"/>
        <v>#DIV/0!</v>
      </c>
      <c r="V8" s="31"/>
      <c r="W8" s="56">
        <f>SUM(W4:W7)</f>
        <v>0</v>
      </c>
      <c r="X8" s="44"/>
      <c r="Y8" s="56">
        <f>SUM(Y4:Y7)</f>
        <v>0</v>
      </c>
      <c r="Z8" s="44"/>
      <c r="AA8" s="56">
        <f>SUM(AA4:AA7)</f>
        <v>0</v>
      </c>
      <c r="AB8" s="44"/>
      <c r="AC8" s="56">
        <f>SUM(AC4:AC7)</f>
        <v>0</v>
      </c>
      <c r="AD8" s="44" t="e">
        <f t="shared" si="14"/>
        <v>#DIV/0!</v>
      </c>
      <c r="AE8" s="62">
        <f t="shared" si="15"/>
        <v>0</v>
      </c>
      <c r="AG8" s="28" t="s">
        <v>34</v>
      </c>
      <c r="AH8" s="56">
        <f>SUM(AH4:AH7)</f>
        <v>0</v>
      </c>
      <c r="AI8" s="44"/>
      <c r="AJ8" s="56">
        <f>SUM(AJ4:AJ7)</f>
        <v>0</v>
      </c>
      <c r="AK8" s="44"/>
      <c r="AL8" s="56">
        <f>SUM(AL4:AL7)</f>
        <v>0</v>
      </c>
      <c r="AM8" s="44"/>
      <c r="AN8" s="56">
        <f>SUM(AN4:AN7)</f>
        <v>0</v>
      </c>
      <c r="AO8" s="44"/>
      <c r="AP8" s="56">
        <f>SUM(AP4:AP7)</f>
        <v>0</v>
      </c>
      <c r="AQ8" s="44"/>
      <c r="AR8" s="56">
        <f>SUM(AR4:AR7)</f>
        <v>0</v>
      </c>
      <c r="AS8" s="44" t="e">
        <f t="shared" si="1"/>
        <v>#DIV/0!</v>
      </c>
      <c r="AT8" s="62">
        <f t="shared" si="2"/>
        <v>0</v>
      </c>
      <c r="AV8" s="28" t="s">
        <v>34</v>
      </c>
      <c r="AW8" s="56">
        <f>SUM(AW4:AW7)</f>
        <v>0</v>
      </c>
      <c r="AX8" s="44" t="e">
        <f t="shared" si="3"/>
        <v>#DIV/0!</v>
      </c>
      <c r="AY8" s="56">
        <f>SUM(AY4:AY7)</f>
        <v>0</v>
      </c>
      <c r="AZ8" s="44"/>
      <c r="BA8" s="56">
        <f>SUM(BA4:BA7)</f>
        <v>0</v>
      </c>
      <c r="BB8" s="44"/>
      <c r="BC8" s="56">
        <f>SUM(BC4:BC7)</f>
        <v>0</v>
      </c>
      <c r="BD8" s="44"/>
      <c r="BE8" s="56">
        <f>SUM(BE4:BE7)</f>
        <v>0</v>
      </c>
      <c r="BF8" s="44"/>
      <c r="BG8" s="56">
        <f>SUM(BG4:BG7)</f>
        <v>0</v>
      </c>
      <c r="BH8" s="44" t="e">
        <f t="shared" si="4"/>
        <v>#DIV/0!</v>
      </c>
      <c r="BI8" s="62">
        <f t="shared" si="5"/>
        <v>0</v>
      </c>
      <c r="BK8" s="28" t="s">
        <v>34</v>
      </c>
      <c r="BL8" s="56">
        <f>SUM(BL4:BL7)</f>
        <v>0</v>
      </c>
      <c r="BM8" s="44" t="e">
        <f t="shared" si="6"/>
        <v>#DIV/0!</v>
      </c>
      <c r="BN8" s="56">
        <f>SUM(BN4:BN7)</f>
        <v>0</v>
      </c>
      <c r="BO8" s="44" t="e">
        <f t="shared" si="7"/>
        <v>#DIV/0!</v>
      </c>
      <c r="BP8" s="56">
        <f>SUM(BP4:BP7)</f>
        <v>0</v>
      </c>
      <c r="BQ8" s="44" t="e">
        <f t="shared" si="8"/>
        <v>#DIV/0!</v>
      </c>
      <c r="BR8" s="56">
        <f>SUM(BR4:BR7)</f>
        <v>0</v>
      </c>
      <c r="BS8" s="44" t="e">
        <f t="shared" si="9"/>
        <v>#DIV/0!</v>
      </c>
      <c r="BT8" s="56">
        <f>SUM(BT4:BT7)</f>
        <v>0</v>
      </c>
      <c r="BU8" s="44" t="e">
        <f t="shared" si="10"/>
        <v>#DIV/0!</v>
      </c>
      <c r="BV8" s="56">
        <f>SUM(BV4:BV7)</f>
        <v>0</v>
      </c>
      <c r="BW8" s="44" t="e">
        <f t="shared" si="11"/>
        <v>#DIV/0!</v>
      </c>
      <c r="BX8" s="56">
        <f>SUM(BX4:BX7)</f>
        <v>0</v>
      </c>
      <c r="BY8" s="44" t="e">
        <f t="shared" si="16"/>
        <v>#DIV/0!</v>
      </c>
      <c r="BZ8" s="62">
        <f t="shared" si="17"/>
        <v>0</v>
      </c>
      <c r="CB8" s="9" t="s">
        <v>34</v>
      </c>
      <c r="CC8" s="77"/>
    </row>
    <row r="9" spans="1:81" x14ac:dyDescent="0.2">
      <c r="A9" s="1">
        <v>97212</v>
      </c>
      <c r="B9" s="25" t="s">
        <v>9</v>
      </c>
      <c r="C9" s="57"/>
      <c r="D9" s="73"/>
      <c r="E9" s="57"/>
      <c r="F9" s="73"/>
      <c r="G9" s="57"/>
      <c r="H9" s="73"/>
      <c r="I9" s="57"/>
      <c r="J9" s="73"/>
      <c r="K9" s="57"/>
      <c r="L9" s="73" t="e">
        <f t="shared" si="12"/>
        <v>#DIV/0!</v>
      </c>
      <c r="M9" s="59">
        <f t="shared" si="0"/>
        <v>0</v>
      </c>
      <c r="P9" s="25" t="s">
        <v>9</v>
      </c>
      <c r="Q9" s="57"/>
      <c r="R9" s="73"/>
      <c r="S9" s="57"/>
      <c r="T9" s="73"/>
      <c r="U9" s="148" t="e">
        <f t="shared" si="13"/>
        <v>#DIV/0!</v>
      </c>
      <c r="V9" s="150"/>
      <c r="W9" s="57"/>
      <c r="X9" s="73"/>
      <c r="Y9" s="57"/>
      <c r="Z9" s="73"/>
      <c r="AA9" s="16"/>
      <c r="AB9" s="73"/>
      <c r="AC9" s="16"/>
      <c r="AD9" s="73" t="e">
        <f t="shared" si="14"/>
        <v>#DIV/0!</v>
      </c>
      <c r="AE9" s="59">
        <f t="shared" si="15"/>
        <v>0</v>
      </c>
      <c r="AG9" s="25" t="s">
        <v>9</v>
      </c>
      <c r="AH9" s="57"/>
      <c r="AI9" s="73"/>
      <c r="AJ9" s="57"/>
      <c r="AK9" s="73"/>
      <c r="AL9" s="57"/>
      <c r="AM9" s="73"/>
      <c r="AN9" s="57"/>
      <c r="AO9" s="73"/>
      <c r="AP9" s="57"/>
      <c r="AQ9" s="73"/>
      <c r="AR9" s="57"/>
      <c r="AS9" s="73" t="e">
        <f t="shared" si="1"/>
        <v>#DIV/0!</v>
      </c>
      <c r="AT9" s="59">
        <f t="shared" si="2"/>
        <v>0</v>
      </c>
      <c r="AV9" s="25" t="s">
        <v>9</v>
      </c>
      <c r="AW9" s="57"/>
      <c r="AX9" s="73" t="e">
        <f t="shared" si="3"/>
        <v>#DIV/0!</v>
      </c>
      <c r="AY9" s="57"/>
      <c r="AZ9" s="73"/>
      <c r="BA9" s="57"/>
      <c r="BB9" s="73"/>
      <c r="BC9" s="57"/>
      <c r="BD9" s="73"/>
      <c r="BE9" s="57"/>
      <c r="BF9" s="73"/>
      <c r="BG9" s="57"/>
      <c r="BH9" s="73" t="e">
        <f t="shared" si="4"/>
        <v>#DIV/0!</v>
      </c>
      <c r="BI9" s="59">
        <f t="shared" si="5"/>
        <v>0</v>
      </c>
      <c r="BK9" s="25" t="s">
        <v>9</v>
      </c>
      <c r="BL9" s="57"/>
      <c r="BM9" s="73" t="e">
        <f t="shared" si="6"/>
        <v>#DIV/0!</v>
      </c>
      <c r="BN9" s="57"/>
      <c r="BO9" s="73" t="e">
        <f t="shared" si="7"/>
        <v>#DIV/0!</v>
      </c>
      <c r="BP9" s="57"/>
      <c r="BQ9" s="73" t="e">
        <f t="shared" si="8"/>
        <v>#DIV/0!</v>
      </c>
      <c r="BR9" s="57"/>
      <c r="BS9" s="73" t="e">
        <f t="shared" si="9"/>
        <v>#DIV/0!</v>
      </c>
      <c r="BT9" s="57"/>
      <c r="BU9" s="73" t="e">
        <f t="shared" si="10"/>
        <v>#DIV/0!</v>
      </c>
      <c r="BV9" s="57"/>
      <c r="BW9" s="73" t="e">
        <f t="shared" si="11"/>
        <v>#DIV/0!</v>
      </c>
      <c r="BX9" s="57"/>
      <c r="BY9" s="73" t="e">
        <f t="shared" si="16"/>
        <v>#DIV/0!</v>
      </c>
      <c r="BZ9" s="59">
        <f t="shared" si="17"/>
        <v>0</v>
      </c>
      <c r="CB9" s="4" t="s">
        <v>9</v>
      </c>
      <c r="CC9" s="78" t="s">
        <v>118</v>
      </c>
    </row>
    <row r="10" spans="1:81" x14ac:dyDescent="0.2">
      <c r="A10" s="1">
        <v>97222</v>
      </c>
      <c r="B10" s="26" t="s">
        <v>17</v>
      </c>
      <c r="C10" s="16"/>
      <c r="D10" s="71"/>
      <c r="E10" s="16"/>
      <c r="F10" s="71"/>
      <c r="G10" s="16"/>
      <c r="H10" s="71"/>
      <c r="I10" s="16"/>
      <c r="J10" s="71"/>
      <c r="K10" s="16"/>
      <c r="L10" s="71" t="e">
        <f t="shared" si="12"/>
        <v>#DIV/0!</v>
      </c>
      <c r="M10" s="60">
        <f t="shared" si="0"/>
        <v>0</v>
      </c>
      <c r="P10" s="26" t="s">
        <v>17</v>
      </c>
      <c r="Q10" s="16"/>
      <c r="R10" s="71"/>
      <c r="S10" s="16"/>
      <c r="T10" s="71"/>
      <c r="U10" s="148" t="e">
        <f t="shared" si="13"/>
        <v>#DIV/0!</v>
      </c>
      <c r="V10" s="148"/>
      <c r="W10" s="16"/>
      <c r="X10" s="71"/>
      <c r="Y10" s="16"/>
      <c r="Z10" s="71"/>
      <c r="AA10" s="16"/>
      <c r="AB10" s="71"/>
      <c r="AC10" s="16"/>
      <c r="AD10" s="71" t="e">
        <f t="shared" si="14"/>
        <v>#DIV/0!</v>
      </c>
      <c r="AE10" s="60">
        <f t="shared" si="15"/>
        <v>0</v>
      </c>
      <c r="AG10" s="26" t="s">
        <v>17</v>
      </c>
      <c r="AH10" s="16"/>
      <c r="AI10" s="71"/>
      <c r="AJ10" s="16"/>
      <c r="AK10" s="71"/>
      <c r="AL10" s="16"/>
      <c r="AM10" s="71"/>
      <c r="AN10" s="16"/>
      <c r="AO10" s="71"/>
      <c r="AP10" s="16"/>
      <c r="AQ10" s="71"/>
      <c r="AR10" s="16"/>
      <c r="AS10" s="71" t="e">
        <f t="shared" si="1"/>
        <v>#DIV/0!</v>
      </c>
      <c r="AT10" s="60">
        <f t="shared" si="2"/>
        <v>0</v>
      </c>
      <c r="AV10" s="26" t="s">
        <v>17</v>
      </c>
      <c r="AW10" s="16"/>
      <c r="AX10" s="71" t="e">
        <f t="shared" si="3"/>
        <v>#DIV/0!</v>
      </c>
      <c r="AY10" s="16"/>
      <c r="AZ10" s="71"/>
      <c r="BA10" s="16"/>
      <c r="BB10" s="71"/>
      <c r="BC10" s="16"/>
      <c r="BD10" s="71"/>
      <c r="BE10" s="16"/>
      <c r="BF10" s="71"/>
      <c r="BG10" s="16"/>
      <c r="BH10" s="71" t="e">
        <f t="shared" si="4"/>
        <v>#DIV/0!</v>
      </c>
      <c r="BI10" s="60">
        <f t="shared" si="5"/>
        <v>0</v>
      </c>
      <c r="BK10" s="26" t="s">
        <v>17</v>
      </c>
      <c r="BL10" s="16"/>
      <c r="BM10" s="71" t="e">
        <f t="shared" si="6"/>
        <v>#DIV/0!</v>
      </c>
      <c r="BN10" s="16"/>
      <c r="BO10" s="71" t="e">
        <f t="shared" si="7"/>
        <v>#DIV/0!</v>
      </c>
      <c r="BP10" s="16"/>
      <c r="BQ10" s="71" t="e">
        <f t="shared" si="8"/>
        <v>#DIV/0!</v>
      </c>
      <c r="BR10" s="16"/>
      <c r="BS10" s="71" t="e">
        <f t="shared" si="9"/>
        <v>#DIV/0!</v>
      </c>
      <c r="BT10" s="16"/>
      <c r="BU10" s="71" t="e">
        <f t="shared" si="10"/>
        <v>#DIV/0!</v>
      </c>
      <c r="BV10" s="16"/>
      <c r="BW10" s="71" t="e">
        <f t="shared" si="11"/>
        <v>#DIV/0!</v>
      </c>
      <c r="BX10" s="16"/>
      <c r="BY10" s="71" t="e">
        <f t="shared" si="16"/>
        <v>#DIV/0!</v>
      </c>
      <c r="BZ10" s="60">
        <f t="shared" si="17"/>
        <v>0</v>
      </c>
      <c r="CB10" s="5" t="s">
        <v>17</v>
      </c>
      <c r="CC10" s="77"/>
    </row>
    <row r="11" spans="1:81" x14ac:dyDescent="0.2">
      <c r="A11" s="1">
        <v>97228</v>
      </c>
      <c r="B11" s="26" t="s">
        <v>23</v>
      </c>
      <c r="C11" s="16"/>
      <c r="D11" s="71"/>
      <c r="E11" s="16"/>
      <c r="F11" s="71"/>
      <c r="G11" s="16"/>
      <c r="H11" s="71"/>
      <c r="I11" s="16"/>
      <c r="J11" s="71"/>
      <c r="K11" s="16"/>
      <c r="L11" s="71" t="e">
        <f t="shared" si="12"/>
        <v>#DIV/0!</v>
      </c>
      <c r="M11" s="60">
        <f t="shared" si="0"/>
        <v>0</v>
      </c>
      <c r="P11" s="26" t="s">
        <v>23</v>
      </c>
      <c r="Q11" s="16"/>
      <c r="R11" s="71"/>
      <c r="S11" s="16"/>
      <c r="T11" s="71"/>
      <c r="U11" s="148" t="e">
        <f t="shared" si="13"/>
        <v>#DIV/0!</v>
      </c>
      <c r="V11" s="148"/>
      <c r="W11" s="16"/>
      <c r="X11" s="71"/>
      <c r="Y11" s="16"/>
      <c r="Z11" s="71"/>
      <c r="AA11" s="16"/>
      <c r="AB11" s="71"/>
      <c r="AC11" s="16"/>
      <c r="AD11" s="71" t="e">
        <f t="shared" si="14"/>
        <v>#DIV/0!</v>
      </c>
      <c r="AE11" s="60">
        <f t="shared" si="15"/>
        <v>0</v>
      </c>
      <c r="AG11" s="26" t="s">
        <v>23</v>
      </c>
      <c r="AH11" s="16"/>
      <c r="AI11" s="71"/>
      <c r="AJ11" s="16"/>
      <c r="AK11" s="71"/>
      <c r="AL11" s="16"/>
      <c r="AM11" s="71"/>
      <c r="AN11" s="16"/>
      <c r="AO11" s="71"/>
      <c r="AP11" s="16"/>
      <c r="AQ11" s="71"/>
      <c r="AR11" s="16"/>
      <c r="AS11" s="71" t="e">
        <f t="shared" si="1"/>
        <v>#DIV/0!</v>
      </c>
      <c r="AT11" s="60">
        <f t="shared" si="2"/>
        <v>0</v>
      </c>
      <c r="AV11" s="26" t="s">
        <v>23</v>
      </c>
      <c r="AW11" s="16"/>
      <c r="AX11" s="71" t="e">
        <f t="shared" si="3"/>
        <v>#DIV/0!</v>
      </c>
      <c r="AY11" s="16"/>
      <c r="AZ11" s="71"/>
      <c r="BA11" s="16"/>
      <c r="BB11" s="71"/>
      <c r="BC11" s="16"/>
      <c r="BD11" s="71"/>
      <c r="BE11" s="16"/>
      <c r="BF11" s="71"/>
      <c r="BG11" s="16"/>
      <c r="BH11" s="71" t="e">
        <f t="shared" si="4"/>
        <v>#DIV/0!</v>
      </c>
      <c r="BI11" s="60">
        <f t="shared" si="5"/>
        <v>0</v>
      </c>
      <c r="BK11" s="26" t="s">
        <v>23</v>
      </c>
      <c r="BL11" s="16"/>
      <c r="BM11" s="71" t="e">
        <f t="shared" si="6"/>
        <v>#DIV/0!</v>
      </c>
      <c r="BN11" s="16"/>
      <c r="BO11" s="71" t="e">
        <f t="shared" si="7"/>
        <v>#DIV/0!</v>
      </c>
      <c r="BP11" s="16"/>
      <c r="BQ11" s="71" t="e">
        <f t="shared" si="8"/>
        <v>#DIV/0!</v>
      </c>
      <c r="BR11" s="16"/>
      <c r="BS11" s="71" t="e">
        <f t="shared" si="9"/>
        <v>#DIV/0!</v>
      </c>
      <c r="BT11" s="16"/>
      <c r="BU11" s="71" t="e">
        <f t="shared" si="10"/>
        <v>#DIV/0!</v>
      </c>
      <c r="BV11" s="16"/>
      <c r="BW11" s="71" t="e">
        <f t="shared" si="11"/>
        <v>#DIV/0!</v>
      </c>
      <c r="BX11" s="16"/>
      <c r="BY11" s="71" t="e">
        <f t="shared" si="16"/>
        <v>#DIV/0!</v>
      </c>
      <c r="BZ11" s="60">
        <f t="shared" si="17"/>
        <v>0</v>
      </c>
      <c r="CB11" s="5" t="s">
        <v>23</v>
      </c>
      <c r="CC11" s="77"/>
    </row>
    <row r="12" spans="1:81" x14ac:dyDescent="0.2">
      <c r="A12" s="1">
        <v>97230</v>
      </c>
      <c r="B12" s="27" t="s">
        <v>25</v>
      </c>
      <c r="C12" s="18"/>
      <c r="D12" s="72"/>
      <c r="E12" s="18"/>
      <c r="F12" s="72"/>
      <c r="G12" s="18"/>
      <c r="H12" s="72"/>
      <c r="I12" s="18"/>
      <c r="J12" s="72"/>
      <c r="K12" s="18"/>
      <c r="L12" s="72" t="e">
        <f t="shared" si="12"/>
        <v>#DIV/0!</v>
      </c>
      <c r="M12" s="61">
        <f t="shared" si="0"/>
        <v>0</v>
      </c>
      <c r="P12" s="27" t="s">
        <v>25</v>
      </c>
      <c r="Q12" s="18"/>
      <c r="R12" s="72"/>
      <c r="S12" s="18"/>
      <c r="T12" s="72"/>
      <c r="U12" s="148" t="e">
        <f t="shared" si="13"/>
        <v>#DIV/0!</v>
      </c>
      <c r="V12" s="149"/>
      <c r="W12" s="18"/>
      <c r="X12" s="72"/>
      <c r="Y12" s="18"/>
      <c r="Z12" s="72"/>
      <c r="AA12" s="16"/>
      <c r="AB12" s="72"/>
      <c r="AC12" s="16"/>
      <c r="AD12" s="72" t="e">
        <f t="shared" si="14"/>
        <v>#DIV/0!</v>
      </c>
      <c r="AE12" s="61">
        <f t="shared" si="15"/>
        <v>0</v>
      </c>
      <c r="AG12" s="27" t="s">
        <v>25</v>
      </c>
      <c r="AH12" s="18"/>
      <c r="AI12" s="72"/>
      <c r="AJ12" s="18"/>
      <c r="AK12" s="72"/>
      <c r="AL12" s="18"/>
      <c r="AM12" s="72"/>
      <c r="AN12" s="18"/>
      <c r="AO12" s="72"/>
      <c r="AP12" s="18"/>
      <c r="AQ12" s="72"/>
      <c r="AR12" s="18"/>
      <c r="AS12" s="72" t="e">
        <f t="shared" si="1"/>
        <v>#DIV/0!</v>
      </c>
      <c r="AT12" s="61">
        <f t="shared" si="2"/>
        <v>0</v>
      </c>
      <c r="AV12" s="27" t="s">
        <v>25</v>
      </c>
      <c r="AW12" s="18"/>
      <c r="AX12" s="72" t="e">
        <f t="shared" si="3"/>
        <v>#DIV/0!</v>
      </c>
      <c r="AY12" s="18"/>
      <c r="AZ12" s="72"/>
      <c r="BA12" s="18"/>
      <c r="BB12" s="72"/>
      <c r="BC12" s="18"/>
      <c r="BD12" s="72"/>
      <c r="BE12" s="18"/>
      <c r="BF12" s="72"/>
      <c r="BG12" s="18"/>
      <c r="BH12" s="72" t="e">
        <f t="shared" si="4"/>
        <v>#DIV/0!</v>
      </c>
      <c r="BI12" s="61">
        <f t="shared" si="5"/>
        <v>0</v>
      </c>
      <c r="BK12" s="27" t="s">
        <v>25</v>
      </c>
      <c r="BL12" s="18"/>
      <c r="BM12" s="72" t="e">
        <f t="shared" si="6"/>
        <v>#DIV/0!</v>
      </c>
      <c r="BN12" s="18"/>
      <c r="BO12" s="72" t="e">
        <f t="shared" si="7"/>
        <v>#DIV/0!</v>
      </c>
      <c r="BP12" s="18"/>
      <c r="BQ12" s="72" t="e">
        <f t="shared" si="8"/>
        <v>#DIV/0!</v>
      </c>
      <c r="BR12" s="18"/>
      <c r="BS12" s="72" t="e">
        <f t="shared" si="9"/>
        <v>#DIV/0!</v>
      </c>
      <c r="BT12" s="18"/>
      <c r="BU12" s="72" t="e">
        <f t="shared" si="10"/>
        <v>#DIV/0!</v>
      </c>
      <c r="BV12" s="18"/>
      <c r="BW12" s="72" t="e">
        <f t="shared" si="11"/>
        <v>#DIV/0!</v>
      </c>
      <c r="BX12" s="18"/>
      <c r="BY12" s="72" t="e">
        <f t="shared" si="16"/>
        <v>#DIV/0!</v>
      </c>
      <c r="BZ12" s="61">
        <f t="shared" si="17"/>
        <v>0</v>
      </c>
      <c r="CB12" s="6" t="s">
        <v>25</v>
      </c>
      <c r="CC12" s="77"/>
    </row>
    <row r="13" spans="1:81" x14ac:dyDescent="0.2">
      <c r="A13" s="3"/>
      <c r="B13" s="29" t="s">
        <v>35</v>
      </c>
      <c r="C13" s="20">
        <f>SUM(C9:C12)</f>
        <v>0</v>
      </c>
      <c r="D13" s="21"/>
      <c r="E13" s="20"/>
      <c r="F13" s="21"/>
      <c r="G13" s="20"/>
      <c r="H13" s="21"/>
      <c r="I13" s="20"/>
      <c r="J13" s="21"/>
      <c r="K13" s="20">
        <f>SUM(K9:K12)</f>
        <v>0</v>
      </c>
      <c r="L13" s="21" t="e">
        <f t="shared" si="12"/>
        <v>#DIV/0!</v>
      </c>
      <c r="M13" s="63">
        <f t="shared" si="0"/>
        <v>0</v>
      </c>
      <c r="P13" s="29" t="s">
        <v>35</v>
      </c>
      <c r="Q13" s="20">
        <f>SUM(Q9:Q12)</f>
        <v>0</v>
      </c>
      <c r="R13" s="21"/>
      <c r="S13" s="20">
        <f>SUM(S9:S12)</f>
        <v>0</v>
      </c>
      <c r="T13" s="21"/>
      <c r="U13" s="148" t="e">
        <f t="shared" si="13"/>
        <v>#DIV/0!</v>
      </c>
      <c r="V13" s="32"/>
      <c r="W13" s="20">
        <f>SUM(W9:W12)</f>
        <v>0</v>
      </c>
      <c r="X13" s="21"/>
      <c r="Y13" s="20">
        <f>SUM(Y9:Y12)</f>
        <v>0</v>
      </c>
      <c r="Z13" s="21"/>
      <c r="AA13" s="20">
        <f>SUM(AA9:AA12)</f>
        <v>0</v>
      </c>
      <c r="AB13" s="21"/>
      <c r="AC13" s="20">
        <f>SUM(AC9:AC12)</f>
        <v>0</v>
      </c>
      <c r="AD13" s="21" t="e">
        <f t="shared" si="14"/>
        <v>#DIV/0!</v>
      </c>
      <c r="AE13" s="63">
        <f t="shared" si="15"/>
        <v>0</v>
      </c>
      <c r="AG13" s="29" t="s">
        <v>35</v>
      </c>
      <c r="AH13" s="20">
        <f>SUM(AH9:AH12)</f>
        <v>0</v>
      </c>
      <c r="AI13" s="21"/>
      <c r="AJ13" s="20">
        <f>SUM(AJ9:AJ12)</f>
        <v>0</v>
      </c>
      <c r="AK13" s="21"/>
      <c r="AL13" s="20">
        <f>SUM(AL9:AL12)</f>
        <v>0</v>
      </c>
      <c r="AM13" s="21"/>
      <c r="AN13" s="20">
        <f>SUM(AN9:AN12)</f>
        <v>0</v>
      </c>
      <c r="AO13" s="21"/>
      <c r="AP13" s="20">
        <f>SUM(AP9:AP12)</f>
        <v>0</v>
      </c>
      <c r="AQ13" s="21"/>
      <c r="AR13" s="20">
        <f>SUM(AR9:AR12)</f>
        <v>0</v>
      </c>
      <c r="AS13" s="21" t="e">
        <f t="shared" si="1"/>
        <v>#DIV/0!</v>
      </c>
      <c r="AT13" s="63">
        <f t="shared" si="2"/>
        <v>0</v>
      </c>
      <c r="AV13" s="29" t="s">
        <v>35</v>
      </c>
      <c r="AW13" s="20">
        <f>SUM(AW9:AW12)</f>
        <v>0</v>
      </c>
      <c r="AX13" s="21" t="e">
        <f t="shared" si="3"/>
        <v>#DIV/0!</v>
      </c>
      <c r="AY13" s="20">
        <f>SUM(AY9:AY12)</f>
        <v>0</v>
      </c>
      <c r="AZ13" s="21"/>
      <c r="BA13" s="20">
        <f>SUM(BA9:BA12)</f>
        <v>0</v>
      </c>
      <c r="BB13" s="21"/>
      <c r="BC13" s="20">
        <f>SUM(BC9:BC12)</f>
        <v>0</v>
      </c>
      <c r="BD13" s="21"/>
      <c r="BE13" s="20">
        <f>SUM(BE9:BE12)</f>
        <v>0</v>
      </c>
      <c r="BF13" s="21"/>
      <c r="BG13" s="20">
        <f>SUM(BG9:BG12)</f>
        <v>0</v>
      </c>
      <c r="BH13" s="21" t="e">
        <f t="shared" si="4"/>
        <v>#DIV/0!</v>
      </c>
      <c r="BI13" s="63">
        <f t="shared" si="5"/>
        <v>0</v>
      </c>
      <c r="BK13" s="29" t="s">
        <v>35</v>
      </c>
      <c r="BL13" s="20">
        <f>SUM(BL9:BL12)</f>
        <v>0</v>
      </c>
      <c r="BM13" s="21" t="e">
        <f t="shared" si="6"/>
        <v>#DIV/0!</v>
      </c>
      <c r="BN13" s="20">
        <f>SUM(BN9:BN12)</f>
        <v>0</v>
      </c>
      <c r="BO13" s="21" t="e">
        <f t="shared" si="7"/>
        <v>#DIV/0!</v>
      </c>
      <c r="BP13" s="20">
        <f>SUM(BP9:BP12)</f>
        <v>0</v>
      </c>
      <c r="BQ13" s="21" t="e">
        <f t="shared" si="8"/>
        <v>#DIV/0!</v>
      </c>
      <c r="BR13" s="20">
        <f>SUM(BR9:BR12)</f>
        <v>0</v>
      </c>
      <c r="BS13" s="21" t="e">
        <f t="shared" si="9"/>
        <v>#DIV/0!</v>
      </c>
      <c r="BT13" s="20">
        <f>SUM(BT9:BT12)</f>
        <v>0</v>
      </c>
      <c r="BU13" s="21" t="e">
        <f t="shared" si="10"/>
        <v>#DIV/0!</v>
      </c>
      <c r="BV13" s="20">
        <f>SUM(BV9:BV12)</f>
        <v>0</v>
      </c>
      <c r="BW13" s="21" t="e">
        <f t="shared" si="11"/>
        <v>#DIV/0!</v>
      </c>
      <c r="BX13" s="20">
        <f>SUM(BX9:BX12)</f>
        <v>0</v>
      </c>
      <c r="BY13" s="21" t="e">
        <f t="shared" si="16"/>
        <v>#DIV/0!</v>
      </c>
      <c r="BZ13" s="63">
        <f t="shared" si="17"/>
        <v>0</v>
      </c>
      <c r="CB13" s="7" t="s">
        <v>35</v>
      </c>
      <c r="CC13" s="77"/>
    </row>
    <row r="14" spans="1:81" x14ac:dyDescent="0.2">
      <c r="A14" s="1">
        <v>97201</v>
      </c>
      <c r="B14" s="30" t="s">
        <v>32</v>
      </c>
      <c r="C14" s="14"/>
      <c r="D14" s="74"/>
      <c r="E14" s="14"/>
      <c r="F14" s="74"/>
      <c r="G14" s="14"/>
      <c r="H14" s="74"/>
      <c r="I14" s="14"/>
      <c r="J14" s="74"/>
      <c r="K14" s="14"/>
      <c r="L14" s="74" t="e">
        <f t="shared" si="12"/>
        <v>#DIV/0!</v>
      </c>
      <c r="M14" s="64">
        <f t="shared" si="0"/>
        <v>0</v>
      </c>
      <c r="P14" s="30" t="s">
        <v>32</v>
      </c>
      <c r="Q14" s="14"/>
      <c r="R14" s="74"/>
      <c r="S14" s="14"/>
      <c r="T14" s="74"/>
      <c r="U14" s="148" t="e">
        <f t="shared" si="13"/>
        <v>#DIV/0!</v>
      </c>
      <c r="V14" s="151"/>
      <c r="W14" s="14"/>
      <c r="X14" s="74"/>
      <c r="Y14" s="14"/>
      <c r="Z14" s="74"/>
      <c r="AA14" s="16"/>
      <c r="AB14" s="74"/>
      <c r="AC14" s="16"/>
      <c r="AD14" s="74" t="e">
        <f t="shared" si="14"/>
        <v>#DIV/0!</v>
      </c>
      <c r="AE14" s="64">
        <f t="shared" si="15"/>
        <v>0</v>
      </c>
      <c r="AG14" s="30" t="s">
        <v>32</v>
      </c>
      <c r="AH14" s="14"/>
      <c r="AI14" s="74"/>
      <c r="AJ14" s="14"/>
      <c r="AK14" s="74"/>
      <c r="AL14" s="14"/>
      <c r="AM14" s="74"/>
      <c r="AN14" s="14"/>
      <c r="AO14" s="74"/>
      <c r="AP14" s="14"/>
      <c r="AQ14" s="74"/>
      <c r="AR14" s="14"/>
      <c r="AS14" s="74" t="e">
        <f t="shared" si="1"/>
        <v>#DIV/0!</v>
      </c>
      <c r="AT14" s="64">
        <f t="shared" si="2"/>
        <v>0</v>
      </c>
      <c r="AV14" s="30" t="s">
        <v>32</v>
      </c>
      <c r="AW14" s="14"/>
      <c r="AX14" s="74" t="e">
        <f t="shared" si="3"/>
        <v>#DIV/0!</v>
      </c>
      <c r="AY14" s="14"/>
      <c r="AZ14" s="74"/>
      <c r="BA14" s="14"/>
      <c r="BB14" s="74"/>
      <c r="BC14" s="14"/>
      <c r="BD14" s="74"/>
      <c r="BE14" s="14"/>
      <c r="BF14" s="74"/>
      <c r="BG14" s="14"/>
      <c r="BH14" s="74" t="e">
        <f t="shared" si="4"/>
        <v>#DIV/0!</v>
      </c>
      <c r="BI14" s="64">
        <f t="shared" si="5"/>
        <v>0</v>
      </c>
      <c r="BK14" s="30" t="s">
        <v>32</v>
      </c>
      <c r="BL14" s="14"/>
      <c r="BM14" s="74" t="e">
        <f t="shared" si="6"/>
        <v>#DIV/0!</v>
      </c>
      <c r="BN14" s="14"/>
      <c r="BO14" s="74" t="e">
        <f t="shared" si="7"/>
        <v>#DIV/0!</v>
      </c>
      <c r="BP14" s="14"/>
      <c r="BQ14" s="74" t="e">
        <f t="shared" si="8"/>
        <v>#DIV/0!</v>
      </c>
      <c r="BR14" s="14"/>
      <c r="BS14" s="74" t="e">
        <f t="shared" si="9"/>
        <v>#DIV/0!</v>
      </c>
      <c r="BT14" s="14"/>
      <c r="BU14" s="74" t="e">
        <f t="shared" si="10"/>
        <v>#DIV/0!</v>
      </c>
      <c r="BV14" s="14"/>
      <c r="BW14" s="74" t="e">
        <f t="shared" si="11"/>
        <v>#DIV/0!</v>
      </c>
      <c r="BX14" s="14"/>
      <c r="BY14" s="74" t="e">
        <f t="shared" si="16"/>
        <v>#DIV/0!</v>
      </c>
      <c r="BZ14" s="64">
        <f t="shared" si="17"/>
        <v>0</v>
      </c>
      <c r="CB14" s="8" t="s">
        <v>32</v>
      </c>
      <c r="CC14" s="77"/>
    </row>
    <row r="15" spans="1:81" x14ac:dyDescent="0.2">
      <c r="A15" s="1">
        <v>97203</v>
      </c>
      <c r="B15" s="26" t="s">
        <v>1</v>
      </c>
      <c r="C15" s="16"/>
      <c r="D15" s="71"/>
      <c r="E15" s="16"/>
      <c r="F15" s="71"/>
      <c r="G15" s="16"/>
      <c r="H15" s="71"/>
      <c r="I15" s="16"/>
      <c r="J15" s="71"/>
      <c r="K15" s="16"/>
      <c r="L15" s="71" t="e">
        <f t="shared" si="12"/>
        <v>#DIV/0!</v>
      </c>
      <c r="M15" s="60">
        <f t="shared" si="0"/>
        <v>0</v>
      </c>
      <c r="P15" s="26" t="s">
        <v>1</v>
      </c>
      <c r="Q15" s="16"/>
      <c r="R15" s="71"/>
      <c r="S15" s="16"/>
      <c r="T15" s="71"/>
      <c r="U15" s="148" t="e">
        <f t="shared" si="13"/>
        <v>#DIV/0!</v>
      </c>
      <c r="V15" s="148"/>
      <c r="W15" s="16"/>
      <c r="X15" s="71"/>
      <c r="Y15" s="16"/>
      <c r="Z15" s="71"/>
      <c r="AA15" s="16"/>
      <c r="AB15" s="71"/>
      <c r="AC15" s="16"/>
      <c r="AD15" s="71" t="e">
        <f t="shared" si="14"/>
        <v>#DIV/0!</v>
      </c>
      <c r="AE15" s="60">
        <f t="shared" si="15"/>
        <v>0</v>
      </c>
      <c r="AG15" s="26" t="s">
        <v>1</v>
      </c>
      <c r="AH15" s="16"/>
      <c r="AI15" s="71"/>
      <c r="AJ15" s="16"/>
      <c r="AK15" s="71"/>
      <c r="AL15" s="16"/>
      <c r="AM15" s="71"/>
      <c r="AN15" s="16"/>
      <c r="AO15" s="71"/>
      <c r="AP15" s="16"/>
      <c r="AQ15" s="71"/>
      <c r="AR15" s="16"/>
      <c r="AS15" s="71" t="e">
        <f t="shared" si="1"/>
        <v>#DIV/0!</v>
      </c>
      <c r="AT15" s="60">
        <f t="shared" si="2"/>
        <v>0</v>
      </c>
      <c r="AV15" s="26" t="s">
        <v>1</v>
      </c>
      <c r="AW15" s="16"/>
      <c r="AX15" s="71" t="e">
        <f t="shared" si="3"/>
        <v>#DIV/0!</v>
      </c>
      <c r="AY15" s="16"/>
      <c r="AZ15" s="71"/>
      <c r="BA15" s="16"/>
      <c r="BB15" s="71"/>
      <c r="BC15" s="16"/>
      <c r="BD15" s="71"/>
      <c r="BE15" s="16"/>
      <c r="BF15" s="71"/>
      <c r="BG15" s="16"/>
      <c r="BH15" s="71" t="e">
        <f t="shared" si="4"/>
        <v>#DIV/0!</v>
      </c>
      <c r="BI15" s="60">
        <f t="shared" si="5"/>
        <v>0</v>
      </c>
      <c r="BK15" s="26" t="s">
        <v>1</v>
      </c>
      <c r="BL15" s="16"/>
      <c r="BM15" s="71" t="e">
        <f t="shared" si="6"/>
        <v>#DIV/0!</v>
      </c>
      <c r="BN15" s="16"/>
      <c r="BO15" s="71" t="e">
        <f t="shared" si="7"/>
        <v>#DIV/0!</v>
      </c>
      <c r="BP15" s="16"/>
      <c r="BQ15" s="71" t="e">
        <f t="shared" si="8"/>
        <v>#DIV/0!</v>
      </c>
      <c r="BR15" s="16"/>
      <c r="BS15" s="71" t="e">
        <f t="shared" si="9"/>
        <v>#DIV/0!</v>
      </c>
      <c r="BT15" s="16"/>
      <c r="BU15" s="71" t="e">
        <f t="shared" si="10"/>
        <v>#DIV/0!</v>
      </c>
      <c r="BV15" s="16"/>
      <c r="BW15" s="71" t="e">
        <f t="shared" si="11"/>
        <v>#DIV/0!</v>
      </c>
      <c r="BX15" s="16"/>
      <c r="BY15" s="71" t="e">
        <f t="shared" si="16"/>
        <v>#DIV/0!</v>
      </c>
      <c r="BZ15" s="60">
        <f t="shared" si="17"/>
        <v>0</v>
      </c>
      <c r="CB15" s="5" t="s">
        <v>1</v>
      </c>
      <c r="CC15" s="77"/>
    </row>
    <row r="16" spans="1:81" x14ac:dyDescent="0.2">
      <c r="A16" s="1">
        <v>97211</v>
      </c>
      <c r="B16" s="26" t="s">
        <v>30</v>
      </c>
      <c r="C16" s="16"/>
      <c r="D16" s="71"/>
      <c r="E16" s="16"/>
      <c r="F16" s="71"/>
      <c r="G16" s="16"/>
      <c r="H16" s="71"/>
      <c r="I16" s="16"/>
      <c r="J16" s="71"/>
      <c r="K16" s="16"/>
      <c r="L16" s="71" t="e">
        <f t="shared" si="12"/>
        <v>#DIV/0!</v>
      </c>
      <c r="M16" s="60">
        <f t="shared" si="0"/>
        <v>0</v>
      </c>
      <c r="P16" s="26" t="s">
        <v>30</v>
      </c>
      <c r="Q16" s="16"/>
      <c r="R16" s="71"/>
      <c r="S16" s="16"/>
      <c r="T16" s="71"/>
      <c r="U16" s="148" t="e">
        <f t="shared" si="13"/>
        <v>#DIV/0!</v>
      </c>
      <c r="V16" s="148"/>
      <c r="W16" s="16"/>
      <c r="X16" s="71"/>
      <c r="Y16" s="16"/>
      <c r="Z16" s="71"/>
      <c r="AA16" s="16"/>
      <c r="AB16" s="71"/>
      <c r="AC16" s="16"/>
      <c r="AD16" s="71" t="e">
        <f t="shared" si="14"/>
        <v>#DIV/0!</v>
      </c>
      <c r="AE16" s="60">
        <f t="shared" si="15"/>
        <v>0</v>
      </c>
      <c r="AG16" s="26" t="s">
        <v>30</v>
      </c>
      <c r="AH16" s="16"/>
      <c r="AI16" s="71"/>
      <c r="AJ16" s="16"/>
      <c r="AK16" s="71"/>
      <c r="AL16" s="16"/>
      <c r="AM16" s="71"/>
      <c r="AN16" s="16"/>
      <c r="AO16" s="71"/>
      <c r="AP16" s="16"/>
      <c r="AQ16" s="71"/>
      <c r="AR16" s="16"/>
      <c r="AS16" s="71" t="e">
        <f t="shared" si="1"/>
        <v>#DIV/0!</v>
      </c>
      <c r="AT16" s="60">
        <f t="shared" si="2"/>
        <v>0</v>
      </c>
      <c r="AV16" s="26" t="s">
        <v>30</v>
      </c>
      <c r="AW16" s="16"/>
      <c r="AX16" s="71" t="e">
        <f t="shared" si="3"/>
        <v>#DIV/0!</v>
      </c>
      <c r="AY16" s="16"/>
      <c r="AZ16" s="71"/>
      <c r="BA16" s="16"/>
      <c r="BB16" s="71"/>
      <c r="BC16" s="16"/>
      <c r="BD16" s="71"/>
      <c r="BE16" s="16"/>
      <c r="BF16" s="71"/>
      <c r="BG16" s="16"/>
      <c r="BH16" s="71" t="e">
        <f t="shared" si="4"/>
        <v>#DIV/0!</v>
      </c>
      <c r="BI16" s="60">
        <f t="shared" si="5"/>
        <v>0</v>
      </c>
      <c r="BK16" s="26" t="s">
        <v>30</v>
      </c>
      <c r="BL16" s="16"/>
      <c r="BM16" s="71" t="e">
        <f t="shared" si="6"/>
        <v>#DIV/0!</v>
      </c>
      <c r="BN16" s="16"/>
      <c r="BO16" s="71" t="e">
        <f t="shared" si="7"/>
        <v>#DIV/0!</v>
      </c>
      <c r="BP16" s="16"/>
      <c r="BQ16" s="71" t="e">
        <f t="shared" si="8"/>
        <v>#DIV/0!</v>
      </c>
      <c r="BR16" s="16"/>
      <c r="BS16" s="71" t="e">
        <f t="shared" si="9"/>
        <v>#DIV/0!</v>
      </c>
      <c r="BT16" s="16"/>
      <c r="BU16" s="71" t="e">
        <f t="shared" si="10"/>
        <v>#DIV/0!</v>
      </c>
      <c r="BV16" s="16"/>
      <c r="BW16" s="71" t="e">
        <f t="shared" si="11"/>
        <v>#DIV/0!</v>
      </c>
      <c r="BX16" s="16"/>
      <c r="BY16" s="71" t="e">
        <f t="shared" si="16"/>
        <v>#DIV/0!</v>
      </c>
      <c r="BZ16" s="60">
        <f t="shared" si="17"/>
        <v>0</v>
      </c>
      <c r="CB16" s="5" t="s">
        <v>30</v>
      </c>
      <c r="CC16" s="77"/>
    </row>
    <row r="17" spans="1:81" x14ac:dyDescent="0.2">
      <c r="A17" s="1">
        <v>97214</v>
      </c>
      <c r="B17" s="26" t="s">
        <v>11</v>
      </c>
      <c r="C17" s="16"/>
      <c r="D17" s="71"/>
      <c r="E17" s="16"/>
      <c r="F17" s="71"/>
      <c r="G17" s="16"/>
      <c r="H17" s="71"/>
      <c r="I17" s="16"/>
      <c r="J17" s="71"/>
      <c r="K17" s="16"/>
      <c r="L17" s="71" t="e">
        <f t="shared" si="12"/>
        <v>#DIV/0!</v>
      </c>
      <c r="M17" s="60">
        <f t="shared" si="0"/>
        <v>0</v>
      </c>
      <c r="P17" s="26" t="s">
        <v>11</v>
      </c>
      <c r="Q17" s="16"/>
      <c r="R17" s="71"/>
      <c r="S17" s="16"/>
      <c r="T17" s="71"/>
      <c r="U17" s="148" t="e">
        <f t="shared" si="13"/>
        <v>#DIV/0!</v>
      </c>
      <c r="V17" s="148"/>
      <c r="W17" s="16"/>
      <c r="X17" s="71"/>
      <c r="Y17" s="16"/>
      <c r="Z17" s="71"/>
      <c r="AA17" s="16"/>
      <c r="AB17" s="71"/>
      <c r="AC17" s="16"/>
      <c r="AD17" s="71" t="e">
        <f t="shared" si="14"/>
        <v>#DIV/0!</v>
      </c>
      <c r="AE17" s="60">
        <f t="shared" si="15"/>
        <v>0</v>
      </c>
      <c r="AG17" s="26" t="s">
        <v>11</v>
      </c>
      <c r="AH17" s="16"/>
      <c r="AI17" s="71"/>
      <c r="AJ17" s="16"/>
      <c r="AK17" s="71"/>
      <c r="AL17" s="16"/>
      <c r="AM17" s="71"/>
      <c r="AN17" s="16"/>
      <c r="AO17" s="71"/>
      <c r="AP17" s="16"/>
      <c r="AQ17" s="71"/>
      <c r="AR17" s="16"/>
      <c r="AS17" s="71" t="e">
        <f t="shared" si="1"/>
        <v>#DIV/0!</v>
      </c>
      <c r="AT17" s="60">
        <f t="shared" si="2"/>
        <v>0</v>
      </c>
      <c r="AV17" s="26" t="s">
        <v>11</v>
      </c>
      <c r="AW17" s="16"/>
      <c r="AX17" s="71" t="e">
        <f t="shared" si="3"/>
        <v>#DIV/0!</v>
      </c>
      <c r="AY17" s="16"/>
      <c r="AZ17" s="71"/>
      <c r="BA17" s="16"/>
      <c r="BB17" s="71"/>
      <c r="BC17" s="16"/>
      <c r="BD17" s="71"/>
      <c r="BE17" s="16"/>
      <c r="BF17" s="71"/>
      <c r="BG17" s="16"/>
      <c r="BH17" s="71" t="e">
        <f t="shared" si="4"/>
        <v>#DIV/0!</v>
      </c>
      <c r="BI17" s="60">
        <f t="shared" si="5"/>
        <v>0</v>
      </c>
      <c r="BK17" s="26" t="s">
        <v>11</v>
      </c>
      <c r="BL17" s="16"/>
      <c r="BM17" s="71" t="e">
        <f t="shared" si="6"/>
        <v>#DIV/0!</v>
      </c>
      <c r="BN17" s="16"/>
      <c r="BO17" s="71" t="e">
        <f t="shared" si="7"/>
        <v>#DIV/0!</v>
      </c>
      <c r="BP17" s="16"/>
      <c r="BQ17" s="71" t="e">
        <f t="shared" si="8"/>
        <v>#DIV/0!</v>
      </c>
      <c r="BR17" s="16"/>
      <c r="BS17" s="71" t="e">
        <f t="shared" si="9"/>
        <v>#DIV/0!</v>
      </c>
      <c r="BT17" s="16"/>
      <c r="BU17" s="71" t="e">
        <f t="shared" si="10"/>
        <v>#DIV/0!</v>
      </c>
      <c r="BV17" s="16"/>
      <c r="BW17" s="71" t="e">
        <f t="shared" si="11"/>
        <v>#DIV/0!</v>
      </c>
      <c r="BX17" s="16"/>
      <c r="BY17" s="71" t="e">
        <f t="shared" si="16"/>
        <v>#DIV/0!</v>
      </c>
      <c r="BZ17" s="60">
        <f t="shared" si="17"/>
        <v>0</v>
      </c>
      <c r="CB17" s="5" t="s">
        <v>11</v>
      </c>
      <c r="CC17" s="77"/>
    </row>
    <row r="18" spans="1:81" x14ac:dyDescent="0.2">
      <c r="A18" s="1">
        <v>97215</v>
      </c>
      <c r="B18" s="26" t="s">
        <v>12</v>
      </c>
      <c r="C18" s="16"/>
      <c r="D18" s="71"/>
      <c r="E18" s="16"/>
      <c r="F18" s="71"/>
      <c r="G18" s="16"/>
      <c r="H18" s="71"/>
      <c r="I18" s="16"/>
      <c r="J18" s="71"/>
      <c r="K18" s="16"/>
      <c r="L18" s="71" t="e">
        <f t="shared" si="12"/>
        <v>#DIV/0!</v>
      </c>
      <c r="M18" s="60">
        <f t="shared" si="0"/>
        <v>0</v>
      </c>
      <c r="P18" s="26" t="s">
        <v>12</v>
      </c>
      <c r="Q18" s="16"/>
      <c r="R18" s="71"/>
      <c r="S18" s="16"/>
      <c r="T18" s="71"/>
      <c r="U18" s="148" t="e">
        <f t="shared" si="13"/>
        <v>#DIV/0!</v>
      </c>
      <c r="V18" s="148"/>
      <c r="W18" s="16"/>
      <c r="X18" s="71"/>
      <c r="Y18" s="16"/>
      <c r="Z18" s="71"/>
      <c r="AA18" s="16"/>
      <c r="AB18" s="71"/>
      <c r="AC18" s="16"/>
      <c r="AD18" s="71" t="e">
        <f t="shared" si="14"/>
        <v>#DIV/0!</v>
      </c>
      <c r="AE18" s="60">
        <f t="shared" si="15"/>
        <v>0</v>
      </c>
      <c r="AG18" s="26" t="s">
        <v>12</v>
      </c>
      <c r="AH18" s="16"/>
      <c r="AI18" s="71"/>
      <c r="AJ18" s="16"/>
      <c r="AK18" s="71"/>
      <c r="AL18" s="16"/>
      <c r="AM18" s="71"/>
      <c r="AN18" s="16"/>
      <c r="AO18" s="71"/>
      <c r="AP18" s="16"/>
      <c r="AQ18" s="71"/>
      <c r="AR18" s="16"/>
      <c r="AS18" s="71" t="e">
        <f t="shared" si="1"/>
        <v>#DIV/0!</v>
      </c>
      <c r="AT18" s="60">
        <f t="shared" si="2"/>
        <v>0</v>
      </c>
      <c r="AV18" s="26" t="s">
        <v>12</v>
      </c>
      <c r="AW18" s="16"/>
      <c r="AX18" s="71" t="e">
        <f t="shared" si="3"/>
        <v>#DIV/0!</v>
      </c>
      <c r="AY18" s="16"/>
      <c r="AZ18" s="71"/>
      <c r="BA18" s="16"/>
      <c r="BB18" s="71"/>
      <c r="BC18" s="16"/>
      <c r="BD18" s="71"/>
      <c r="BE18" s="16"/>
      <c r="BF18" s="71"/>
      <c r="BG18" s="16"/>
      <c r="BH18" s="71" t="e">
        <f t="shared" si="4"/>
        <v>#DIV/0!</v>
      </c>
      <c r="BI18" s="60">
        <f t="shared" si="5"/>
        <v>0</v>
      </c>
      <c r="BK18" s="26" t="s">
        <v>12</v>
      </c>
      <c r="BL18" s="16"/>
      <c r="BM18" s="71" t="e">
        <f t="shared" si="6"/>
        <v>#DIV/0!</v>
      </c>
      <c r="BN18" s="16"/>
      <c r="BO18" s="71" t="e">
        <f t="shared" si="7"/>
        <v>#DIV/0!</v>
      </c>
      <c r="BP18" s="16"/>
      <c r="BQ18" s="71" t="e">
        <f t="shared" si="8"/>
        <v>#DIV/0!</v>
      </c>
      <c r="BR18" s="16"/>
      <c r="BS18" s="71" t="e">
        <f t="shared" si="9"/>
        <v>#DIV/0!</v>
      </c>
      <c r="BT18" s="16"/>
      <c r="BU18" s="71" t="e">
        <f t="shared" si="10"/>
        <v>#DIV/0!</v>
      </c>
      <c r="BV18" s="16"/>
      <c r="BW18" s="71" t="e">
        <f t="shared" si="11"/>
        <v>#DIV/0!</v>
      </c>
      <c r="BX18" s="16"/>
      <c r="BY18" s="71" t="e">
        <f t="shared" si="16"/>
        <v>#DIV/0!</v>
      </c>
      <c r="BZ18" s="60">
        <f t="shared" si="17"/>
        <v>0</v>
      </c>
      <c r="CB18" s="5" t="s">
        <v>12</v>
      </c>
      <c r="CC18" s="77"/>
    </row>
    <row r="19" spans="1:81" x14ac:dyDescent="0.2">
      <c r="A19" s="1">
        <v>97216</v>
      </c>
      <c r="B19" s="27" t="s">
        <v>13</v>
      </c>
      <c r="C19" s="18"/>
      <c r="D19" s="72"/>
      <c r="E19" s="18"/>
      <c r="F19" s="72"/>
      <c r="G19" s="18"/>
      <c r="H19" s="72"/>
      <c r="I19" s="18"/>
      <c r="J19" s="72"/>
      <c r="K19" s="18"/>
      <c r="L19" s="72" t="e">
        <f t="shared" si="12"/>
        <v>#DIV/0!</v>
      </c>
      <c r="M19" s="61">
        <f t="shared" si="0"/>
        <v>0</v>
      </c>
      <c r="P19" s="27" t="s">
        <v>13</v>
      </c>
      <c r="Q19" s="18"/>
      <c r="R19" s="72"/>
      <c r="S19" s="18"/>
      <c r="T19" s="72"/>
      <c r="U19" s="148" t="e">
        <f t="shared" si="13"/>
        <v>#DIV/0!</v>
      </c>
      <c r="V19" s="149"/>
      <c r="W19" s="18"/>
      <c r="X19" s="72"/>
      <c r="Y19" s="18"/>
      <c r="Z19" s="72"/>
      <c r="AA19" s="16"/>
      <c r="AB19" s="72"/>
      <c r="AC19" s="16"/>
      <c r="AD19" s="72" t="e">
        <f t="shared" si="14"/>
        <v>#DIV/0!</v>
      </c>
      <c r="AE19" s="61">
        <f t="shared" si="15"/>
        <v>0</v>
      </c>
      <c r="AG19" s="27" t="s">
        <v>13</v>
      </c>
      <c r="AH19" s="18"/>
      <c r="AI19" s="72"/>
      <c r="AJ19" s="18"/>
      <c r="AK19" s="72"/>
      <c r="AL19" s="18"/>
      <c r="AM19" s="72"/>
      <c r="AN19" s="18"/>
      <c r="AO19" s="72"/>
      <c r="AP19" s="18"/>
      <c r="AQ19" s="72"/>
      <c r="AR19" s="18"/>
      <c r="AS19" s="72" t="e">
        <f t="shared" si="1"/>
        <v>#DIV/0!</v>
      </c>
      <c r="AT19" s="61">
        <f t="shared" si="2"/>
        <v>0</v>
      </c>
      <c r="AV19" s="27" t="s">
        <v>13</v>
      </c>
      <c r="AW19" s="18"/>
      <c r="AX19" s="72" t="e">
        <f t="shared" si="3"/>
        <v>#DIV/0!</v>
      </c>
      <c r="AY19" s="18"/>
      <c r="AZ19" s="72"/>
      <c r="BA19" s="18"/>
      <c r="BB19" s="72"/>
      <c r="BC19" s="18"/>
      <c r="BD19" s="72"/>
      <c r="BE19" s="18"/>
      <c r="BF19" s="72"/>
      <c r="BG19" s="18"/>
      <c r="BH19" s="72" t="e">
        <f t="shared" si="4"/>
        <v>#DIV/0!</v>
      </c>
      <c r="BI19" s="61">
        <f t="shared" si="5"/>
        <v>0</v>
      </c>
      <c r="BK19" s="27" t="s">
        <v>13</v>
      </c>
      <c r="BL19" s="18"/>
      <c r="BM19" s="72" t="e">
        <f t="shared" si="6"/>
        <v>#DIV/0!</v>
      </c>
      <c r="BN19" s="18"/>
      <c r="BO19" s="72" t="e">
        <f t="shared" si="7"/>
        <v>#DIV/0!</v>
      </c>
      <c r="BP19" s="18"/>
      <c r="BQ19" s="72" t="e">
        <f t="shared" si="8"/>
        <v>#DIV/0!</v>
      </c>
      <c r="BR19" s="18"/>
      <c r="BS19" s="72" t="e">
        <f t="shared" si="9"/>
        <v>#DIV/0!</v>
      </c>
      <c r="BT19" s="18"/>
      <c r="BU19" s="72" t="e">
        <f t="shared" si="10"/>
        <v>#DIV/0!</v>
      </c>
      <c r="BV19" s="18"/>
      <c r="BW19" s="72" t="e">
        <f t="shared" si="11"/>
        <v>#DIV/0!</v>
      </c>
      <c r="BX19" s="18"/>
      <c r="BY19" s="72" t="e">
        <f t="shared" si="16"/>
        <v>#DIV/0!</v>
      </c>
      <c r="BZ19" s="61">
        <f t="shared" si="17"/>
        <v>0</v>
      </c>
      <c r="CB19" s="6" t="s">
        <v>13</v>
      </c>
      <c r="CC19" s="77"/>
    </row>
    <row r="20" spans="1:81" x14ac:dyDescent="0.2">
      <c r="A20" s="3"/>
      <c r="B20" s="29" t="s">
        <v>36</v>
      </c>
      <c r="C20" s="20">
        <f>SUM(C14:C19)</f>
        <v>0</v>
      </c>
      <c r="D20" s="21"/>
      <c r="E20" s="20"/>
      <c r="F20" s="21"/>
      <c r="G20" s="20"/>
      <c r="H20" s="21"/>
      <c r="I20" s="20"/>
      <c r="J20" s="21"/>
      <c r="K20" s="20">
        <f>SUM(K14:K19)</f>
        <v>0</v>
      </c>
      <c r="L20" s="21" t="e">
        <f t="shared" si="12"/>
        <v>#DIV/0!</v>
      </c>
      <c r="M20" s="63">
        <f t="shared" si="0"/>
        <v>0</v>
      </c>
      <c r="P20" s="29" t="s">
        <v>36</v>
      </c>
      <c r="Q20" s="20">
        <f>SUM(Q14:Q19)</f>
        <v>0</v>
      </c>
      <c r="R20" s="21"/>
      <c r="S20" s="20">
        <f>SUM(S14:S19)</f>
        <v>0</v>
      </c>
      <c r="T20" s="21"/>
      <c r="U20" s="148" t="e">
        <f t="shared" si="13"/>
        <v>#DIV/0!</v>
      </c>
      <c r="V20" s="32"/>
      <c r="W20" s="20">
        <f>SUM(W14:W19)</f>
        <v>0</v>
      </c>
      <c r="X20" s="21"/>
      <c r="Y20" s="20">
        <f>SUM(Y14:Y19)</f>
        <v>0</v>
      </c>
      <c r="Z20" s="21"/>
      <c r="AA20" s="20">
        <f>SUM(AA14:AA19)</f>
        <v>0</v>
      </c>
      <c r="AB20" s="21"/>
      <c r="AC20" s="20">
        <f>SUM(AC14:AC19)</f>
        <v>0</v>
      </c>
      <c r="AD20" s="21" t="e">
        <f t="shared" si="14"/>
        <v>#DIV/0!</v>
      </c>
      <c r="AE20" s="63">
        <f t="shared" si="15"/>
        <v>0</v>
      </c>
      <c r="AG20" s="29" t="s">
        <v>36</v>
      </c>
      <c r="AH20" s="20">
        <f>SUM(AH14:AH19)</f>
        <v>0</v>
      </c>
      <c r="AI20" s="21"/>
      <c r="AJ20" s="20">
        <f>SUM(AJ14:AJ19)</f>
        <v>0</v>
      </c>
      <c r="AK20" s="21"/>
      <c r="AL20" s="20">
        <f>SUM(AL14:AL19)</f>
        <v>0</v>
      </c>
      <c r="AM20" s="21"/>
      <c r="AN20" s="20">
        <f>SUM(AN14:AN19)</f>
        <v>0</v>
      </c>
      <c r="AO20" s="21"/>
      <c r="AP20" s="20">
        <f>SUM(AP14:AP19)</f>
        <v>0</v>
      </c>
      <c r="AQ20" s="21"/>
      <c r="AR20" s="20">
        <f>SUM(AR14:AR19)</f>
        <v>0</v>
      </c>
      <c r="AS20" s="21" t="e">
        <f t="shared" si="1"/>
        <v>#DIV/0!</v>
      </c>
      <c r="AT20" s="63">
        <f t="shared" si="2"/>
        <v>0</v>
      </c>
      <c r="AV20" s="29" t="s">
        <v>36</v>
      </c>
      <c r="AW20" s="20">
        <f>SUM(AW14:AW19)</f>
        <v>0</v>
      </c>
      <c r="AX20" s="21" t="e">
        <f t="shared" si="3"/>
        <v>#DIV/0!</v>
      </c>
      <c r="AY20" s="20">
        <f>SUM(AY14:AY19)</f>
        <v>0</v>
      </c>
      <c r="AZ20" s="21"/>
      <c r="BA20" s="20">
        <f>SUM(BA14:BA19)</f>
        <v>0</v>
      </c>
      <c r="BB20" s="21"/>
      <c r="BC20" s="20">
        <f>SUM(BC14:BC19)</f>
        <v>0</v>
      </c>
      <c r="BD20" s="21"/>
      <c r="BE20" s="20">
        <f>SUM(BE14:BE19)</f>
        <v>0</v>
      </c>
      <c r="BF20" s="21"/>
      <c r="BG20" s="20">
        <f>SUM(BG14:BG19)</f>
        <v>0</v>
      </c>
      <c r="BH20" s="21" t="e">
        <f t="shared" si="4"/>
        <v>#DIV/0!</v>
      </c>
      <c r="BI20" s="63">
        <f t="shared" si="5"/>
        <v>0</v>
      </c>
      <c r="BK20" s="29" t="s">
        <v>36</v>
      </c>
      <c r="BL20" s="20">
        <f>SUM(BL14:BL19)</f>
        <v>0</v>
      </c>
      <c r="BM20" s="21" t="e">
        <f t="shared" si="6"/>
        <v>#DIV/0!</v>
      </c>
      <c r="BN20" s="20">
        <f>SUM(BN14:BN19)</f>
        <v>0</v>
      </c>
      <c r="BO20" s="21" t="e">
        <f t="shared" si="7"/>
        <v>#DIV/0!</v>
      </c>
      <c r="BP20" s="20">
        <f>SUM(BP14:BP19)</f>
        <v>0</v>
      </c>
      <c r="BQ20" s="21" t="e">
        <f t="shared" si="8"/>
        <v>#DIV/0!</v>
      </c>
      <c r="BR20" s="20">
        <f>SUM(BR14:BR19)</f>
        <v>0</v>
      </c>
      <c r="BS20" s="21" t="e">
        <f t="shared" si="9"/>
        <v>#DIV/0!</v>
      </c>
      <c r="BT20" s="20">
        <f>SUM(BT14:BT19)</f>
        <v>0</v>
      </c>
      <c r="BU20" s="21" t="e">
        <f t="shared" si="10"/>
        <v>#DIV/0!</v>
      </c>
      <c r="BV20" s="20">
        <f>SUM(BV14:BV19)</f>
        <v>0</v>
      </c>
      <c r="BW20" s="21" t="e">
        <f t="shared" si="11"/>
        <v>#DIV/0!</v>
      </c>
      <c r="BX20" s="20">
        <f>SUM(BX14:BX19)</f>
        <v>0</v>
      </c>
      <c r="BY20" s="21" t="e">
        <f t="shared" si="16"/>
        <v>#DIV/0!</v>
      </c>
      <c r="BZ20" s="63">
        <f t="shared" si="17"/>
        <v>0</v>
      </c>
      <c r="CB20" s="7" t="s">
        <v>36</v>
      </c>
      <c r="CC20" s="77"/>
    </row>
    <row r="21" spans="1:81" x14ac:dyDescent="0.2">
      <c r="A21" s="1">
        <v>97234</v>
      </c>
      <c r="B21" s="30" t="s">
        <v>2</v>
      </c>
      <c r="C21" s="14"/>
      <c r="D21" s="74"/>
      <c r="E21" s="14"/>
      <c r="F21" s="74"/>
      <c r="G21" s="14"/>
      <c r="H21" s="74"/>
      <c r="I21" s="14"/>
      <c r="J21" s="74"/>
      <c r="K21" s="14"/>
      <c r="L21" s="74" t="e">
        <f t="shared" si="12"/>
        <v>#DIV/0!</v>
      </c>
      <c r="M21" s="64">
        <f t="shared" si="0"/>
        <v>0</v>
      </c>
      <c r="P21" s="30" t="s">
        <v>2</v>
      </c>
      <c r="Q21" s="14"/>
      <c r="R21" s="74"/>
      <c r="S21" s="14"/>
      <c r="T21" s="74"/>
      <c r="U21" s="148" t="e">
        <f t="shared" si="13"/>
        <v>#DIV/0!</v>
      </c>
      <c r="V21" s="151"/>
      <c r="W21" s="14"/>
      <c r="X21" s="74"/>
      <c r="Y21" s="14"/>
      <c r="Z21" s="74"/>
      <c r="AA21" s="14"/>
      <c r="AB21" s="74"/>
      <c r="AC21" s="16"/>
      <c r="AD21" s="74" t="e">
        <f t="shared" si="14"/>
        <v>#DIV/0!</v>
      </c>
      <c r="AE21" s="64">
        <f t="shared" si="15"/>
        <v>0</v>
      </c>
      <c r="AG21" s="30" t="s">
        <v>2</v>
      </c>
      <c r="AH21" s="14"/>
      <c r="AI21" s="74"/>
      <c r="AJ21" s="14"/>
      <c r="AK21" s="74"/>
      <c r="AL21" s="14"/>
      <c r="AM21" s="74"/>
      <c r="AN21" s="14"/>
      <c r="AO21" s="74"/>
      <c r="AP21" s="14"/>
      <c r="AQ21" s="74"/>
      <c r="AR21" s="14"/>
      <c r="AS21" s="74" t="e">
        <f t="shared" si="1"/>
        <v>#DIV/0!</v>
      </c>
      <c r="AT21" s="64">
        <f t="shared" si="2"/>
        <v>0</v>
      </c>
      <c r="AV21" s="30" t="s">
        <v>2</v>
      </c>
      <c r="AW21" s="14"/>
      <c r="AX21" s="74" t="e">
        <f t="shared" si="3"/>
        <v>#DIV/0!</v>
      </c>
      <c r="AY21" s="14"/>
      <c r="AZ21" s="74"/>
      <c r="BA21" s="14"/>
      <c r="BB21" s="74"/>
      <c r="BC21" s="14"/>
      <c r="BD21" s="74"/>
      <c r="BE21" s="14"/>
      <c r="BF21" s="74"/>
      <c r="BG21" s="14"/>
      <c r="BH21" s="74" t="e">
        <f t="shared" si="4"/>
        <v>#DIV/0!</v>
      </c>
      <c r="BI21" s="64">
        <f t="shared" si="5"/>
        <v>0</v>
      </c>
      <c r="BK21" s="30" t="s">
        <v>2</v>
      </c>
      <c r="BL21" s="14"/>
      <c r="BM21" s="74" t="e">
        <f t="shared" si="6"/>
        <v>#DIV/0!</v>
      </c>
      <c r="BN21" s="14"/>
      <c r="BO21" s="74" t="e">
        <f t="shared" si="7"/>
        <v>#DIV/0!</v>
      </c>
      <c r="BP21" s="14"/>
      <c r="BQ21" s="74" t="e">
        <f t="shared" si="8"/>
        <v>#DIV/0!</v>
      </c>
      <c r="BR21" s="14"/>
      <c r="BS21" s="74" t="e">
        <f t="shared" si="9"/>
        <v>#DIV/0!</v>
      </c>
      <c r="BT21" s="14"/>
      <c r="BU21" s="74" t="e">
        <f t="shared" si="10"/>
        <v>#DIV/0!</v>
      </c>
      <c r="BV21" s="14"/>
      <c r="BW21" s="74" t="e">
        <f t="shared" si="11"/>
        <v>#DIV/0!</v>
      </c>
      <c r="BX21" s="14"/>
      <c r="BY21" s="74" t="e">
        <f t="shared" si="16"/>
        <v>#DIV/0!</v>
      </c>
      <c r="BZ21" s="64">
        <f t="shared" si="17"/>
        <v>0</v>
      </c>
      <c r="CB21" s="8" t="s">
        <v>2</v>
      </c>
      <c r="CC21" s="77"/>
    </row>
    <row r="22" spans="1:81" x14ac:dyDescent="0.2">
      <c r="A22" s="1">
        <v>97204</v>
      </c>
      <c r="B22" s="26" t="s">
        <v>3</v>
      </c>
      <c r="C22" s="16"/>
      <c r="D22" s="71"/>
      <c r="E22" s="16"/>
      <c r="F22" s="71"/>
      <c r="G22" s="16"/>
      <c r="H22" s="71"/>
      <c r="I22" s="16"/>
      <c r="J22" s="71"/>
      <c r="K22" s="16"/>
      <c r="L22" s="71" t="e">
        <f t="shared" si="12"/>
        <v>#DIV/0!</v>
      </c>
      <c r="M22" s="60">
        <f t="shared" si="0"/>
        <v>0</v>
      </c>
      <c r="P22" s="26" t="s">
        <v>3</v>
      </c>
      <c r="Q22" s="16"/>
      <c r="R22" s="71"/>
      <c r="S22" s="16"/>
      <c r="T22" s="71"/>
      <c r="U22" s="148" t="e">
        <f t="shared" si="13"/>
        <v>#DIV/0!</v>
      </c>
      <c r="V22" s="148"/>
      <c r="W22" s="16"/>
      <c r="X22" s="71"/>
      <c r="Y22" s="16"/>
      <c r="Z22" s="71"/>
      <c r="AA22" s="16"/>
      <c r="AB22" s="71"/>
      <c r="AC22" s="16"/>
      <c r="AD22" s="71" t="e">
        <f t="shared" si="14"/>
        <v>#DIV/0!</v>
      </c>
      <c r="AE22" s="60">
        <f t="shared" si="15"/>
        <v>0</v>
      </c>
      <c r="AG22" s="26" t="s">
        <v>3</v>
      </c>
      <c r="AH22" s="16"/>
      <c r="AI22" s="71"/>
      <c r="AJ22" s="16"/>
      <c r="AK22" s="71"/>
      <c r="AL22" s="16"/>
      <c r="AM22" s="71"/>
      <c r="AN22" s="16"/>
      <c r="AO22" s="71"/>
      <c r="AP22" s="16"/>
      <c r="AQ22" s="71"/>
      <c r="AR22" s="16"/>
      <c r="AS22" s="71" t="e">
        <f t="shared" si="1"/>
        <v>#DIV/0!</v>
      </c>
      <c r="AT22" s="60">
        <f t="shared" si="2"/>
        <v>0</v>
      </c>
      <c r="AV22" s="26" t="s">
        <v>3</v>
      </c>
      <c r="AW22" s="16"/>
      <c r="AX22" s="71" t="e">
        <f t="shared" si="3"/>
        <v>#DIV/0!</v>
      </c>
      <c r="AY22" s="16"/>
      <c r="AZ22" s="71"/>
      <c r="BA22" s="16"/>
      <c r="BB22" s="71"/>
      <c r="BC22" s="16"/>
      <c r="BD22" s="71"/>
      <c r="BE22" s="16"/>
      <c r="BF22" s="71"/>
      <c r="BG22" s="16"/>
      <c r="BH22" s="71" t="e">
        <f t="shared" si="4"/>
        <v>#DIV/0!</v>
      </c>
      <c r="BI22" s="60">
        <f t="shared" si="5"/>
        <v>0</v>
      </c>
      <c r="BK22" s="26" t="s">
        <v>3</v>
      </c>
      <c r="BL22" s="16"/>
      <c r="BM22" s="71" t="e">
        <f t="shared" si="6"/>
        <v>#DIV/0!</v>
      </c>
      <c r="BN22" s="16"/>
      <c r="BO22" s="71" t="e">
        <f t="shared" si="7"/>
        <v>#DIV/0!</v>
      </c>
      <c r="BP22" s="16"/>
      <c r="BQ22" s="71" t="e">
        <f t="shared" si="8"/>
        <v>#DIV/0!</v>
      </c>
      <c r="BR22" s="16"/>
      <c r="BS22" s="71" t="e">
        <f t="shared" si="9"/>
        <v>#DIV/0!</v>
      </c>
      <c r="BT22" s="16"/>
      <c r="BU22" s="71" t="e">
        <f t="shared" si="10"/>
        <v>#DIV/0!</v>
      </c>
      <c r="BV22" s="16"/>
      <c r="BW22" s="71" t="e">
        <f t="shared" si="11"/>
        <v>#DIV/0!</v>
      </c>
      <c r="BX22" s="16"/>
      <c r="BY22" s="71" t="e">
        <f t="shared" si="16"/>
        <v>#DIV/0!</v>
      </c>
      <c r="BZ22" s="60">
        <f t="shared" si="17"/>
        <v>0</v>
      </c>
      <c r="CB22" s="5" t="s">
        <v>3</v>
      </c>
      <c r="CC22" s="77"/>
    </row>
    <row r="23" spans="1:81" x14ac:dyDescent="0.2">
      <c r="A23" s="1">
        <v>97205</v>
      </c>
      <c r="B23" s="26" t="s">
        <v>4</v>
      </c>
      <c r="C23" s="16"/>
      <c r="D23" s="71"/>
      <c r="E23" s="16"/>
      <c r="F23" s="71"/>
      <c r="G23" s="16"/>
      <c r="H23" s="71"/>
      <c r="I23" s="16"/>
      <c r="J23" s="71"/>
      <c r="K23" s="16"/>
      <c r="L23" s="71" t="e">
        <f t="shared" si="12"/>
        <v>#DIV/0!</v>
      </c>
      <c r="M23" s="60">
        <f t="shared" si="0"/>
        <v>0</v>
      </c>
      <c r="P23" s="26" t="s">
        <v>4</v>
      </c>
      <c r="Q23" s="16"/>
      <c r="R23" s="71"/>
      <c r="S23" s="16"/>
      <c r="T23" s="71"/>
      <c r="U23" s="148" t="e">
        <f t="shared" si="13"/>
        <v>#DIV/0!</v>
      </c>
      <c r="V23" s="148"/>
      <c r="W23" s="16"/>
      <c r="X23" s="71"/>
      <c r="Y23" s="16"/>
      <c r="Z23" s="71"/>
      <c r="AA23" s="16"/>
      <c r="AB23" s="71"/>
      <c r="AC23" s="16"/>
      <c r="AD23" s="71" t="e">
        <f t="shared" si="14"/>
        <v>#DIV/0!</v>
      </c>
      <c r="AE23" s="60">
        <f t="shared" si="15"/>
        <v>0</v>
      </c>
      <c r="AG23" s="26" t="s">
        <v>4</v>
      </c>
      <c r="AH23" s="16"/>
      <c r="AI23" s="71"/>
      <c r="AJ23" s="16"/>
      <c r="AK23" s="71"/>
      <c r="AL23" s="16"/>
      <c r="AM23" s="71"/>
      <c r="AN23" s="16"/>
      <c r="AO23" s="71"/>
      <c r="AP23" s="16"/>
      <c r="AQ23" s="71"/>
      <c r="AR23" s="16"/>
      <c r="AS23" s="71" t="e">
        <f t="shared" si="1"/>
        <v>#DIV/0!</v>
      </c>
      <c r="AT23" s="60">
        <f t="shared" si="2"/>
        <v>0</v>
      </c>
      <c r="AV23" s="26" t="s">
        <v>4</v>
      </c>
      <c r="AW23" s="16"/>
      <c r="AX23" s="71" t="e">
        <f t="shared" si="3"/>
        <v>#DIV/0!</v>
      </c>
      <c r="AY23" s="16"/>
      <c r="AZ23" s="71"/>
      <c r="BA23" s="16"/>
      <c r="BB23" s="71"/>
      <c r="BC23" s="16"/>
      <c r="BD23" s="71"/>
      <c r="BE23" s="16"/>
      <c r="BF23" s="71"/>
      <c r="BG23" s="16"/>
      <c r="BH23" s="71" t="e">
        <f t="shared" si="4"/>
        <v>#DIV/0!</v>
      </c>
      <c r="BI23" s="60">
        <f t="shared" si="5"/>
        <v>0</v>
      </c>
      <c r="BK23" s="26" t="s">
        <v>4</v>
      </c>
      <c r="BL23" s="16"/>
      <c r="BM23" s="71" t="e">
        <f t="shared" si="6"/>
        <v>#DIV/0!</v>
      </c>
      <c r="BN23" s="16"/>
      <c r="BO23" s="71" t="e">
        <f t="shared" si="7"/>
        <v>#DIV/0!</v>
      </c>
      <c r="BP23" s="16"/>
      <c r="BQ23" s="71" t="e">
        <f t="shared" si="8"/>
        <v>#DIV/0!</v>
      </c>
      <c r="BR23" s="16"/>
      <c r="BS23" s="71" t="e">
        <f t="shared" si="9"/>
        <v>#DIV/0!</v>
      </c>
      <c r="BT23" s="16"/>
      <c r="BU23" s="71" t="e">
        <f t="shared" si="10"/>
        <v>#DIV/0!</v>
      </c>
      <c r="BV23" s="16"/>
      <c r="BW23" s="71" t="e">
        <f t="shared" si="11"/>
        <v>#DIV/0!</v>
      </c>
      <c r="BX23" s="16"/>
      <c r="BY23" s="71" t="e">
        <f t="shared" si="16"/>
        <v>#DIV/0!</v>
      </c>
      <c r="BZ23" s="60">
        <f t="shared" si="17"/>
        <v>0</v>
      </c>
      <c r="CB23" s="5" t="s">
        <v>4</v>
      </c>
      <c r="CC23" s="77"/>
    </row>
    <row r="24" spans="1:81" x14ac:dyDescent="0.2">
      <c r="A24" s="1">
        <v>97208</v>
      </c>
      <c r="B24" s="26" t="s">
        <v>7</v>
      </c>
      <c r="C24" s="16"/>
      <c r="D24" s="71"/>
      <c r="E24" s="16"/>
      <c r="F24" s="71"/>
      <c r="G24" s="16"/>
      <c r="H24" s="71"/>
      <c r="I24" s="16"/>
      <c r="J24" s="71"/>
      <c r="K24" s="16"/>
      <c r="L24" s="71" t="e">
        <f t="shared" si="12"/>
        <v>#DIV/0!</v>
      </c>
      <c r="M24" s="60">
        <f t="shared" si="0"/>
        <v>0</v>
      </c>
      <c r="P24" s="26" t="s">
        <v>7</v>
      </c>
      <c r="Q24" s="16"/>
      <c r="R24" s="71"/>
      <c r="S24" s="16"/>
      <c r="T24" s="71"/>
      <c r="U24" s="148" t="e">
        <f t="shared" si="13"/>
        <v>#DIV/0!</v>
      </c>
      <c r="V24" s="148"/>
      <c r="W24" s="16"/>
      <c r="X24" s="71"/>
      <c r="Y24" s="16"/>
      <c r="Z24" s="71"/>
      <c r="AA24" s="16"/>
      <c r="AB24" s="71"/>
      <c r="AC24" s="16"/>
      <c r="AD24" s="71" t="e">
        <f t="shared" si="14"/>
        <v>#DIV/0!</v>
      </c>
      <c r="AE24" s="60">
        <f t="shared" si="15"/>
        <v>0</v>
      </c>
      <c r="AG24" s="26" t="s">
        <v>7</v>
      </c>
      <c r="AH24" s="16"/>
      <c r="AI24" s="71"/>
      <c r="AJ24" s="16"/>
      <c r="AK24" s="71"/>
      <c r="AL24" s="16"/>
      <c r="AM24" s="71"/>
      <c r="AN24" s="16"/>
      <c r="AO24" s="71"/>
      <c r="AP24" s="16"/>
      <c r="AQ24" s="71"/>
      <c r="AR24" s="16"/>
      <c r="AS24" s="71" t="e">
        <f t="shared" si="1"/>
        <v>#DIV/0!</v>
      </c>
      <c r="AT24" s="60">
        <f t="shared" si="2"/>
        <v>0</v>
      </c>
      <c r="AV24" s="26" t="s">
        <v>7</v>
      </c>
      <c r="AW24" s="16"/>
      <c r="AX24" s="71" t="e">
        <f t="shared" si="3"/>
        <v>#DIV/0!</v>
      </c>
      <c r="AY24" s="16"/>
      <c r="AZ24" s="71"/>
      <c r="BA24" s="16"/>
      <c r="BB24" s="71"/>
      <c r="BC24" s="16"/>
      <c r="BD24" s="71"/>
      <c r="BE24" s="16"/>
      <c r="BF24" s="71"/>
      <c r="BG24" s="16"/>
      <c r="BH24" s="71" t="e">
        <f t="shared" si="4"/>
        <v>#DIV/0!</v>
      </c>
      <c r="BI24" s="60">
        <f t="shared" si="5"/>
        <v>0</v>
      </c>
      <c r="BK24" s="26" t="s">
        <v>7</v>
      </c>
      <c r="BL24" s="16"/>
      <c r="BM24" s="71" t="e">
        <f t="shared" si="6"/>
        <v>#DIV/0!</v>
      </c>
      <c r="BN24" s="16"/>
      <c r="BO24" s="71" t="e">
        <f t="shared" si="7"/>
        <v>#DIV/0!</v>
      </c>
      <c r="BP24" s="16"/>
      <c r="BQ24" s="71" t="e">
        <f t="shared" si="8"/>
        <v>#DIV/0!</v>
      </c>
      <c r="BR24" s="16"/>
      <c r="BS24" s="71" t="e">
        <f t="shared" si="9"/>
        <v>#DIV/0!</v>
      </c>
      <c r="BT24" s="16"/>
      <c r="BU24" s="71" t="e">
        <f t="shared" si="10"/>
        <v>#DIV/0!</v>
      </c>
      <c r="BV24" s="16"/>
      <c r="BW24" s="71" t="e">
        <f t="shared" si="11"/>
        <v>#DIV/0!</v>
      </c>
      <c r="BX24" s="16"/>
      <c r="BY24" s="71" t="e">
        <f t="shared" si="16"/>
        <v>#DIV/0!</v>
      </c>
      <c r="BZ24" s="60">
        <f t="shared" si="17"/>
        <v>0</v>
      </c>
      <c r="CB24" s="5" t="s">
        <v>7</v>
      </c>
      <c r="CC24" s="77"/>
    </row>
    <row r="25" spans="1:81" x14ac:dyDescent="0.2">
      <c r="A25" s="1">
        <v>97218</v>
      </c>
      <c r="B25" s="26" t="s">
        <v>15</v>
      </c>
      <c r="C25" s="16"/>
      <c r="D25" s="71"/>
      <c r="E25" s="16"/>
      <c r="F25" s="71"/>
      <c r="G25" s="16"/>
      <c r="H25" s="71"/>
      <c r="I25" s="16"/>
      <c r="J25" s="71"/>
      <c r="K25" s="16"/>
      <c r="L25" s="71" t="e">
        <f t="shared" si="12"/>
        <v>#DIV/0!</v>
      </c>
      <c r="M25" s="60">
        <f t="shared" si="0"/>
        <v>0</v>
      </c>
      <c r="P25" s="26" t="s">
        <v>15</v>
      </c>
      <c r="Q25" s="16"/>
      <c r="R25" s="71"/>
      <c r="S25" s="16"/>
      <c r="T25" s="71"/>
      <c r="U25" s="148" t="e">
        <f t="shared" si="13"/>
        <v>#DIV/0!</v>
      </c>
      <c r="V25" s="148"/>
      <c r="W25" s="16"/>
      <c r="X25" s="71"/>
      <c r="Y25" s="16"/>
      <c r="Z25" s="71"/>
      <c r="AA25" s="16"/>
      <c r="AB25" s="71"/>
      <c r="AC25" s="16"/>
      <c r="AD25" s="71" t="e">
        <f t="shared" si="14"/>
        <v>#DIV/0!</v>
      </c>
      <c r="AE25" s="60">
        <f t="shared" si="15"/>
        <v>0</v>
      </c>
      <c r="AG25" s="26" t="s">
        <v>15</v>
      </c>
      <c r="AH25" s="16"/>
      <c r="AI25" s="71"/>
      <c r="AJ25" s="16"/>
      <c r="AK25" s="71"/>
      <c r="AL25" s="16"/>
      <c r="AM25" s="71"/>
      <c r="AN25" s="16"/>
      <c r="AO25" s="71"/>
      <c r="AP25" s="16"/>
      <c r="AQ25" s="71"/>
      <c r="AR25" s="16"/>
      <c r="AS25" s="71" t="e">
        <f t="shared" si="1"/>
        <v>#DIV/0!</v>
      </c>
      <c r="AT25" s="60">
        <f t="shared" si="2"/>
        <v>0</v>
      </c>
      <c r="AV25" s="26" t="s">
        <v>15</v>
      </c>
      <c r="AW25" s="16"/>
      <c r="AX25" s="71" t="e">
        <f t="shared" si="3"/>
        <v>#DIV/0!</v>
      </c>
      <c r="AY25" s="16"/>
      <c r="AZ25" s="71"/>
      <c r="BA25" s="16"/>
      <c r="BB25" s="71"/>
      <c r="BC25" s="16"/>
      <c r="BD25" s="71"/>
      <c r="BE25" s="16"/>
      <c r="BF25" s="71"/>
      <c r="BG25" s="16"/>
      <c r="BH25" s="71" t="e">
        <f t="shared" si="4"/>
        <v>#DIV/0!</v>
      </c>
      <c r="BI25" s="60">
        <f t="shared" si="5"/>
        <v>0</v>
      </c>
      <c r="BK25" s="26" t="s">
        <v>15</v>
      </c>
      <c r="BL25" s="16"/>
      <c r="BM25" s="71" t="e">
        <f t="shared" si="6"/>
        <v>#DIV/0!</v>
      </c>
      <c r="BN25" s="16"/>
      <c r="BO25" s="71" t="e">
        <f t="shared" si="7"/>
        <v>#DIV/0!</v>
      </c>
      <c r="BP25" s="16"/>
      <c r="BQ25" s="71" t="e">
        <f t="shared" si="8"/>
        <v>#DIV/0!</v>
      </c>
      <c r="BR25" s="16"/>
      <c r="BS25" s="71" t="e">
        <f t="shared" si="9"/>
        <v>#DIV/0!</v>
      </c>
      <c r="BT25" s="16"/>
      <c r="BU25" s="71" t="e">
        <f t="shared" si="10"/>
        <v>#DIV/0!</v>
      </c>
      <c r="BV25" s="16"/>
      <c r="BW25" s="71" t="e">
        <f t="shared" si="11"/>
        <v>#DIV/0!</v>
      </c>
      <c r="BX25" s="16"/>
      <c r="BY25" s="71" t="e">
        <f t="shared" si="16"/>
        <v>#DIV/0!</v>
      </c>
      <c r="BZ25" s="60">
        <f t="shared" si="17"/>
        <v>0</v>
      </c>
      <c r="CB25" s="5" t="s">
        <v>15</v>
      </c>
      <c r="CC25" s="77"/>
    </row>
    <row r="26" spans="1:81" x14ac:dyDescent="0.2">
      <c r="A26" s="1">
        <v>97233</v>
      </c>
      <c r="B26" s="26" t="s">
        <v>16</v>
      </c>
      <c r="C26" s="16"/>
      <c r="D26" s="71"/>
      <c r="E26" s="16"/>
      <c r="F26" s="71"/>
      <c r="G26" s="16"/>
      <c r="H26" s="71"/>
      <c r="I26" s="16"/>
      <c r="J26" s="71"/>
      <c r="K26" s="16"/>
      <c r="L26" s="71" t="e">
        <f t="shared" si="12"/>
        <v>#DIV/0!</v>
      </c>
      <c r="M26" s="60">
        <f t="shared" si="0"/>
        <v>0</v>
      </c>
      <c r="P26" s="26" t="s">
        <v>16</v>
      </c>
      <c r="Q26" s="16"/>
      <c r="R26" s="71"/>
      <c r="S26" s="16"/>
      <c r="T26" s="71"/>
      <c r="U26" s="148" t="e">
        <f t="shared" si="13"/>
        <v>#DIV/0!</v>
      </c>
      <c r="V26" s="148"/>
      <c r="W26" s="16"/>
      <c r="X26" s="71"/>
      <c r="Y26" s="16"/>
      <c r="Z26" s="71"/>
      <c r="AA26" s="16"/>
      <c r="AB26" s="71"/>
      <c r="AC26" s="16"/>
      <c r="AD26" s="71" t="e">
        <f t="shared" si="14"/>
        <v>#DIV/0!</v>
      </c>
      <c r="AE26" s="60">
        <f t="shared" si="15"/>
        <v>0</v>
      </c>
      <c r="AG26" s="26" t="s">
        <v>16</v>
      </c>
      <c r="AH26" s="16"/>
      <c r="AI26" s="71"/>
      <c r="AJ26" s="16"/>
      <c r="AK26" s="71"/>
      <c r="AL26" s="16"/>
      <c r="AM26" s="71"/>
      <c r="AN26" s="16"/>
      <c r="AO26" s="71"/>
      <c r="AP26" s="16"/>
      <c r="AQ26" s="71"/>
      <c r="AR26" s="16"/>
      <c r="AS26" s="71" t="e">
        <f t="shared" si="1"/>
        <v>#DIV/0!</v>
      </c>
      <c r="AT26" s="60">
        <f t="shared" si="2"/>
        <v>0</v>
      </c>
      <c r="AV26" s="26" t="s">
        <v>16</v>
      </c>
      <c r="AW26" s="16"/>
      <c r="AX26" s="71" t="e">
        <f t="shared" si="3"/>
        <v>#DIV/0!</v>
      </c>
      <c r="AY26" s="16"/>
      <c r="AZ26" s="71"/>
      <c r="BA26" s="16"/>
      <c r="BB26" s="71"/>
      <c r="BC26" s="16"/>
      <c r="BD26" s="71"/>
      <c r="BE26" s="16"/>
      <c r="BF26" s="71"/>
      <c r="BG26" s="16"/>
      <c r="BH26" s="71" t="e">
        <f t="shared" si="4"/>
        <v>#DIV/0!</v>
      </c>
      <c r="BI26" s="60">
        <f t="shared" si="5"/>
        <v>0</v>
      </c>
      <c r="BK26" s="26" t="s">
        <v>16</v>
      </c>
      <c r="BL26" s="16"/>
      <c r="BM26" s="71" t="e">
        <f t="shared" si="6"/>
        <v>#DIV/0!</v>
      </c>
      <c r="BN26" s="16"/>
      <c r="BO26" s="71" t="e">
        <f t="shared" si="7"/>
        <v>#DIV/0!</v>
      </c>
      <c r="BP26" s="16"/>
      <c r="BQ26" s="71" t="e">
        <f t="shared" si="8"/>
        <v>#DIV/0!</v>
      </c>
      <c r="BR26" s="16"/>
      <c r="BS26" s="71" t="e">
        <f t="shared" si="9"/>
        <v>#DIV/0!</v>
      </c>
      <c r="BT26" s="16"/>
      <c r="BU26" s="71" t="e">
        <f t="shared" si="10"/>
        <v>#DIV/0!</v>
      </c>
      <c r="BV26" s="16"/>
      <c r="BW26" s="71" t="e">
        <f t="shared" si="11"/>
        <v>#DIV/0!</v>
      </c>
      <c r="BX26" s="16"/>
      <c r="BY26" s="71" t="e">
        <f t="shared" si="16"/>
        <v>#DIV/0!</v>
      </c>
      <c r="BZ26" s="60">
        <f t="shared" si="17"/>
        <v>0</v>
      </c>
      <c r="CB26" s="5" t="s">
        <v>16</v>
      </c>
      <c r="CC26" s="77"/>
    </row>
    <row r="27" spans="1:81" x14ac:dyDescent="0.2">
      <c r="A27" s="1">
        <v>97219</v>
      </c>
      <c r="B27" s="26" t="s">
        <v>31</v>
      </c>
      <c r="C27" s="16"/>
      <c r="D27" s="71"/>
      <c r="E27" s="16"/>
      <c r="F27" s="71"/>
      <c r="G27" s="16"/>
      <c r="H27" s="71"/>
      <c r="I27" s="16"/>
      <c r="J27" s="71"/>
      <c r="K27" s="16"/>
      <c r="L27" s="71" t="e">
        <f t="shared" si="12"/>
        <v>#DIV/0!</v>
      </c>
      <c r="M27" s="60">
        <f t="shared" si="0"/>
        <v>0</v>
      </c>
      <c r="P27" s="26" t="s">
        <v>31</v>
      </c>
      <c r="Q27" s="16"/>
      <c r="R27" s="71"/>
      <c r="S27" s="16"/>
      <c r="T27" s="71"/>
      <c r="U27" s="148" t="e">
        <f t="shared" si="13"/>
        <v>#DIV/0!</v>
      </c>
      <c r="V27" s="148"/>
      <c r="W27" s="16"/>
      <c r="X27" s="71"/>
      <c r="Y27" s="16"/>
      <c r="Z27" s="71"/>
      <c r="AA27" s="16"/>
      <c r="AB27" s="71"/>
      <c r="AC27" s="16"/>
      <c r="AD27" s="71" t="e">
        <f t="shared" si="14"/>
        <v>#DIV/0!</v>
      </c>
      <c r="AE27" s="60">
        <f t="shared" si="15"/>
        <v>0</v>
      </c>
      <c r="AG27" s="26" t="s">
        <v>31</v>
      </c>
      <c r="AH27" s="16"/>
      <c r="AI27" s="71"/>
      <c r="AJ27" s="16"/>
      <c r="AK27" s="71"/>
      <c r="AL27" s="16"/>
      <c r="AM27" s="71"/>
      <c r="AN27" s="16"/>
      <c r="AO27" s="71"/>
      <c r="AP27" s="16"/>
      <c r="AQ27" s="71"/>
      <c r="AR27" s="16"/>
      <c r="AS27" s="71" t="e">
        <f t="shared" si="1"/>
        <v>#DIV/0!</v>
      </c>
      <c r="AT27" s="60">
        <f t="shared" si="2"/>
        <v>0</v>
      </c>
      <c r="AV27" s="26" t="s">
        <v>31</v>
      </c>
      <c r="AW27" s="16"/>
      <c r="AX27" s="71" t="e">
        <f t="shared" si="3"/>
        <v>#DIV/0!</v>
      </c>
      <c r="AY27" s="16"/>
      <c r="AZ27" s="71"/>
      <c r="BA27" s="16"/>
      <c r="BB27" s="71"/>
      <c r="BC27" s="16"/>
      <c r="BD27" s="71"/>
      <c r="BE27" s="16"/>
      <c r="BF27" s="71"/>
      <c r="BG27" s="16"/>
      <c r="BH27" s="71" t="e">
        <f t="shared" si="4"/>
        <v>#DIV/0!</v>
      </c>
      <c r="BI27" s="60">
        <f t="shared" si="5"/>
        <v>0</v>
      </c>
      <c r="BK27" s="26" t="s">
        <v>31</v>
      </c>
      <c r="BL27" s="16"/>
      <c r="BM27" s="71" t="e">
        <f t="shared" si="6"/>
        <v>#DIV/0!</v>
      </c>
      <c r="BN27" s="16"/>
      <c r="BO27" s="71" t="e">
        <f t="shared" si="7"/>
        <v>#DIV/0!</v>
      </c>
      <c r="BP27" s="16"/>
      <c r="BQ27" s="71" t="e">
        <f t="shared" si="8"/>
        <v>#DIV/0!</v>
      </c>
      <c r="BR27" s="16"/>
      <c r="BS27" s="71" t="e">
        <f t="shared" si="9"/>
        <v>#DIV/0!</v>
      </c>
      <c r="BT27" s="16"/>
      <c r="BU27" s="71" t="e">
        <f t="shared" si="10"/>
        <v>#DIV/0!</v>
      </c>
      <c r="BV27" s="16"/>
      <c r="BW27" s="71" t="e">
        <f t="shared" si="11"/>
        <v>#DIV/0!</v>
      </c>
      <c r="BX27" s="16"/>
      <c r="BY27" s="71" t="e">
        <f t="shared" si="16"/>
        <v>#DIV/0!</v>
      </c>
      <c r="BZ27" s="60">
        <f t="shared" si="17"/>
        <v>0</v>
      </c>
      <c r="CB27" s="5" t="s">
        <v>31</v>
      </c>
      <c r="CC27" s="77"/>
    </row>
    <row r="28" spans="1:81" x14ac:dyDescent="0.2">
      <c r="A28" s="1">
        <v>97225</v>
      </c>
      <c r="B28" s="27" t="s">
        <v>20</v>
      </c>
      <c r="C28" s="18"/>
      <c r="D28" s="72"/>
      <c r="E28" s="18"/>
      <c r="F28" s="72"/>
      <c r="G28" s="18"/>
      <c r="H28" s="72"/>
      <c r="I28" s="18"/>
      <c r="J28" s="72"/>
      <c r="K28" s="18"/>
      <c r="L28" s="72" t="e">
        <f t="shared" si="12"/>
        <v>#DIV/0!</v>
      </c>
      <c r="M28" s="61">
        <f t="shared" si="0"/>
        <v>0</v>
      </c>
      <c r="P28" s="27" t="s">
        <v>20</v>
      </c>
      <c r="Q28" s="18"/>
      <c r="R28" s="72"/>
      <c r="S28" s="18"/>
      <c r="T28" s="72"/>
      <c r="U28" s="148" t="e">
        <f t="shared" si="13"/>
        <v>#DIV/0!</v>
      </c>
      <c r="V28" s="149"/>
      <c r="W28" s="18"/>
      <c r="X28" s="72"/>
      <c r="Y28" s="18"/>
      <c r="Z28" s="72"/>
      <c r="AA28" s="18"/>
      <c r="AB28" s="72"/>
      <c r="AC28" s="16"/>
      <c r="AD28" s="72" t="e">
        <f t="shared" si="14"/>
        <v>#DIV/0!</v>
      </c>
      <c r="AE28" s="61">
        <f t="shared" si="15"/>
        <v>0</v>
      </c>
      <c r="AG28" s="27" t="s">
        <v>20</v>
      </c>
      <c r="AH28" s="18"/>
      <c r="AI28" s="72"/>
      <c r="AJ28" s="18"/>
      <c r="AK28" s="72"/>
      <c r="AL28" s="18"/>
      <c r="AM28" s="72"/>
      <c r="AN28" s="18"/>
      <c r="AO28" s="72"/>
      <c r="AP28" s="18"/>
      <c r="AQ28" s="72"/>
      <c r="AR28" s="18"/>
      <c r="AS28" s="72" t="e">
        <f t="shared" si="1"/>
        <v>#DIV/0!</v>
      </c>
      <c r="AT28" s="61">
        <f t="shared" si="2"/>
        <v>0</v>
      </c>
      <c r="AV28" s="27" t="s">
        <v>20</v>
      </c>
      <c r="AW28" s="18"/>
      <c r="AX28" s="72" t="e">
        <f t="shared" si="3"/>
        <v>#DIV/0!</v>
      </c>
      <c r="AY28" s="18"/>
      <c r="AZ28" s="72"/>
      <c r="BA28" s="18"/>
      <c r="BB28" s="72"/>
      <c r="BC28" s="18"/>
      <c r="BD28" s="72"/>
      <c r="BE28" s="18"/>
      <c r="BF28" s="72"/>
      <c r="BG28" s="18"/>
      <c r="BH28" s="72" t="e">
        <f t="shared" si="4"/>
        <v>#DIV/0!</v>
      </c>
      <c r="BI28" s="61">
        <f t="shared" si="5"/>
        <v>0</v>
      </c>
      <c r="BK28" s="27" t="s">
        <v>20</v>
      </c>
      <c r="BL28" s="18"/>
      <c r="BM28" s="72" t="e">
        <f t="shared" si="6"/>
        <v>#DIV/0!</v>
      </c>
      <c r="BN28" s="18"/>
      <c r="BO28" s="72" t="e">
        <f t="shared" si="7"/>
        <v>#DIV/0!</v>
      </c>
      <c r="BP28" s="18"/>
      <c r="BQ28" s="72" t="e">
        <f t="shared" si="8"/>
        <v>#DIV/0!</v>
      </c>
      <c r="BR28" s="18"/>
      <c r="BS28" s="72" t="e">
        <f t="shared" si="9"/>
        <v>#DIV/0!</v>
      </c>
      <c r="BT28" s="18"/>
      <c r="BU28" s="72" t="e">
        <f t="shared" si="10"/>
        <v>#DIV/0!</v>
      </c>
      <c r="BV28" s="18"/>
      <c r="BW28" s="72" t="e">
        <f t="shared" si="11"/>
        <v>#DIV/0!</v>
      </c>
      <c r="BX28" s="18"/>
      <c r="BY28" s="72" t="e">
        <f t="shared" si="16"/>
        <v>#DIV/0!</v>
      </c>
      <c r="BZ28" s="61">
        <f t="shared" si="17"/>
        <v>0</v>
      </c>
      <c r="CB28" s="6" t="s">
        <v>20</v>
      </c>
      <c r="CC28" s="77"/>
    </row>
    <row r="29" spans="1:81" x14ac:dyDescent="0.2">
      <c r="A29" s="3"/>
      <c r="B29" s="29" t="s">
        <v>37</v>
      </c>
      <c r="C29" s="20">
        <f>SUM(C21:C28)</f>
        <v>0</v>
      </c>
      <c r="D29" s="21"/>
      <c r="E29" s="20"/>
      <c r="F29" s="21"/>
      <c r="G29" s="20"/>
      <c r="H29" s="21"/>
      <c r="I29" s="20"/>
      <c r="J29" s="21"/>
      <c r="K29" s="20">
        <f>SUM(K21:K28)</f>
        <v>0</v>
      </c>
      <c r="L29" s="21" t="e">
        <f t="shared" si="12"/>
        <v>#DIV/0!</v>
      </c>
      <c r="M29" s="63">
        <f t="shared" si="0"/>
        <v>0</v>
      </c>
      <c r="P29" s="29" t="s">
        <v>37</v>
      </c>
      <c r="Q29" s="20">
        <f>SUM(Q21:Q28)</f>
        <v>0</v>
      </c>
      <c r="R29" s="21"/>
      <c r="S29" s="20">
        <f>SUM(S21:S28)</f>
        <v>0</v>
      </c>
      <c r="T29" s="21"/>
      <c r="U29" s="148" t="e">
        <f t="shared" si="13"/>
        <v>#DIV/0!</v>
      </c>
      <c r="V29" s="32"/>
      <c r="W29" s="20">
        <f>SUM(W21:W28)</f>
        <v>0</v>
      </c>
      <c r="X29" s="21"/>
      <c r="Y29" s="20">
        <f>SUM(Y21:Y28)</f>
        <v>0</v>
      </c>
      <c r="Z29" s="21"/>
      <c r="AA29" s="20">
        <f>SUM(AA21:AA28)</f>
        <v>0</v>
      </c>
      <c r="AB29" s="21"/>
      <c r="AC29" s="20">
        <f>SUM(AC21:AC28)</f>
        <v>0</v>
      </c>
      <c r="AD29" s="21" t="e">
        <f t="shared" si="14"/>
        <v>#DIV/0!</v>
      </c>
      <c r="AE29" s="63">
        <f t="shared" si="15"/>
        <v>0</v>
      </c>
      <c r="AG29" s="29" t="s">
        <v>37</v>
      </c>
      <c r="AH29" s="20">
        <f>SUM(AH21:AH28)</f>
        <v>0</v>
      </c>
      <c r="AI29" s="21"/>
      <c r="AJ29" s="20">
        <f>SUM(AJ21:AJ28)</f>
        <v>0</v>
      </c>
      <c r="AK29" s="21"/>
      <c r="AL29" s="20">
        <f>SUM(AL21:AL28)</f>
        <v>0</v>
      </c>
      <c r="AM29" s="21"/>
      <c r="AN29" s="20">
        <f>SUM(AN21:AN28)</f>
        <v>0</v>
      </c>
      <c r="AO29" s="21"/>
      <c r="AP29" s="20">
        <f>SUM(AP21:AP28)</f>
        <v>0</v>
      </c>
      <c r="AQ29" s="21"/>
      <c r="AR29" s="20">
        <f>SUM(AR21:AR28)</f>
        <v>0</v>
      </c>
      <c r="AS29" s="21" t="e">
        <f t="shared" si="1"/>
        <v>#DIV/0!</v>
      </c>
      <c r="AT29" s="63">
        <f t="shared" si="2"/>
        <v>0</v>
      </c>
      <c r="AV29" s="29" t="s">
        <v>37</v>
      </c>
      <c r="AW29" s="20">
        <f>SUM(AW21:AW28)</f>
        <v>0</v>
      </c>
      <c r="AX29" s="21" t="e">
        <f t="shared" si="3"/>
        <v>#DIV/0!</v>
      </c>
      <c r="AY29" s="20">
        <f>SUM(AY21:AY28)</f>
        <v>0</v>
      </c>
      <c r="AZ29" s="21"/>
      <c r="BA29" s="20">
        <f>SUM(BA21:BA28)</f>
        <v>0</v>
      </c>
      <c r="BB29" s="21"/>
      <c r="BC29" s="20">
        <f>SUM(BC21:BC28)</f>
        <v>0</v>
      </c>
      <c r="BD29" s="21"/>
      <c r="BE29" s="20">
        <f>SUM(BE21:BE28)</f>
        <v>0</v>
      </c>
      <c r="BF29" s="21"/>
      <c r="BG29" s="20">
        <f>SUM(BG21:BG28)</f>
        <v>0</v>
      </c>
      <c r="BH29" s="21" t="e">
        <f t="shared" si="4"/>
        <v>#DIV/0!</v>
      </c>
      <c r="BI29" s="63">
        <f t="shared" si="5"/>
        <v>0</v>
      </c>
      <c r="BK29" s="29" t="s">
        <v>37</v>
      </c>
      <c r="BL29" s="20">
        <f>SUM(BL21:BL28)</f>
        <v>0</v>
      </c>
      <c r="BM29" s="21" t="e">
        <f t="shared" si="6"/>
        <v>#DIV/0!</v>
      </c>
      <c r="BN29" s="20">
        <f>SUM(BN21:BN28)</f>
        <v>0</v>
      </c>
      <c r="BO29" s="21" t="e">
        <f t="shared" si="7"/>
        <v>#DIV/0!</v>
      </c>
      <c r="BP29" s="20">
        <f>SUM(BP21:BP28)</f>
        <v>0</v>
      </c>
      <c r="BQ29" s="21" t="e">
        <f t="shared" si="8"/>
        <v>#DIV/0!</v>
      </c>
      <c r="BR29" s="20">
        <f>SUM(BR21:BR28)</f>
        <v>0</v>
      </c>
      <c r="BS29" s="21" t="e">
        <f t="shared" si="9"/>
        <v>#DIV/0!</v>
      </c>
      <c r="BT29" s="20">
        <f>SUM(BT21:BT28)</f>
        <v>0</v>
      </c>
      <c r="BU29" s="21" t="e">
        <f t="shared" si="10"/>
        <v>#DIV/0!</v>
      </c>
      <c r="BV29" s="20">
        <f>SUM(BV21:BV28)</f>
        <v>0</v>
      </c>
      <c r="BW29" s="21" t="e">
        <f t="shared" si="11"/>
        <v>#DIV/0!</v>
      </c>
      <c r="BX29" s="20">
        <f>SUM(BX21:BX28)</f>
        <v>0</v>
      </c>
      <c r="BY29" s="21" t="e">
        <f t="shared" si="16"/>
        <v>#DIV/0!</v>
      </c>
      <c r="BZ29" s="63">
        <f t="shared" si="17"/>
        <v>0</v>
      </c>
      <c r="CB29" s="7" t="s">
        <v>37</v>
      </c>
      <c r="CC29" s="77"/>
    </row>
    <row r="30" spans="1:81" ht="13.5" thickBot="1" x14ac:dyDescent="0.25">
      <c r="A30" s="3"/>
      <c r="B30" s="28" t="s">
        <v>39</v>
      </c>
      <c r="C30" s="56">
        <f>C20+C29+C13</f>
        <v>0</v>
      </c>
      <c r="D30" s="44"/>
      <c r="E30" s="56"/>
      <c r="F30" s="44"/>
      <c r="G30" s="56"/>
      <c r="H30" s="44"/>
      <c r="I30" s="56"/>
      <c r="J30" s="44"/>
      <c r="K30" s="56">
        <f>K20+K29+K13</f>
        <v>0</v>
      </c>
      <c r="L30" s="44" t="e">
        <f t="shared" si="12"/>
        <v>#DIV/0!</v>
      </c>
      <c r="M30" s="62">
        <f t="shared" si="0"/>
        <v>0</v>
      </c>
      <c r="P30" s="28" t="s">
        <v>39</v>
      </c>
      <c r="Q30" s="56">
        <f>Q20+Q29+Q13</f>
        <v>0</v>
      </c>
      <c r="R30" s="44"/>
      <c r="S30" s="56">
        <f>S20+S29+S13</f>
        <v>0</v>
      </c>
      <c r="T30" s="44"/>
      <c r="U30" s="148" t="e">
        <f t="shared" si="13"/>
        <v>#DIV/0!</v>
      </c>
      <c r="V30" s="31"/>
      <c r="W30" s="56">
        <f>W20+W29+W13</f>
        <v>0</v>
      </c>
      <c r="X30" s="44"/>
      <c r="Y30" s="56">
        <f>Y20+Y29+Y13</f>
        <v>0</v>
      </c>
      <c r="Z30" s="44"/>
      <c r="AA30" s="56">
        <f>AA20+AA29+AA13</f>
        <v>0</v>
      </c>
      <c r="AB30" s="44"/>
      <c r="AC30" s="56">
        <f>AC20+AC29+AC13</f>
        <v>0</v>
      </c>
      <c r="AD30" s="44" t="e">
        <f t="shared" si="14"/>
        <v>#DIV/0!</v>
      </c>
      <c r="AE30" s="62">
        <f t="shared" si="15"/>
        <v>0</v>
      </c>
      <c r="AG30" s="28" t="s">
        <v>39</v>
      </c>
      <c r="AH30" s="56">
        <f>AH20+AH29+AH13</f>
        <v>0</v>
      </c>
      <c r="AI30" s="44"/>
      <c r="AJ30" s="56">
        <f>AJ20+AJ29+AJ13</f>
        <v>0</v>
      </c>
      <c r="AK30" s="44"/>
      <c r="AL30" s="56">
        <f>AL20+AL29+AL13</f>
        <v>0</v>
      </c>
      <c r="AM30" s="44"/>
      <c r="AN30" s="56">
        <f>AN20+AN29+AN13</f>
        <v>0</v>
      </c>
      <c r="AO30" s="44"/>
      <c r="AP30" s="56">
        <f>AP20+AP29+AP13</f>
        <v>0</v>
      </c>
      <c r="AQ30" s="44"/>
      <c r="AR30" s="56">
        <f>AR20+AR29+AR13</f>
        <v>0</v>
      </c>
      <c r="AS30" s="44" t="e">
        <f t="shared" si="1"/>
        <v>#DIV/0!</v>
      </c>
      <c r="AT30" s="62">
        <f t="shared" si="2"/>
        <v>0</v>
      </c>
      <c r="AV30" s="28" t="s">
        <v>39</v>
      </c>
      <c r="AW30" s="56">
        <f>AW20+AW29+AW13</f>
        <v>0</v>
      </c>
      <c r="AX30" s="44" t="e">
        <f t="shared" si="3"/>
        <v>#DIV/0!</v>
      </c>
      <c r="AY30" s="56">
        <f>AY20+AY29+AY13</f>
        <v>0</v>
      </c>
      <c r="AZ30" s="44"/>
      <c r="BA30" s="56">
        <f>BA20+BA29+BA13</f>
        <v>0</v>
      </c>
      <c r="BB30" s="44"/>
      <c r="BC30" s="56">
        <f>BC20+BC29+BC13</f>
        <v>0</v>
      </c>
      <c r="BD30" s="44"/>
      <c r="BE30" s="56">
        <f>BE20+BE29+BE13</f>
        <v>0</v>
      </c>
      <c r="BF30" s="44"/>
      <c r="BG30" s="56">
        <f>BG20+BG29+BG13</f>
        <v>0</v>
      </c>
      <c r="BH30" s="44" t="e">
        <f t="shared" si="4"/>
        <v>#DIV/0!</v>
      </c>
      <c r="BI30" s="62">
        <f t="shared" si="5"/>
        <v>0</v>
      </c>
      <c r="BK30" s="28" t="s">
        <v>39</v>
      </c>
      <c r="BL30" s="56">
        <f>BL20+BL29+BL13</f>
        <v>0</v>
      </c>
      <c r="BM30" s="44" t="e">
        <f t="shared" si="6"/>
        <v>#DIV/0!</v>
      </c>
      <c r="BN30" s="56">
        <f>BN20+BN29+BN13</f>
        <v>0</v>
      </c>
      <c r="BO30" s="44" t="e">
        <f t="shared" si="7"/>
        <v>#DIV/0!</v>
      </c>
      <c r="BP30" s="56">
        <f>BP20+BP29+BP13</f>
        <v>0</v>
      </c>
      <c r="BQ30" s="44" t="e">
        <f t="shared" si="8"/>
        <v>#DIV/0!</v>
      </c>
      <c r="BR30" s="56">
        <f>BR20+BR29+BR13</f>
        <v>0</v>
      </c>
      <c r="BS30" s="44" t="e">
        <f t="shared" si="9"/>
        <v>#DIV/0!</v>
      </c>
      <c r="BT30" s="56">
        <f>BT20+BT29+BT13</f>
        <v>0</v>
      </c>
      <c r="BU30" s="44" t="e">
        <f t="shared" si="10"/>
        <v>#DIV/0!</v>
      </c>
      <c r="BV30" s="56">
        <f>BV20+BV29+BV13</f>
        <v>0</v>
      </c>
      <c r="BW30" s="44" t="e">
        <f t="shared" si="11"/>
        <v>#DIV/0!</v>
      </c>
      <c r="BX30" s="56">
        <f>BX20+BX29+BX13</f>
        <v>0</v>
      </c>
      <c r="BY30" s="44" t="e">
        <f t="shared" si="16"/>
        <v>#DIV/0!</v>
      </c>
      <c r="BZ30" s="62">
        <f t="shared" si="17"/>
        <v>0</v>
      </c>
      <c r="CB30" s="9" t="s">
        <v>39</v>
      </c>
      <c r="CC30" s="77"/>
    </row>
    <row r="31" spans="1:81" x14ac:dyDescent="0.2">
      <c r="A31" s="1">
        <v>97210</v>
      </c>
      <c r="B31" s="25" t="s">
        <v>33</v>
      </c>
      <c r="C31" s="57"/>
      <c r="D31" s="73"/>
      <c r="E31" s="57"/>
      <c r="F31" s="73"/>
      <c r="G31" s="57"/>
      <c r="H31" s="73"/>
      <c r="I31" s="57"/>
      <c r="J31" s="73"/>
      <c r="K31" s="57"/>
      <c r="L31" s="73" t="e">
        <f t="shared" si="12"/>
        <v>#DIV/0!</v>
      </c>
      <c r="M31" s="59">
        <f t="shared" si="0"/>
        <v>0</v>
      </c>
      <c r="P31" s="25" t="s">
        <v>33</v>
      </c>
      <c r="Q31" s="57"/>
      <c r="R31" s="73"/>
      <c r="S31" s="57"/>
      <c r="T31" s="73"/>
      <c r="U31" s="148" t="e">
        <f t="shared" si="13"/>
        <v>#DIV/0!</v>
      </c>
      <c r="V31" s="150"/>
      <c r="W31" s="57"/>
      <c r="X31" s="73"/>
      <c r="Y31" s="57"/>
      <c r="Z31" s="73"/>
      <c r="AA31" s="57"/>
      <c r="AB31" s="73"/>
      <c r="AC31" s="16"/>
      <c r="AD31" s="73" t="e">
        <f t="shared" si="14"/>
        <v>#DIV/0!</v>
      </c>
      <c r="AE31" s="59">
        <f t="shared" si="15"/>
        <v>0</v>
      </c>
      <c r="AG31" s="25" t="s">
        <v>33</v>
      </c>
      <c r="AH31" s="57"/>
      <c r="AI31" s="73"/>
      <c r="AJ31" s="57"/>
      <c r="AK31" s="73"/>
      <c r="AL31" s="57"/>
      <c r="AM31" s="73"/>
      <c r="AN31" s="57"/>
      <c r="AO31" s="73"/>
      <c r="AP31" s="57"/>
      <c r="AQ31" s="73"/>
      <c r="AR31" s="57"/>
      <c r="AS31" s="73" t="e">
        <f t="shared" si="1"/>
        <v>#DIV/0!</v>
      </c>
      <c r="AT31" s="59">
        <f t="shared" si="2"/>
        <v>0</v>
      </c>
      <c r="AV31" s="25" t="s">
        <v>33</v>
      </c>
      <c r="AW31" s="57"/>
      <c r="AX31" s="73" t="e">
        <f t="shared" si="3"/>
        <v>#DIV/0!</v>
      </c>
      <c r="AY31" s="57"/>
      <c r="AZ31" s="73"/>
      <c r="BA31" s="57"/>
      <c r="BB31" s="73"/>
      <c r="BC31" s="57"/>
      <c r="BD31" s="73"/>
      <c r="BE31" s="57"/>
      <c r="BF31" s="73"/>
      <c r="BG31" s="57"/>
      <c r="BH31" s="73" t="e">
        <f t="shared" si="4"/>
        <v>#DIV/0!</v>
      </c>
      <c r="BI31" s="59">
        <f t="shared" si="5"/>
        <v>0</v>
      </c>
      <c r="BK31" s="25" t="s">
        <v>33</v>
      </c>
      <c r="BL31" s="57"/>
      <c r="BM31" s="73" t="e">
        <f t="shared" si="6"/>
        <v>#DIV/0!</v>
      </c>
      <c r="BN31" s="57"/>
      <c r="BO31" s="73" t="e">
        <f t="shared" si="7"/>
        <v>#DIV/0!</v>
      </c>
      <c r="BP31" s="57"/>
      <c r="BQ31" s="73" t="e">
        <f t="shared" si="8"/>
        <v>#DIV/0!</v>
      </c>
      <c r="BR31" s="57"/>
      <c r="BS31" s="73" t="e">
        <f t="shared" si="9"/>
        <v>#DIV/0!</v>
      </c>
      <c r="BT31" s="57"/>
      <c r="BU31" s="73" t="e">
        <f t="shared" si="10"/>
        <v>#DIV/0!</v>
      </c>
      <c r="BV31" s="57"/>
      <c r="BW31" s="73" t="e">
        <f t="shared" si="11"/>
        <v>#DIV/0!</v>
      </c>
      <c r="BX31" s="57"/>
      <c r="BY31" s="73" t="e">
        <f t="shared" si="16"/>
        <v>#DIV/0!</v>
      </c>
      <c r="BZ31" s="59">
        <f t="shared" si="17"/>
        <v>0</v>
      </c>
      <c r="CB31" s="4" t="s">
        <v>33</v>
      </c>
      <c r="CC31" s="77"/>
    </row>
    <row r="32" spans="1:81" x14ac:dyDescent="0.2">
      <c r="A32" s="1">
        <v>97217</v>
      </c>
      <c r="B32" s="26" t="s">
        <v>14</v>
      </c>
      <c r="C32" s="16"/>
      <c r="D32" s="71"/>
      <c r="E32" s="16"/>
      <c r="F32" s="71"/>
      <c r="G32" s="16"/>
      <c r="H32" s="71"/>
      <c r="I32" s="16"/>
      <c r="J32" s="71"/>
      <c r="K32" s="16"/>
      <c r="L32" s="71" t="e">
        <f t="shared" si="12"/>
        <v>#DIV/0!</v>
      </c>
      <c r="M32" s="60">
        <f t="shared" si="0"/>
        <v>0</v>
      </c>
      <c r="P32" s="26" t="s">
        <v>14</v>
      </c>
      <c r="Q32" s="16"/>
      <c r="R32" s="71"/>
      <c r="S32" s="16"/>
      <c r="T32" s="71"/>
      <c r="U32" s="148" t="e">
        <f t="shared" si="13"/>
        <v>#DIV/0!</v>
      </c>
      <c r="V32" s="148"/>
      <c r="W32" s="16"/>
      <c r="X32" s="71"/>
      <c r="Y32" s="16"/>
      <c r="Z32" s="71"/>
      <c r="AA32" s="16"/>
      <c r="AB32" s="71"/>
      <c r="AC32" s="16"/>
      <c r="AD32" s="71" t="e">
        <f t="shared" si="14"/>
        <v>#DIV/0!</v>
      </c>
      <c r="AE32" s="60">
        <f t="shared" si="15"/>
        <v>0</v>
      </c>
      <c r="AG32" s="26" t="s">
        <v>14</v>
      </c>
      <c r="AH32" s="16"/>
      <c r="AI32" s="71"/>
      <c r="AJ32" s="16"/>
      <c r="AK32" s="71"/>
      <c r="AL32" s="16"/>
      <c r="AM32" s="71"/>
      <c r="AN32" s="16"/>
      <c r="AO32" s="71"/>
      <c r="AP32" s="16"/>
      <c r="AQ32" s="71"/>
      <c r="AR32" s="16"/>
      <c r="AS32" s="71" t="e">
        <f t="shared" si="1"/>
        <v>#DIV/0!</v>
      </c>
      <c r="AT32" s="60">
        <f t="shared" si="2"/>
        <v>0</v>
      </c>
      <c r="AV32" s="26" t="s">
        <v>14</v>
      </c>
      <c r="AW32" s="16"/>
      <c r="AX32" s="71" t="e">
        <f t="shared" si="3"/>
        <v>#DIV/0!</v>
      </c>
      <c r="AY32" s="16"/>
      <c r="AZ32" s="71"/>
      <c r="BA32" s="16"/>
      <c r="BB32" s="71"/>
      <c r="BC32" s="16"/>
      <c r="BD32" s="71"/>
      <c r="BE32" s="16"/>
      <c r="BF32" s="71"/>
      <c r="BG32" s="16"/>
      <c r="BH32" s="71" t="e">
        <f t="shared" si="4"/>
        <v>#DIV/0!</v>
      </c>
      <c r="BI32" s="60">
        <f t="shared" si="5"/>
        <v>0</v>
      </c>
      <c r="BK32" s="26" t="s">
        <v>14</v>
      </c>
      <c r="BL32" s="16"/>
      <c r="BM32" s="71" t="e">
        <f t="shared" si="6"/>
        <v>#DIV/0!</v>
      </c>
      <c r="BN32" s="16"/>
      <c r="BO32" s="71" t="e">
        <f t="shared" si="7"/>
        <v>#DIV/0!</v>
      </c>
      <c r="BP32" s="16"/>
      <c r="BQ32" s="71" t="e">
        <f t="shared" si="8"/>
        <v>#DIV/0!</v>
      </c>
      <c r="BR32" s="16"/>
      <c r="BS32" s="71" t="e">
        <f t="shared" si="9"/>
        <v>#DIV/0!</v>
      </c>
      <c r="BT32" s="16"/>
      <c r="BU32" s="71" t="e">
        <f t="shared" si="10"/>
        <v>#DIV/0!</v>
      </c>
      <c r="BV32" s="16"/>
      <c r="BW32" s="71" t="e">
        <f t="shared" si="11"/>
        <v>#DIV/0!</v>
      </c>
      <c r="BX32" s="16"/>
      <c r="BY32" s="71" t="e">
        <f t="shared" si="16"/>
        <v>#DIV/0!</v>
      </c>
      <c r="BZ32" s="60">
        <f t="shared" si="17"/>
        <v>0</v>
      </c>
      <c r="CB32" s="5" t="s">
        <v>14</v>
      </c>
      <c r="CC32" s="77"/>
    </row>
    <row r="33" spans="1:81" x14ac:dyDescent="0.2">
      <c r="A33" s="1">
        <v>97220</v>
      </c>
      <c r="B33" s="26" t="s">
        <v>28</v>
      </c>
      <c r="C33" s="16"/>
      <c r="D33" s="71"/>
      <c r="E33" s="16"/>
      <c r="F33" s="71"/>
      <c r="G33" s="16"/>
      <c r="H33" s="71"/>
      <c r="I33" s="16"/>
      <c r="J33" s="71"/>
      <c r="K33" s="16"/>
      <c r="L33" s="71" t="e">
        <f t="shared" si="12"/>
        <v>#DIV/0!</v>
      </c>
      <c r="M33" s="60">
        <f t="shared" si="0"/>
        <v>0</v>
      </c>
      <c r="P33" s="26" t="s">
        <v>28</v>
      </c>
      <c r="Q33" s="16"/>
      <c r="R33" s="71"/>
      <c r="S33" s="16"/>
      <c r="T33" s="71"/>
      <c r="U33" s="148" t="e">
        <f t="shared" si="13"/>
        <v>#DIV/0!</v>
      </c>
      <c r="V33" s="148"/>
      <c r="W33" s="16"/>
      <c r="X33" s="71"/>
      <c r="Y33" s="16"/>
      <c r="Z33" s="71"/>
      <c r="AA33" s="16"/>
      <c r="AB33" s="71"/>
      <c r="AC33" s="16"/>
      <c r="AD33" s="71" t="e">
        <f t="shared" si="14"/>
        <v>#DIV/0!</v>
      </c>
      <c r="AE33" s="60">
        <f t="shared" si="15"/>
        <v>0</v>
      </c>
      <c r="AG33" s="26" t="s">
        <v>28</v>
      </c>
      <c r="AH33" s="16"/>
      <c r="AI33" s="71"/>
      <c r="AJ33" s="16"/>
      <c r="AK33" s="71"/>
      <c r="AL33" s="16"/>
      <c r="AM33" s="71"/>
      <c r="AN33" s="16"/>
      <c r="AO33" s="71"/>
      <c r="AP33" s="16"/>
      <c r="AQ33" s="71"/>
      <c r="AR33" s="16"/>
      <c r="AS33" s="71" t="e">
        <f t="shared" si="1"/>
        <v>#DIV/0!</v>
      </c>
      <c r="AT33" s="60">
        <f t="shared" si="2"/>
        <v>0</v>
      </c>
      <c r="AV33" s="26" t="s">
        <v>28</v>
      </c>
      <c r="AW33" s="16"/>
      <c r="AX33" s="71" t="e">
        <f t="shared" si="3"/>
        <v>#DIV/0!</v>
      </c>
      <c r="AY33" s="16"/>
      <c r="AZ33" s="71"/>
      <c r="BA33" s="16"/>
      <c r="BB33" s="71"/>
      <c r="BC33" s="16"/>
      <c r="BD33" s="71"/>
      <c r="BE33" s="16"/>
      <c r="BF33" s="71"/>
      <c r="BG33" s="16"/>
      <c r="BH33" s="71" t="e">
        <f t="shared" si="4"/>
        <v>#DIV/0!</v>
      </c>
      <c r="BI33" s="60">
        <f t="shared" si="5"/>
        <v>0</v>
      </c>
      <c r="BK33" s="26" t="s">
        <v>28</v>
      </c>
      <c r="BL33" s="16"/>
      <c r="BM33" s="71" t="e">
        <f t="shared" si="6"/>
        <v>#DIV/0!</v>
      </c>
      <c r="BN33" s="16"/>
      <c r="BO33" s="71" t="e">
        <f t="shared" si="7"/>
        <v>#DIV/0!</v>
      </c>
      <c r="BP33" s="16"/>
      <c r="BQ33" s="71" t="e">
        <f t="shared" si="8"/>
        <v>#DIV/0!</v>
      </c>
      <c r="BR33" s="16"/>
      <c r="BS33" s="71" t="e">
        <f t="shared" si="9"/>
        <v>#DIV/0!</v>
      </c>
      <c r="BT33" s="16"/>
      <c r="BU33" s="71" t="e">
        <f t="shared" si="10"/>
        <v>#DIV/0!</v>
      </c>
      <c r="BV33" s="16"/>
      <c r="BW33" s="71" t="e">
        <f t="shared" si="11"/>
        <v>#DIV/0!</v>
      </c>
      <c r="BX33" s="16"/>
      <c r="BY33" s="71" t="e">
        <f t="shared" si="16"/>
        <v>#DIV/0!</v>
      </c>
      <c r="BZ33" s="60">
        <f t="shared" si="17"/>
        <v>0</v>
      </c>
      <c r="CB33" s="5" t="s">
        <v>28</v>
      </c>
      <c r="CC33" s="77"/>
    </row>
    <row r="34" spans="1:81" x14ac:dyDescent="0.2">
      <c r="A34" s="1">
        <v>97226</v>
      </c>
      <c r="B34" s="26" t="s">
        <v>21</v>
      </c>
      <c r="C34" s="16"/>
      <c r="D34" s="71"/>
      <c r="E34" s="16"/>
      <c r="F34" s="71"/>
      <c r="G34" s="16"/>
      <c r="H34" s="71"/>
      <c r="I34" s="16"/>
      <c r="J34" s="71"/>
      <c r="K34" s="16"/>
      <c r="L34" s="71" t="e">
        <f t="shared" si="12"/>
        <v>#DIV/0!</v>
      </c>
      <c r="M34" s="60">
        <f t="shared" si="0"/>
        <v>0</v>
      </c>
      <c r="P34" s="26" t="s">
        <v>21</v>
      </c>
      <c r="Q34" s="16"/>
      <c r="R34" s="71"/>
      <c r="S34" s="16"/>
      <c r="T34" s="71"/>
      <c r="U34" s="148" t="e">
        <f t="shared" si="13"/>
        <v>#DIV/0!</v>
      </c>
      <c r="V34" s="148"/>
      <c r="W34" s="16"/>
      <c r="X34" s="71"/>
      <c r="Y34" s="16"/>
      <c r="Z34" s="71"/>
      <c r="AA34" s="16"/>
      <c r="AB34" s="71"/>
      <c r="AC34" s="16"/>
      <c r="AD34" s="71" t="e">
        <f t="shared" si="14"/>
        <v>#DIV/0!</v>
      </c>
      <c r="AE34" s="60">
        <f t="shared" si="15"/>
        <v>0</v>
      </c>
      <c r="AG34" s="26" t="s">
        <v>21</v>
      </c>
      <c r="AH34" s="16"/>
      <c r="AI34" s="71"/>
      <c r="AJ34" s="16"/>
      <c r="AK34" s="71"/>
      <c r="AL34" s="16"/>
      <c r="AM34" s="71"/>
      <c r="AN34" s="16"/>
      <c r="AO34" s="71"/>
      <c r="AP34" s="16"/>
      <c r="AQ34" s="71"/>
      <c r="AR34" s="16"/>
      <c r="AS34" s="71" t="e">
        <f t="shared" si="1"/>
        <v>#DIV/0!</v>
      </c>
      <c r="AT34" s="60">
        <f t="shared" si="2"/>
        <v>0</v>
      </c>
      <c r="AV34" s="26" t="s">
        <v>21</v>
      </c>
      <c r="AW34" s="16"/>
      <c r="AX34" s="71" t="e">
        <f t="shared" si="3"/>
        <v>#DIV/0!</v>
      </c>
      <c r="AY34" s="16"/>
      <c r="AZ34" s="71"/>
      <c r="BA34" s="16"/>
      <c r="BB34" s="71"/>
      <c r="BC34" s="16"/>
      <c r="BD34" s="71"/>
      <c r="BE34" s="16"/>
      <c r="BF34" s="71"/>
      <c r="BG34" s="16"/>
      <c r="BH34" s="71" t="e">
        <f t="shared" si="4"/>
        <v>#DIV/0!</v>
      </c>
      <c r="BI34" s="60">
        <f t="shared" si="5"/>
        <v>0</v>
      </c>
      <c r="BK34" s="26" t="s">
        <v>21</v>
      </c>
      <c r="BL34" s="16"/>
      <c r="BM34" s="71" t="e">
        <f t="shared" si="6"/>
        <v>#DIV/0!</v>
      </c>
      <c r="BN34" s="16"/>
      <c r="BO34" s="71" t="e">
        <f t="shared" si="7"/>
        <v>#DIV/0!</v>
      </c>
      <c r="BP34" s="16"/>
      <c r="BQ34" s="71" t="e">
        <f t="shared" si="8"/>
        <v>#DIV/0!</v>
      </c>
      <c r="BR34" s="16"/>
      <c r="BS34" s="71" t="e">
        <f t="shared" si="9"/>
        <v>#DIV/0!</v>
      </c>
      <c r="BT34" s="16"/>
      <c r="BU34" s="71" t="e">
        <f t="shared" si="10"/>
        <v>#DIV/0!</v>
      </c>
      <c r="BV34" s="16"/>
      <c r="BW34" s="71" t="e">
        <f t="shared" si="11"/>
        <v>#DIV/0!</v>
      </c>
      <c r="BX34" s="16"/>
      <c r="BY34" s="71" t="e">
        <f t="shared" si="16"/>
        <v>#DIV/0!</v>
      </c>
      <c r="BZ34" s="60">
        <f t="shared" si="17"/>
        <v>0</v>
      </c>
      <c r="CB34" s="5" t="s">
        <v>21</v>
      </c>
      <c r="CC34" s="77"/>
    </row>
    <row r="35" spans="1:81" x14ac:dyDescent="0.2">
      <c r="A35" s="1">
        <v>97232</v>
      </c>
      <c r="B35" s="27" t="s">
        <v>26</v>
      </c>
      <c r="C35" s="18"/>
      <c r="D35" s="72"/>
      <c r="E35" s="18"/>
      <c r="F35" s="72"/>
      <c r="G35" s="18"/>
      <c r="H35" s="72"/>
      <c r="I35" s="18"/>
      <c r="J35" s="72"/>
      <c r="K35" s="18"/>
      <c r="L35" s="72" t="e">
        <f t="shared" si="12"/>
        <v>#DIV/0!</v>
      </c>
      <c r="M35" s="61">
        <f t="shared" si="0"/>
        <v>0</v>
      </c>
      <c r="P35" s="27" t="s">
        <v>26</v>
      </c>
      <c r="Q35" s="18"/>
      <c r="R35" s="72"/>
      <c r="S35" s="18"/>
      <c r="T35" s="72"/>
      <c r="U35" s="148" t="e">
        <f t="shared" si="13"/>
        <v>#DIV/0!</v>
      </c>
      <c r="V35" s="149"/>
      <c r="W35" s="18"/>
      <c r="X35" s="72"/>
      <c r="Y35" s="18"/>
      <c r="Z35" s="72"/>
      <c r="AA35" s="16"/>
      <c r="AB35" s="72"/>
      <c r="AC35" s="16"/>
      <c r="AD35" s="72" t="e">
        <f t="shared" si="14"/>
        <v>#DIV/0!</v>
      </c>
      <c r="AE35" s="61">
        <f t="shared" si="15"/>
        <v>0</v>
      </c>
      <c r="AG35" s="27" t="s">
        <v>26</v>
      </c>
      <c r="AH35" s="18"/>
      <c r="AI35" s="72"/>
      <c r="AJ35" s="18"/>
      <c r="AK35" s="72"/>
      <c r="AL35" s="18"/>
      <c r="AM35" s="72"/>
      <c r="AN35" s="18"/>
      <c r="AO35" s="72"/>
      <c r="AP35" s="18"/>
      <c r="AQ35" s="72"/>
      <c r="AR35" s="18"/>
      <c r="AS35" s="72" t="e">
        <f t="shared" si="1"/>
        <v>#DIV/0!</v>
      </c>
      <c r="AT35" s="61">
        <f t="shared" si="2"/>
        <v>0</v>
      </c>
      <c r="AV35" s="27" t="s">
        <v>26</v>
      </c>
      <c r="AW35" s="18"/>
      <c r="AX35" s="72" t="e">
        <f t="shared" si="3"/>
        <v>#DIV/0!</v>
      </c>
      <c r="AY35" s="18"/>
      <c r="AZ35" s="72"/>
      <c r="BA35" s="18"/>
      <c r="BB35" s="72"/>
      <c r="BC35" s="18"/>
      <c r="BD35" s="72"/>
      <c r="BE35" s="18"/>
      <c r="BF35" s="72"/>
      <c r="BG35" s="18"/>
      <c r="BH35" s="72" t="e">
        <f t="shared" si="4"/>
        <v>#DIV/0!</v>
      </c>
      <c r="BI35" s="61">
        <f t="shared" si="5"/>
        <v>0</v>
      </c>
      <c r="BK35" s="27" t="s">
        <v>26</v>
      </c>
      <c r="BL35" s="18"/>
      <c r="BM35" s="72" t="e">
        <f t="shared" si="6"/>
        <v>#DIV/0!</v>
      </c>
      <c r="BN35" s="18"/>
      <c r="BO35" s="72" t="e">
        <f t="shared" si="7"/>
        <v>#DIV/0!</v>
      </c>
      <c r="BP35" s="18"/>
      <c r="BQ35" s="72" t="e">
        <f t="shared" si="8"/>
        <v>#DIV/0!</v>
      </c>
      <c r="BR35" s="18"/>
      <c r="BS35" s="72" t="e">
        <f t="shared" si="9"/>
        <v>#DIV/0!</v>
      </c>
      <c r="BT35" s="18"/>
      <c r="BU35" s="72" t="e">
        <f t="shared" si="10"/>
        <v>#DIV/0!</v>
      </c>
      <c r="BV35" s="18"/>
      <c r="BW35" s="72" t="e">
        <f t="shared" si="11"/>
        <v>#DIV/0!</v>
      </c>
      <c r="BX35" s="18"/>
      <c r="BY35" s="72" t="e">
        <f t="shared" si="16"/>
        <v>#DIV/0!</v>
      </c>
      <c r="BZ35" s="61">
        <f t="shared" si="17"/>
        <v>0</v>
      </c>
      <c r="CB35" s="6" t="s">
        <v>26</v>
      </c>
      <c r="CC35" s="77"/>
    </row>
    <row r="36" spans="1:81" x14ac:dyDescent="0.2">
      <c r="A36" s="3"/>
      <c r="B36" s="29" t="s">
        <v>38</v>
      </c>
      <c r="C36" s="20">
        <f>SUM(C31:C35)</f>
        <v>0</v>
      </c>
      <c r="D36" s="21"/>
      <c r="E36" s="20"/>
      <c r="F36" s="21"/>
      <c r="G36" s="20"/>
      <c r="H36" s="21"/>
      <c r="I36" s="20"/>
      <c r="J36" s="21"/>
      <c r="K36" s="20">
        <f>SUM(K31:K35)</f>
        <v>0</v>
      </c>
      <c r="L36" s="21" t="e">
        <f t="shared" si="12"/>
        <v>#DIV/0!</v>
      </c>
      <c r="M36" s="63">
        <f t="shared" si="0"/>
        <v>0</v>
      </c>
      <c r="P36" s="29" t="s">
        <v>38</v>
      </c>
      <c r="Q36" s="20">
        <f>SUM(Q31:Q35)</f>
        <v>0</v>
      </c>
      <c r="R36" s="21"/>
      <c r="S36" s="20">
        <f>SUM(S31:S35)</f>
        <v>0</v>
      </c>
      <c r="T36" s="21"/>
      <c r="U36" s="148" t="e">
        <f t="shared" si="13"/>
        <v>#DIV/0!</v>
      </c>
      <c r="V36" s="32"/>
      <c r="W36" s="20">
        <f>SUM(W31:W35)</f>
        <v>0</v>
      </c>
      <c r="X36" s="21"/>
      <c r="Y36" s="20">
        <f>SUM(Y31:Y35)</f>
        <v>0</v>
      </c>
      <c r="Z36" s="21"/>
      <c r="AA36" s="20">
        <f>SUM(AA31:AA35)</f>
        <v>0</v>
      </c>
      <c r="AB36" s="21"/>
      <c r="AC36" s="20">
        <f>SUM(AC31:AC35)</f>
        <v>0</v>
      </c>
      <c r="AD36" s="21" t="e">
        <f t="shared" si="14"/>
        <v>#DIV/0!</v>
      </c>
      <c r="AE36" s="63">
        <f t="shared" si="15"/>
        <v>0</v>
      </c>
      <c r="AG36" s="29" t="s">
        <v>38</v>
      </c>
      <c r="AH36" s="20">
        <f>SUM(AH31:AH35)</f>
        <v>0</v>
      </c>
      <c r="AI36" s="21"/>
      <c r="AJ36" s="20">
        <f>SUM(AJ31:AJ35)</f>
        <v>0</v>
      </c>
      <c r="AK36" s="21"/>
      <c r="AL36" s="20">
        <f>SUM(AL31:AL35)</f>
        <v>0</v>
      </c>
      <c r="AM36" s="21"/>
      <c r="AN36" s="20">
        <f>SUM(AN31:AN35)</f>
        <v>0</v>
      </c>
      <c r="AO36" s="21"/>
      <c r="AP36" s="20">
        <f>SUM(AP31:AP35)</f>
        <v>0</v>
      </c>
      <c r="AQ36" s="21"/>
      <c r="AR36" s="20">
        <f>SUM(AR31:AR35)</f>
        <v>0</v>
      </c>
      <c r="AS36" s="21" t="e">
        <f t="shared" si="1"/>
        <v>#DIV/0!</v>
      </c>
      <c r="AT36" s="63">
        <f t="shared" si="2"/>
        <v>0</v>
      </c>
      <c r="AV36" s="29" t="s">
        <v>38</v>
      </c>
      <c r="AW36" s="20">
        <f>SUM(AW31:AW35)</f>
        <v>0</v>
      </c>
      <c r="AX36" s="21" t="e">
        <f t="shared" si="3"/>
        <v>#DIV/0!</v>
      </c>
      <c r="AY36" s="20">
        <f>SUM(AY31:AY35)</f>
        <v>0</v>
      </c>
      <c r="AZ36" s="21"/>
      <c r="BA36" s="20">
        <f>SUM(BA31:BA35)</f>
        <v>0</v>
      </c>
      <c r="BB36" s="21"/>
      <c r="BC36" s="20">
        <f>SUM(BC31:BC35)</f>
        <v>0</v>
      </c>
      <c r="BD36" s="21"/>
      <c r="BE36" s="20">
        <f>SUM(BE31:BE35)</f>
        <v>0</v>
      </c>
      <c r="BF36" s="21"/>
      <c r="BG36" s="20">
        <f>SUM(BG31:BG35)</f>
        <v>0</v>
      </c>
      <c r="BH36" s="21" t="e">
        <f t="shared" si="4"/>
        <v>#DIV/0!</v>
      </c>
      <c r="BI36" s="63">
        <f t="shared" si="5"/>
        <v>0</v>
      </c>
      <c r="BK36" s="29" t="s">
        <v>38</v>
      </c>
      <c r="BL36" s="20">
        <f>SUM(BL31:BL35)</f>
        <v>0</v>
      </c>
      <c r="BM36" s="21" t="e">
        <f t="shared" si="6"/>
        <v>#DIV/0!</v>
      </c>
      <c r="BN36" s="20">
        <f>SUM(BN31:BN35)</f>
        <v>0</v>
      </c>
      <c r="BO36" s="21" t="e">
        <f t="shared" si="7"/>
        <v>#DIV/0!</v>
      </c>
      <c r="BP36" s="20">
        <f>SUM(BP31:BP35)</f>
        <v>0</v>
      </c>
      <c r="BQ36" s="21" t="e">
        <f t="shared" si="8"/>
        <v>#DIV/0!</v>
      </c>
      <c r="BR36" s="20">
        <f>SUM(BR31:BR35)</f>
        <v>0</v>
      </c>
      <c r="BS36" s="21" t="e">
        <f t="shared" si="9"/>
        <v>#DIV/0!</v>
      </c>
      <c r="BT36" s="20">
        <f>SUM(BT31:BT35)</f>
        <v>0</v>
      </c>
      <c r="BU36" s="21" t="e">
        <f t="shared" si="10"/>
        <v>#DIV/0!</v>
      </c>
      <c r="BV36" s="20">
        <f>SUM(BV31:BV35)</f>
        <v>0</v>
      </c>
      <c r="BW36" s="21" t="e">
        <f t="shared" si="11"/>
        <v>#DIV/0!</v>
      </c>
      <c r="BX36" s="20">
        <f>SUM(BX31:BX35)</f>
        <v>0</v>
      </c>
      <c r="BY36" s="21" t="e">
        <f t="shared" si="16"/>
        <v>#DIV/0!</v>
      </c>
      <c r="BZ36" s="63">
        <f t="shared" si="17"/>
        <v>0</v>
      </c>
      <c r="CB36" s="7" t="s">
        <v>38</v>
      </c>
      <c r="CC36" s="77"/>
    </row>
    <row r="37" spans="1:81" x14ac:dyDescent="0.2">
      <c r="A37" s="1">
        <v>97202</v>
      </c>
      <c r="B37" s="30" t="s">
        <v>0</v>
      </c>
      <c r="C37" s="14"/>
      <c r="D37" s="74"/>
      <c r="E37" s="14"/>
      <c r="F37" s="74"/>
      <c r="G37" s="14"/>
      <c r="H37" s="74"/>
      <c r="I37" s="14"/>
      <c r="J37" s="74"/>
      <c r="K37" s="14"/>
      <c r="L37" s="74" t="e">
        <f t="shared" si="12"/>
        <v>#DIV/0!</v>
      </c>
      <c r="M37" s="64">
        <f t="shared" si="0"/>
        <v>0</v>
      </c>
      <c r="P37" s="30" t="s">
        <v>0</v>
      </c>
      <c r="Q37" s="14"/>
      <c r="R37" s="74"/>
      <c r="S37" s="14"/>
      <c r="T37" s="74"/>
      <c r="U37" s="148" t="e">
        <f t="shared" si="13"/>
        <v>#DIV/0!</v>
      </c>
      <c r="V37" s="151"/>
      <c r="W37" s="14"/>
      <c r="X37" s="74"/>
      <c r="Y37" s="14"/>
      <c r="Z37" s="74"/>
      <c r="AA37" s="16"/>
      <c r="AB37" s="74"/>
      <c r="AC37" s="16"/>
      <c r="AD37" s="74" t="e">
        <f t="shared" si="14"/>
        <v>#DIV/0!</v>
      </c>
      <c r="AE37" s="64">
        <f t="shared" si="15"/>
        <v>0</v>
      </c>
      <c r="AG37" s="30" t="s">
        <v>0</v>
      </c>
      <c r="AH37" s="14"/>
      <c r="AI37" s="74"/>
      <c r="AJ37" s="14"/>
      <c r="AK37" s="74"/>
      <c r="AL37" s="14"/>
      <c r="AM37" s="74"/>
      <c r="AN37" s="14"/>
      <c r="AO37" s="74"/>
      <c r="AP37" s="14"/>
      <c r="AQ37" s="74"/>
      <c r="AR37" s="14"/>
      <c r="AS37" s="74" t="e">
        <f t="shared" si="1"/>
        <v>#DIV/0!</v>
      </c>
      <c r="AT37" s="64">
        <f t="shared" si="2"/>
        <v>0</v>
      </c>
      <c r="AV37" s="30" t="s">
        <v>0</v>
      </c>
      <c r="AW37" s="14"/>
      <c r="AX37" s="74" t="e">
        <f t="shared" si="3"/>
        <v>#DIV/0!</v>
      </c>
      <c r="AY37" s="14"/>
      <c r="AZ37" s="74"/>
      <c r="BA37" s="14"/>
      <c r="BB37" s="74"/>
      <c r="BC37" s="14"/>
      <c r="BD37" s="74"/>
      <c r="BE37" s="14"/>
      <c r="BF37" s="74"/>
      <c r="BG37" s="14"/>
      <c r="BH37" s="74" t="e">
        <f t="shared" si="4"/>
        <v>#DIV/0!</v>
      </c>
      <c r="BI37" s="64">
        <f t="shared" si="5"/>
        <v>0</v>
      </c>
      <c r="BK37" s="30" t="s">
        <v>0</v>
      </c>
      <c r="BL37" s="14"/>
      <c r="BM37" s="74" t="e">
        <f t="shared" si="6"/>
        <v>#DIV/0!</v>
      </c>
      <c r="BN37" s="14"/>
      <c r="BO37" s="74" t="e">
        <f t="shared" si="7"/>
        <v>#DIV/0!</v>
      </c>
      <c r="BP37" s="14"/>
      <c r="BQ37" s="74" t="e">
        <f t="shared" si="8"/>
        <v>#DIV/0!</v>
      </c>
      <c r="BR37" s="14"/>
      <c r="BS37" s="74" t="e">
        <f t="shared" si="9"/>
        <v>#DIV/0!</v>
      </c>
      <c r="BT37" s="14"/>
      <c r="BU37" s="74" t="e">
        <f t="shared" si="10"/>
        <v>#DIV/0!</v>
      </c>
      <c r="BV37" s="14"/>
      <c r="BW37" s="74" t="e">
        <f t="shared" si="11"/>
        <v>#DIV/0!</v>
      </c>
      <c r="BX37" s="14"/>
      <c r="BY37" s="74" t="e">
        <f t="shared" si="16"/>
        <v>#DIV/0!</v>
      </c>
      <c r="BZ37" s="64">
        <f t="shared" si="17"/>
        <v>0</v>
      </c>
      <c r="CB37" s="8" t="s">
        <v>0</v>
      </c>
      <c r="CC37" s="77"/>
    </row>
    <row r="38" spans="1:81" x14ac:dyDescent="0.2">
      <c r="A38" s="1">
        <v>97206</v>
      </c>
      <c r="B38" s="26" t="s">
        <v>5</v>
      </c>
      <c r="C38" s="16"/>
      <c r="D38" s="71"/>
      <c r="E38" s="16"/>
      <c r="F38" s="71"/>
      <c r="G38" s="16"/>
      <c r="H38" s="71"/>
      <c r="I38" s="16"/>
      <c r="J38" s="71"/>
      <c r="K38" s="16"/>
      <c r="L38" s="71" t="e">
        <f t="shared" si="12"/>
        <v>#DIV/0!</v>
      </c>
      <c r="M38" s="60">
        <f t="shared" si="0"/>
        <v>0</v>
      </c>
      <c r="P38" s="26" t="s">
        <v>5</v>
      </c>
      <c r="Q38" s="16"/>
      <c r="R38" s="71"/>
      <c r="S38" s="16"/>
      <c r="T38" s="71"/>
      <c r="U38" s="148" t="e">
        <f t="shared" si="13"/>
        <v>#DIV/0!</v>
      </c>
      <c r="V38" s="148"/>
      <c r="W38" s="16"/>
      <c r="X38" s="71"/>
      <c r="Y38" s="16"/>
      <c r="Z38" s="71"/>
      <c r="AA38" s="16"/>
      <c r="AB38" s="71"/>
      <c r="AC38" s="16"/>
      <c r="AD38" s="71" t="e">
        <f t="shared" si="14"/>
        <v>#DIV/0!</v>
      </c>
      <c r="AE38" s="60">
        <f t="shared" si="15"/>
        <v>0</v>
      </c>
      <c r="AG38" s="26" t="s">
        <v>5</v>
      </c>
      <c r="AH38" s="16"/>
      <c r="AI38" s="71"/>
      <c r="AJ38" s="16"/>
      <c r="AK38" s="71"/>
      <c r="AL38" s="16"/>
      <c r="AM38" s="71"/>
      <c r="AN38" s="16"/>
      <c r="AO38" s="71"/>
      <c r="AP38" s="16"/>
      <c r="AQ38" s="71"/>
      <c r="AR38" s="16"/>
      <c r="AS38" s="71" t="e">
        <f t="shared" si="1"/>
        <v>#DIV/0!</v>
      </c>
      <c r="AT38" s="60">
        <f t="shared" si="2"/>
        <v>0</v>
      </c>
      <c r="AV38" s="26" t="s">
        <v>5</v>
      </c>
      <c r="AW38" s="16"/>
      <c r="AX38" s="71" t="e">
        <f t="shared" si="3"/>
        <v>#DIV/0!</v>
      </c>
      <c r="AY38" s="16"/>
      <c r="AZ38" s="71"/>
      <c r="BA38" s="16"/>
      <c r="BB38" s="71"/>
      <c r="BC38" s="16"/>
      <c r="BD38" s="71"/>
      <c r="BE38" s="16"/>
      <c r="BF38" s="71"/>
      <c r="BG38" s="16"/>
      <c r="BH38" s="71" t="e">
        <f t="shared" si="4"/>
        <v>#DIV/0!</v>
      </c>
      <c r="BI38" s="60">
        <f t="shared" si="5"/>
        <v>0</v>
      </c>
      <c r="BK38" s="26" t="s">
        <v>5</v>
      </c>
      <c r="BL38" s="16"/>
      <c r="BM38" s="71" t="e">
        <f t="shared" si="6"/>
        <v>#DIV/0!</v>
      </c>
      <c r="BN38" s="16"/>
      <c r="BO38" s="71" t="e">
        <f t="shared" si="7"/>
        <v>#DIV/0!</v>
      </c>
      <c r="BP38" s="16"/>
      <c r="BQ38" s="71" t="e">
        <f t="shared" si="8"/>
        <v>#DIV/0!</v>
      </c>
      <c r="BR38" s="16"/>
      <c r="BS38" s="71" t="e">
        <f t="shared" si="9"/>
        <v>#DIV/0!</v>
      </c>
      <c r="BT38" s="16"/>
      <c r="BU38" s="71" t="e">
        <f t="shared" si="10"/>
        <v>#DIV/0!</v>
      </c>
      <c r="BV38" s="16"/>
      <c r="BW38" s="71" t="e">
        <f t="shared" si="11"/>
        <v>#DIV/0!</v>
      </c>
      <c r="BX38" s="16"/>
      <c r="BY38" s="71" t="e">
        <f t="shared" si="16"/>
        <v>#DIV/0!</v>
      </c>
      <c r="BZ38" s="60">
        <f t="shared" si="17"/>
        <v>0</v>
      </c>
      <c r="CB38" s="5" t="s">
        <v>5</v>
      </c>
      <c r="CC38" s="77"/>
    </row>
    <row r="39" spans="1:81" x14ac:dyDescent="0.2">
      <c r="A39" s="1">
        <v>97207</v>
      </c>
      <c r="B39" s="26" t="s">
        <v>6</v>
      </c>
      <c r="C39" s="16"/>
      <c r="D39" s="71"/>
      <c r="E39" s="16"/>
      <c r="F39" s="71"/>
      <c r="G39" s="16"/>
      <c r="H39" s="71"/>
      <c r="I39" s="16"/>
      <c r="J39" s="71"/>
      <c r="K39" s="16"/>
      <c r="L39" s="71" t="e">
        <f t="shared" si="12"/>
        <v>#DIV/0!</v>
      </c>
      <c r="M39" s="60">
        <f t="shared" si="0"/>
        <v>0</v>
      </c>
      <c r="P39" s="26" t="s">
        <v>6</v>
      </c>
      <c r="Q39" s="16"/>
      <c r="R39" s="71"/>
      <c r="S39" s="16"/>
      <c r="T39" s="71"/>
      <c r="U39" s="148" t="e">
        <f t="shared" si="13"/>
        <v>#DIV/0!</v>
      </c>
      <c r="V39" s="148"/>
      <c r="W39" s="16"/>
      <c r="X39" s="71"/>
      <c r="Y39" s="16"/>
      <c r="Z39" s="71"/>
      <c r="AA39" s="16"/>
      <c r="AB39" s="71"/>
      <c r="AC39" s="16"/>
      <c r="AD39" s="71" t="e">
        <f t="shared" si="14"/>
        <v>#DIV/0!</v>
      </c>
      <c r="AE39" s="60">
        <f t="shared" si="15"/>
        <v>0</v>
      </c>
      <c r="AG39" s="26" t="s">
        <v>6</v>
      </c>
      <c r="AH39" s="16"/>
      <c r="AI39" s="71"/>
      <c r="AJ39" s="16"/>
      <c r="AK39" s="71"/>
      <c r="AL39" s="16"/>
      <c r="AM39" s="71"/>
      <c r="AN39" s="16"/>
      <c r="AO39" s="71"/>
      <c r="AP39" s="16"/>
      <c r="AQ39" s="71"/>
      <c r="AR39" s="16"/>
      <c r="AS39" s="71" t="e">
        <f t="shared" si="1"/>
        <v>#DIV/0!</v>
      </c>
      <c r="AT39" s="60">
        <f t="shared" si="2"/>
        <v>0</v>
      </c>
      <c r="AV39" s="26" t="s">
        <v>6</v>
      </c>
      <c r="AW39" s="16"/>
      <c r="AX39" s="71" t="e">
        <f t="shared" si="3"/>
        <v>#DIV/0!</v>
      </c>
      <c r="AY39" s="16"/>
      <c r="AZ39" s="71"/>
      <c r="BA39" s="16"/>
      <c r="BB39" s="71"/>
      <c r="BC39" s="16"/>
      <c r="BD39" s="71"/>
      <c r="BE39" s="16"/>
      <c r="BF39" s="71"/>
      <c r="BG39" s="16"/>
      <c r="BH39" s="71" t="e">
        <f t="shared" si="4"/>
        <v>#DIV/0!</v>
      </c>
      <c r="BI39" s="60">
        <f t="shared" si="5"/>
        <v>0</v>
      </c>
      <c r="BK39" s="26" t="s">
        <v>6</v>
      </c>
      <c r="BL39" s="16"/>
      <c r="BM39" s="71" t="e">
        <f t="shared" si="6"/>
        <v>#DIV/0!</v>
      </c>
      <c r="BN39" s="16"/>
      <c r="BO39" s="71" t="e">
        <f t="shared" si="7"/>
        <v>#DIV/0!</v>
      </c>
      <c r="BP39" s="16"/>
      <c r="BQ39" s="71" t="e">
        <f t="shared" si="8"/>
        <v>#DIV/0!</v>
      </c>
      <c r="BR39" s="16"/>
      <c r="BS39" s="71" t="e">
        <f t="shared" si="9"/>
        <v>#DIV/0!</v>
      </c>
      <c r="BT39" s="16"/>
      <c r="BU39" s="71" t="e">
        <f t="shared" si="10"/>
        <v>#DIV/0!</v>
      </c>
      <c r="BV39" s="16"/>
      <c r="BW39" s="71" t="e">
        <f t="shared" si="11"/>
        <v>#DIV/0!</v>
      </c>
      <c r="BX39" s="16"/>
      <c r="BY39" s="71" t="e">
        <f t="shared" si="16"/>
        <v>#DIV/0!</v>
      </c>
      <c r="BZ39" s="60">
        <f t="shared" si="17"/>
        <v>0</v>
      </c>
      <c r="CB39" s="5" t="s">
        <v>6</v>
      </c>
      <c r="CC39" s="77"/>
    </row>
    <row r="40" spans="1:81" x14ac:dyDescent="0.2">
      <c r="A40" s="1">
        <v>97221</v>
      </c>
      <c r="B40" s="26" t="s">
        <v>27</v>
      </c>
      <c r="C40" s="16"/>
      <c r="D40" s="71"/>
      <c r="E40" s="16"/>
      <c r="F40" s="71"/>
      <c r="G40" s="16"/>
      <c r="H40" s="71"/>
      <c r="I40" s="16"/>
      <c r="J40" s="71"/>
      <c r="K40" s="16"/>
      <c r="L40" s="71" t="e">
        <f t="shared" si="12"/>
        <v>#DIV/0!</v>
      </c>
      <c r="M40" s="60">
        <f t="shared" si="0"/>
        <v>0</v>
      </c>
      <c r="P40" s="26" t="s">
        <v>27</v>
      </c>
      <c r="Q40" s="16"/>
      <c r="R40" s="71"/>
      <c r="S40" s="16"/>
      <c r="T40" s="71"/>
      <c r="U40" s="148" t="e">
        <f t="shared" si="13"/>
        <v>#DIV/0!</v>
      </c>
      <c r="V40" s="148"/>
      <c r="W40" s="16"/>
      <c r="X40" s="71"/>
      <c r="Y40" s="16"/>
      <c r="Z40" s="71"/>
      <c r="AA40" s="16"/>
      <c r="AB40" s="71"/>
      <c r="AC40" s="16"/>
      <c r="AD40" s="71" t="e">
        <f t="shared" si="14"/>
        <v>#DIV/0!</v>
      </c>
      <c r="AE40" s="60">
        <f t="shared" si="15"/>
        <v>0</v>
      </c>
      <c r="AG40" s="26" t="s">
        <v>27</v>
      </c>
      <c r="AH40" s="16"/>
      <c r="AI40" s="71"/>
      <c r="AJ40" s="16"/>
      <c r="AK40" s="71"/>
      <c r="AL40" s="16"/>
      <c r="AM40" s="71"/>
      <c r="AN40" s="16"/>
      <c r="AO40" s="71"/>
      <c r="AP40" s="16"/>
      <c r="AQ40" s="71"/>
      <c r="AR40" s="16"/>
      <c r="AS40" s="71" t="e">
        <f t="shared" si="1"/>
        <v>#DIV/0!</v>
      </c>
      <c r="AT40" s="60">
        <f t="shared" si="2"/>
        <v>0</v>
      </c>
      <c r="AV40" s="26" t="s">
        <v>27</v>
      </c>
      <c r="AW40" s="16"/>
      <c r="AX40" s="71" t="e">
        <f t="shared" si="3"/>
        <v>#DIV/0!</v>
      </c>
      <c r="AY40" s="16"/>
      <c r="AZ40" s="71"/>
      <c r="BA40" s="16"/>
      <c r="BB40" s="71"/>
      <c r="BC40" s="16"/>
      <c r="BD40" s="71"/>
      <c r="BE40" s="16"/>
      <c r="BF40" s="71"/>
      <c r="BG40" s="16"/>
      <c r="BH40" s="71" t="e">
        <f t="shared" si="4"/>
        <v>#DIV/0!</v>
      </c>
      <c r="BI40" s="60">
        <f t="shared" si="5"/>
        <v>0</v>
      </c>
      <c r="BK40" s="26" t="s">
        <v>27</v>
      </c>
      <c r="BL40" s="16"/>
      <c r="BM40" s="71" t="e">
        <f t="shared" si="6"/>
        <v>#DIV/0!</v>
      </c>
      <c r="BN40" s="16"/>
      <c r="BO40" s="71" t="e">
        <f t="shared" si="7"/>
        <v>#DIV/0!</v>
      </c>
      <c r="BP40" s="16"/>
      <c r="BQ40" s="71" t="e">
        <f t="shared" si="8"/>
        <v>#DIV/0!</v>
      </c>
      <c r="BR40" s="16"/>
      <c r="BS40" s="71" t="e">
        <f t="shared" si="9"/>
        <v>#DIV/0!</v>
      </c>
      <c r="BT40" s="16"/>
      <c r="BU40" s="71" t="e">
        <f t="shared" si="10"/>
        <v>#DIV/0!</v>
      </c>
      <c r="BV40" s="16"/>
      <c r="BW40" s="71" t="e">
        <f t="shared" si="11"/>
        <v>#DIV/0!</v>
      </c>
      <c r="BX40" s="16"/>
      <c r="BY40" s="71" t="e">
        <f t="shared" si="16"/>
        <v>#DIV/0!</v>
      </c>
      <c r="BZ40" s="60">
        <f t="shared" si="17"/>
        <v>0</v>
      </c>
      <c r="CB40" s="5" t="s">
        <v>27</v>
      </c>
      <c r="CC40" s="77"/>
    </row>
    <row r="41" spans="1:81" x14ac:dyDescent="0.2">
      <c r="A41" s="1">
        <v>97227</v>
      </c>
      <c r="B41" s="26" t="s">
        <v>22</v>
      </c>
      <c r="C41" s="16"/>
      <c r="D41" s="71"/>
      <c r="E41" s="16"/>
      <c r="F41" s="71"/>
      <c r="G41" s="16"/>
      <c r="H41" s="71"/>
      <c r="I41" s="16"/>
      <c r="J41" s="71"/>
      <c r="K41" s="16"/>
      <c r="L41" s="71" t="e">
        <f t="shared" si="12"/>
        <v>#DIV/0!</v>
      </c>
      <c r="M41" s="60">
        <f t="shared" si="0"/>
        <v>0</v>
      </c>
      <c r="P41" s="26" t="s">
        <v>22</v>
      </c>
      <c r="Q41" s="16"/>
      <c r="R41" s="71"/>
      <c r="S41" s="16"/>
      <c r="T41" s="71"/>
      <c r="U41" s="148" t="e">
        <f t="shared" si="13"/>
        <v>#DIV/0!</v>
      </c>
      <c r="V41" s="148"/>
      <c r="W41" s="16"/>
      <c r="X41" s="71"/>
      <c r="Y41" s="16"/>
      <c r="Z41" s="71"/>
      <c r="AA41" s="16"/>
      <c r="AB41" s="71"/>
      <c r="AC41" s="16"/>
      <c r="AD41" s="71" t="e">
        <f t="shared" si="14"/>
        <v>#DIV/0!</v>
      </c>
      <c r="AE41" s="60">
        <f t="shared" si="15"/>
        <v>0</v>
      </c>
      <c r="AG41" s="26" t="s">
        <v>22</v>
      </c>
      <c r="AH41" s="16"/>
      <c r="AI41" s="71"/>
      <c r="AJ41" s="16"/>
      <c r="AK41" s="71"/>
      <c r="AL41" s="16"/>
      <c r="AM41" s="71"/>
      <c r="AN41" s="16"/>
      <c r="AO41" s="71"/>
      <c r="AP41" s="16"/>
      <c r="AQ41" s="71"/>
      <c r="AR41" s="16"/>
      <c r="AS41" s="71" t="e">
        <f t="shared" si="1"/>
        <v>#DIV/0!</v>
      </c>
      <c r="AT41" s="60">
        <f t="shared" si="2"/>
        <v>0</v>
      </c>
      <c r="AV41" s="26" t="s">
        <v>22</v>
      </c>
      <c r="AW41" s="16"/>
      <c r="AX41" s="71" t="e">
        <f t="shared" si="3"/>
        <v>#DIV/0!</v>
      </c>
      <c r="AY41" s="16"/>
      <c r="AZ41" s="71"/>
      <c r="BA41" s="16"/>
      <c r="BB41" s="71"/>
      <c r="BC41" s="16"/>
      <c r="BD41" s="71"/>
      <c r="BE41" s="16"/>
      <c r="BF41" s="71"/>
      <c r="BG41" s="16"/>
      <c r="BH41" s="71" t="e">
        <f t="shared" si="4"/>
        <v>#DIV/0!</v>
      </c>
      <c r="BI41" s="60">
        <f t="shared" si="5"/>
        <v>0</v>
      </c>
      <c r="BK41" s="26" t="s">
        <v>22</v>
      </c>
      <c r="BL41" s="16"/>
      <c r="BM41" s="71" t="e">
        <f t="shared" si="6"/>
        <v>#DIV/0!</v>
      </c>
      <c r="BN41" s="16"/>
      <c r="BO41" s="71" t="e">
        <f t="shared" si="7"/>
        <v>#DIV/0!</v>
      </c>
      <c r="BP41" s="16"/>
      <c r="BQ41" s="71" t="e">
        <f t="shared" si="8"/>
        <v>#DIV/0!</v>
      </c>
      <c r="BR41" s="16"/>
      <c r="BS41" s="71" t="e">
        <f t="shared" si="9"/>
        <v>#DIV/0!</v>
      </c>
      <c r="BT41" s="16"/>
      <c r="BU41" s="71" t="e">
        <f t="shared" si="10"/>
        <v>#DIV/0!</v>
      </c>
      <c r="BV41" s="16"/>
      <c r="BW41" s="71" t="e">
        <f t="shared" si="11"/>
        <v>#DIV/0!</v>
      </c>
      <c r="BX41" s="16"/>
      <c r="BY41" s="71" t="e">
        <f t="shared" si="16"/>
        <v>#DIV/0!</v>
      </c>
      <c r="BZ41" s="60">
        <f t="shared" si="17"/>
        <v>0</v>
      </c>
      <c r="CB41" s="5" t="s">
        <v>22</v>
      </c>
      <c r="CC41" s="77"/>
    </row>
    <row r="42" spans="1:81" x14ac:dyDescent="0.2">
      <c r="A42" s="1">
        <v>97223</v>
      </c>
      <c r="B42" s="26" t="s">
        <v>18</v>
      </c>
      <c r="C42" s="16"/>
      <c r="D42" s="71"/>
      <c r="E42" s="16"/>
      <c r="F42" s="71"/>
      <c r="G42" s="16"/>
      <c r="H42" s="71"/>
      <c r="I42" s="16"/>
      <c r="J42" s="71"/>
      <c r="K42" s="16"/>
      <c r="L42" s="71" t="e">
        <f t="shared" si="12"/>
        <v>#DIV/0!</v>
      </c>
      <c r="M42" s="60">
        <f t="shared" si="0"/>
        <v>0</v>
      </c>
      <c r="P42" s="26" t="s">
        <v>18</v>
      </c>
      <c r="Q42" s="16"/>
      <c r="R42" s="71"/>
      <c r="S42" s="16"/>
      <c r="T42" s="71"/>
      <c r="U42" s="148" t="e">
        <f t="shared" si="13"/>
        <v>#DIV/0!</v>
      </c>
      <c r="V42" s="148"/>
      <c r="W42" s="16"/>
      <c r="X42" s="71"/>
      <c r="Y42" s="16"/>
      <c r="Z42" s="71"/>
      <c r="AA42" s="16"/>
      <c r="AB42" s="71"/>
      <c r="AC42" s="16"/>
      <c r="AD42" s="71" t="e">
        <f t="shared" si="14"/>
        <v>#DIV/0!</v>
      </c>
      <c r="AE42" s="60">
        <f t="shared" si="15"/>
        <v>0</v>
      </c>
      <c r="AG42" s="26" t="s">
        <v>18</v>
      </c>
      <c r="AH42" s="16"/>
      <c r="AI42" s="71"/>
      <c r="AJ42" s="16"/>
      <c r="AK42" s="71"/>
      <c r="AL42" s="16"/>
      <c r="AM42" s="71"/>
      <c r="AN42" s="16"/>
      <c r="AO42" s="71"/>
      <c r="AP42" s="16"/>
      <c r="AQ42" s="71"/>
      <c r="AR42" s="16"/>
      <c r="AS42" s="71" t="e">
        <f t="shared" si="1"/>
        <v>#DIV/0!</v>
      </c>
      <c r="AT42" s="60">
        <f t="shared" si="2"/>
        <v>0</v>
      </c>
      <c r="AV42" s="26" t="s">
        <v>18</v>
      </c>
      <c r="AW42" s="16"/>
      <c r="AX42" s="71" t="e">
        <f t="shared" si="3"/>
        <v>#DIV/0!</v>
      </c>
      <c r="AY42" s="16"/>
      <c r="AZ42" s="71"/>
      <c r="BA42" s="16"/>
      <c r="BB42" s="71"/>
      <c r="BC42" s="16"/>
      <c r="BD42" s="71"/>
      <c r="BE42" s="16"/>
      <c r="BF42" s="71"/>
      <c r="BG42" s="16"/>
      <c r="BH42" s="71" t="e">
        <f t="shared" si="4"/>
        <v>#DIV/0!</v>
      </c>
      <c r="BI42" s="60">
        <f t="shared" si="5"/>
        <v>0</v>
      </c>
      <c r="BK42" s="26" t="s">
        <v>18</v>
      </c>
      <c r="BL42" s="16"/>
      <c r="BM42" s="71" t="e">
        <f t="shared" si="6"/>
        <v>#DIV/0!</v>
      </c>
      <c r="BN42" s="16"/>
      <c r="BO42" s="71" t="e">
        <f t="shared" si="7"/>
        <v>#DIV/0!</v>
      </c>
      <c r="BP42" s="16"/>
      <c r="BQ42" s="71" t="e">
        <f t="shared" si="8"/>
        <v>#DIV/0!</v>
      </c>
      <c r="BR42" s="16"/>
      <c r="BS42" s="71" t="e">
        <f t="shared" si="9"/>
        <v>#DIV/0!</v>
      </c>
      <c r="BT42" s="16"/>
      <c r="BU42" s="71" t="e">
        <f t="shared" si="10"/>
        <v>#DIV/0!</v>
      </c>
      <c r="BV42" s="16"/>
      <c r="BW42" s="71" t="e">
        <f t="shared" si="11"/>
        <v>#DIV/0!</v>
      </c>
      <c r="BX42" s="16"/>
      <c r="BY42" s="71" t="e">
        <f t="shared" si="16"/>
        <v>#DIV/0!</v>
      </c>
      <c r="BZ42" s="60">
        <f t="shared" si="17"/>
        <v>0</v>
      </c>
      <c r="CB42" s="5" t="s">
        <v>18</v>
      </c>
      <c r="CC42" s="77"/>
    </row>
    <row r="43" spans="1:81" x14ac:dyDescent="0.2">
      <c r="A43" s="1">
        <v>97231</v>
      </c>
      <c r="B43" s="27" t="s">
        <v>29</v>
      </c>
      <c r="C43" s="18"/>
      <c r="D43" s="72"/>
      <c r="E43" s="18"/>
      <c r="F43" s="72"/>
      <c r="G43" s="18"/>
      <c r="H43" s="72"/>
      <c r="I43" s="18"/>
      <c r="J43" s="72"/>
      <c r="K43" s="18"/>
      <c r="L43" s="72" t="e">
        <f t="shared" si="12"/>
        <v>#DIV/0!</v>
      </c>
      <c r="M43" s="61">
        <f t="shared" si="0"/>
        <v>0</v>
      </c>
      <c r="P43" s="27" t="s">
        <v>29</v>
      </c>
      <c r="Q43" s="18"/>
      <c r="R43" s="72"/>
      <c r="S43" s="18"/>
      <c r="T43" s="72"/>
      <c r="U43" s="148" t="e">
        <f t="shared" si="13"/>
        <v>#DIV/0!</v>
      </c>
      <c r="V43" s="149"/>
      <c r="W43" s="18"/>
      <c r="X43" s="72"/>
      <c r="Y43" s="18"/>
      <c r="Z43" s="72"/>
      <c r="AA43" s="16"/>
      <c r="AB43" s="72"/>
      <c r="AC43" s="16"/>
      <c r="AD43" s="72" t="e">
        <f t="shared" si="14"/>
        <v>#DIV/0!</v>
      </c>
      <c r="AE43" s="61">
        <f t="shared" si="15"/>
        <v>0</v>
      </c>
      <c r="AG43" s="27" t="s">
        <v>29</v>
      </c>
      <c r="AH43" s="18"/>
      <c r="AI43" s="72"/>
      <c r="AJ43" s="18"/>
      <c r="AK43" s="72"/>
      <c r="AL43" s="18"/>
      <c r="AM43" s="72"/>
      <c r="AN43" s="18"/>
      <c r="AO43" s="72"/>
      <c r="AP43" s="18"/>
      <c r="AQ43" s="72"/>
      <c r="AR43" s="18"/>
      <c r="AS43" s="72" t="e">
        <f t="shared" si="1"/>
        <v>#DIV/0!</v>
      </c>
      <c r="AT43" s="61">
        <f t="shared" si="2"/>
        <v>0</v>
      </c>
      <c r="AV43" s="27" t="s">
        <v>29</v>
      </c>
      <c r="AW43" s="18"/>
      <c r="AX43" s="72" t="e">
        <f t="shared" si="3"/>
        <v>#DIV/0!</v>
      </c>
      <c r="AY43" s="18"/>
      <c r="AZ43" s="72"/>
      <c r="BA43" s="18"/>
      <c r="BB43" s="72"/>
      <c r="BC43" s="18"/>
      <c r="BD43" s="72"/>
      <c r="BE43" s="18"/>
      <c r="BF43" s="72"/>
      <c r="BG43" s="18"/>
      <c r="BH43" s="72" t="e">
        <f t="shared" si="4"/>
        <v>#DIV/0!</v>
      </c>
      <c r="BI43" s="61">
        <f t="shared" si="5"/>
        <v>0</v>
      </c>
      <c r="BK43" s="27" t="s">
        <v>29</v>
      </c>
      <c r="BL43" s="18"/>
      <c r="BM43" s="72" t="e">
        <f t="shared" si="6"/>
        <v>#DIV/0!</v>
      </c>
      <c r="BN43" s="18"/>
      <c r="BO43" s="72" t="e">
        <f t="shared" si="7"/>
        <v>#DIV/0!</v>
      </c>
      <c r="BP43" s="18"/>
      <c r="BQ43" s="72" t="e">
        <f t="shared" si="8"/>
        <v>#DIV/0!</v>
      </c>
      <c r="BR43" s="18"/>
      <c r="BS43" s="72" t="e">
        <f t="shared" si="9"/>
        <v>#DIV/0!</v>
      </c>
      <c r="BT43" s="18"/>
      <c r="BU43" s="72" t="e">
        <f t="shared" si="10"/>
        <v>#DIV/0!</v>
      </c>
      <c r="BV43" s="18"/>
      <c r="BW43" s="72" t="e">
        <f t="shared" si="11"/>
        <v>#DIV/0!</v>
      </c>
      <c r="BX43" s="18"/>
      <c r="BY43" s="72" t="e">
        <f t="shared" si="16"/>
        <v>#DIV/0!</v>
      </c>
      <c r="BZ43" s="61">
        <f t="shared" si="17"/>
        <v>0</v>
      </c>
      <c r="CB43" s="6" t="s">
        <v>29</v>
      </c>
      <c r="CC43" s="77"/>
    </row>
    <row r="44" spans="1:81" x14ac:dyDescent="0.2">
      <c r="A44" s="3"/>
      <c r="B44" s="29" t="s">
        <v>40</v>
      </c>
      <c r="C44" s="20">
        <f>SUM(C37:C43)</f>
        <v>0</v>
      </c>
      <c r="D44" s="21" t="e">
        <f>C44/M44</f>
        <v>#DIV/0!</v>
      </c>
      <c r="E44" s="13">
        <f>SUM(E37:E43)</f>
        <v>0</v>
      </c>
      <c r="F44" s="21" t="e">
        <f>E44/M44</f>
        <v>#DIV/0!</v>
      </c>
      <c r="G44" s="20">
        <f>SUM(G37:G43)</f>
        <v>0</v>
      </c>
      <c r="H44" s="21" t="e">
        <f>G44/$M44</f>
        <v>#DIV/0!</v>
      </c>
      <c r="I44" s="20">
        <f>SUM(I37:I43)</f>
        <v>0</v>
      </c>
      <c r="J44" s="21" t="e">
        <f>I44/$M44</f>
        <v>#DIV/0!</v>
      </c>
      <c r="K44" s="20">
        <f>SUM(K37:K43)</f>
        <v>0</v>
      </c>
      <c r="L44" s="21" t="e">
        <f t="shared" si="12"/>
        <v>#DIV/0!</v>
      </c>
      <c r="M44" s="63">
        <f t="shared" si="0"/>
        <v>0</v>
      </c>
      <c r="P44" s="29" t="s">
        <v>40</v>
      </c>
      <c r="Q44" s="20">
        <f>SUM(Q37:Q43)</f>
        <v>0</v>
      </c>
      <c r="R44" s="21" t="e">
        <f>Q44/AE44</f>
        <v>#DIV/0!</v>
      </c>
      <c r="S44" s="13">
        <f>SUM(S37:S43)</f>
        <v>0</v>
      </c>
      <c r="T44" s="21" t="e">
        <f>S44/AE44</f>
        <v>#DIV/0!</v>
      </c>
      <c r="U44" s="148" t="e">
        <f t="shared" si="13"/>
        <v>#DIV/0!</v>
      </c>
      <c r="V44" s="32"/>
      <c r="W44" s="20">
        <f>SUM(W37:W43)</f>
        <v>0</v>
      </c>
      <c r="X44" s="21" t="e">
        <f>W44/AE44</f>
        <v>#DIV/0!</v>
      </c>
      <c r="Y44" s="20">
        <f>SUM(Y37:Y43)</f>
        <v>0</v>
      </c>
      <c r="Z44" s="21" t="e">
        <f>Y44/AE44</f>
        <v>#DIV/0!</v>
      </c>
      <c r="AA44" s="20">
        <f>SUM(AA37:AA43)</f>
        <v>0</v>
      </c>
      <c r="AB44" s="21" t="e">
        <f>AA44/AE44</f>
        <v>#DIV/0!</v>
      </c>
      <c r="AC44" s="20">
        <f>SUM(AC37:AC43)</f>
        <v>0</v>
      </c>
      <c r="AD44" s="21" t="e">
        <f t="shared" si="14"/>
        <v>#DIV/0!</v>
      </c>
      <c r="AE44" s="63">
        <f t="shared" si="15"/>
        <v>0</v>
      </c>
      <c r="AG44" s="29" t="s">
        <v>40</v>
      </c>
      <c r="AH44" s="20">
        <f>SUM(AH37:AH43)</f>
        <v>0</v>
      </c>
      <c r="AI44" s="21" t="e">
        <f>AH44/AT44</f>
        <v>#DIV/0!</v>
      </c>
      <c r="AJ44" s="20">
        <f>SUM(AJ37:AJ43)</f>
        <v>0</v>
      </c>
      <c r="AK44" s="21" t="e">
        <f>AJ44/AT44</f>
        <v>#DIV/0!</v>
      </c>
      <c r="AL44" s="20">
        <f>SUM(AL37:AL43)</f>
        <v>0</v>
      </c>
      <c r="AM44" s="21" t="e">
        <f>AL44/AT44</f>
        <v>#DIV/0!</v>
      </c>
      <c r="AN44" s="20">
        <f>SUM(AN37:AN43)</f>
        <v>0</v>
      </c>
      <c r="AO44" s="21" t="e">
        <f>AN44/AT44</f>
        <v>#DIV/0!</v>
      </c>
      <c r="AP44" s="20">
        <f>SUM(AP37:AP43)</f>
        <v>0</v>
      </c>
      <c r="AQ44" s="21" t="e">
        <f>AP44/AT44</f>
        <v>#DIV/0!</v>
      </c>
      <c r="AR44" s="20">
        <f>SUM(AR37:AR43)</f>
        <v>0</v>
      </c>
      <c r="AS44" s="21" t="e">
        <f t="shared" si="1"/>
        <v>#DIV/0!</v>
      </c>
      <c r="AT44" s="63">
        <f t="shared" si="2"/>
        <v>0</v>
      </c>
      <c r="AV44" s="29" t="s">
        <v>40</v>
      </c>
      <c r="AW44" s="20">
        <f>SUM(AW37:AW43)</f>
        <v>0</v>
      </c>
      <c r="AX44" s="21" t="e">
        <f t="shared" si="3"/>
        <v>#DIV/0!</v>
      </c>
      <c r="AY44" s="20">
        <f>SUM(AY37:AY43)</f>
        <v>0</v>
      </c>
      <c r="AZ44" s="21" t="e">
        <f>AY44/BI44</f>
        <v>#DIV/0!</v>
      </c>
      <c r="BA44" s="20">
        <f>SUM(BA37:BA43)</f>
        <v>0</v>
      </c>
      <c r="BB44" s="21" t="e">
        <f>BA44/BI44</f>
        <v>#DIV/0!</v>
      </c>
      <c r="BC44" s="20">
        <f>SUM(BC37:BC43)</f>
        <v>0</v>
      </c>
      <c r="BD44" s="21" t="e">
        <f>BC44/BI44</f>
        <v>#DIV/0!</v>
      </c>
      <c r="BE44" s="20">
        <f>SUM(BE37:BE43)</f>
        <v>0</v>
      </c>
      <c r="BF44" s="21" t="e">
        <f>BE44/BI44</f>
        <v>#DIV/0!</v>
      </c>
      <c r="BG44" s="20">
        <f>SUM(BG37:BG43)</f>
        <v>0</v>
      </c>
      <c r="BH44" s="21" t="e">
        <f t="shared" si="4"/>
        <v>#DIV/0!</v>
      </c>
      <c r="BI44" s="63">
        <f t="shared" si="5"/>
        <v>0</v>
      </c>
      <c r="BK44" s="29" t="s">
        <v>40</v>
      </c>
      <c r="BL44" s="20">
        <f>SUM(BL37:BL43)</f>
        <v>0</v>
      </c>
      <c r="BM44" s="21" t="e">
        <f>BL44/BZ44</f>
        <v>#DIV/0!</v>
      </c>
      <c r="BN44" s="20">
        <f>SUM(BN37:BN43)</f>
        <v>0</v>
      </c>
      <c r="BO44" s="21" t="e">
        <f>BN44/BZ44</f>
        <v>#DIV/0!</v>
      </c>
      <c r="BP44" s="20">
        <f>SUM(BP37:BP43)</f>
        <v>0</v>
      </c>
      <c r="BQ44" s="21" t="e">
        <f>BP44/BZ44</f>
        <v>#DIV/0!</v>
      </c>
      <c r="BR44" s="20">
        <f>SUM(BR37:BR43)</f>
        <v>0</v>
      </c>
      <c r="BS44" s="21" t="e">
        <f>BR44/BZ44</f>
        <v>#DIV/0!</v>
      </c>
      <c r="BT44" s="20">
        <f>SUM(BT37:BT43)</f>
        <v>0</v>
      </c>
      <c r="BU44" s="21" t="e">
        <f>BT44/BZ44</f>
        <v>#DIV/0!</v>
      </c>
      <c r="BV44" s="20">
        <f>SUM(BV37:BV43)</f>
        <v>0</v>
      </c>
      <c r="BW44" s="21" t="e">
        <f>BV44/BZ44</f>
        <v>#DIV/0!</v>
      </c>
      <c r="BX44" s="20">
        <f>SUM(BX37:BX43)</f>
        <v>0</v>
      </c>
      <c r="BY44" s="21" t="e">
        <f t="shared" si="16"/>
        <v>#DIV/0!</v>
      </c>
      <c r="BZ44" s="63">
        <f t="shared" si="17"/>
        <v>0</v>
      </c>
      <c r="CB44" s="7" t="s">
        <v>40</v>
      </c>
      <c r="CC44" s="77"/>
    </row>
    <row r="45" spans="1:81" ht="13.5" thickBot="1" x14ac:dyDescent="0.25">
      <c r="A45" s="3"/>
      <c r="B45" s="28" t="s">
        <v>41</v>
      </c>
      <c r="C45" s="56">
        <f>C36+C44</f>
        <v>0</v>
      </c>
      <c r="D45" s="44" t="e">
        <f>C45/M45</f>
        <v>#DIV/0!</v>
      </c>
      <c r="E45" s="12">
        <f>E36+E44</f>
        <v>0</v>
      </c>
      <c r="F45" s="44" t="e">
        <f>E45/M45</f>
        <v>#DIV/0!</v>
      </c>
      <c r="G45" s="56">
        <f>G36+G44</f>
        <v>0</v>
      </c>
      <c r="H45" s="44" t="e">
        <f>G45/$M45</f>
        <v>#DIV/0!</v>
      </c>
      <c r="I45" s="56">
        <f>I36+I44</f>
        <v>0</v>
      </c>
      <c r="J45" s="44" t="e">
        <f>I45/$M45</f>
        <v>#DIV/0!</v>
      </c>
      <c r="K45" s="56">
        <f>K36+K44</f>
        <v>0</v>
      </c>
      <c r="L45" s="44" t="e">
        <f t="shared" si="12"/>
        <v>#DIV/0!</v>
      </c>
      <c r="M45" s="62">
        <f t="shared" si="0"/>
        <v>0</v>
      </c>
      <c r="P45" s="28" t="s">
        <v>41</v>
      </c>
      <c r="Q45" s="56">
        <f>Q36+Q44</f>
        <v>0</v>
      </c>
      <c r="R45" s="44" t="e">
        <f>Q45/AE45</f>
        <v>#DIV/0!</v>
      </c>
      <c r="S45" s="12">
        <f>S36+S44</f>
        <v>0</v>
      </c>
      <c r="T45" s="44" t="e">
        <f>S45/AE45</f>
        <v>#DIV/0!</v>
      </c>
      <c r="U45" s="148" t="e">
        <f t="shared" si="13"/>
        <v>#DIV/0!</v>
      </c>
      <c r="V45" s="31"/>
      <c r="W45" s="56">
        <f>W36+W44</f>
        <v>0</v>
      </c>
      <c r="X45" s="44" t="e">
        <f>W45/AE45</f>
        <v>#DIV/0!</v>
      </c>
      <c r="Y45" s="56">
        <f>Y36+Y44</f>
        <v>0</v>
      </c>
      <c r="Z45" s="44" t="e">
        <f>Y45/AE45</f>
        <v>#DIV/0!</v>
      </c>
      <c r="AA45" s="56">
        <f>AA36+AA44</f>
        <v>0</v>
      </c>
      <c r="AB45" s="44" t="e">
        <f>AA45/AE45</f>
        <v>#DIV/0!</v>
      </c>
      <c r="AC45" s="56">
        <f>AC36+AC44</f>
        <v>0</v>
      </c>
      <c r="AD45" s="44" t="e">
        <f t="shared" si="14"/>
        <v>#DIV/0!</v>
      </c>
      <c r="AE45" s="62">
        <f t="shared" si="15"/>
        <v>0</v>
      </c>
      <c r="AG45" s="28" t="s">
        <v>41</v>
      </c>
      <c r="AH45" s="56">
        <f>AH36+AH44</f>
        <v>0</v>
      </c>
      <c r="AI45" s="44" t="e">
        <f>AH45/AT45</f>
        <v>#DIV/0!</v>
      </c>
      <c r="AJ45" s="56">
        <f>AJ36+AJ44</f>
        <v>0</v>
      </c>
      <c r="AK45" s="44" t="e">
        <f>AJ45/AT45</f>
        <v>#DIV/0!</v>
      </c>
      <c r="AL45" s="56">
        <f>AL36+AL44</f>
        <v>0</v>
      </c>
      <c r="AM45" s="44" t="e">
        <f>AL45/AT45</f>
        <v>#DIV/0!</v>
      </c>
      <c r="AN45" s="56">
        <f>AN36+AN44</f>
        <v>0</v>
      </c>
      <c r="AO45" s="44" t="e">
        <f>AN45/AT45</f>
        <v>#DIV/0!</v>
      </c>
      <c r="AP45" s="56">
        <f>AP36+AP44</f>
        <v>0</v>
      </c>
      <c r="AQ45" s="44" t="e">
        <f>AP45/AT45</f>
        <v>#DIV/0!</v>
      </c>
      <c r="AR45" s="56">
        <f>AR36+AR44</f>
        <v>0</v>
      </c>
      <c r="AS45" s="44" t="e">
        <f t="shared" si="1"/>
        <v>#DIV/0!</v>
      </c>
      <c r="AT45" s="62">
        <f t="shared" si="2"/>
        <v>0</v>
      </c>
      <c r="AV45" s="28" t="s">
        <v>41</v>
      </c>
      <c r="AW45" s="56">
        <f>AW36+AW44</f>
        <v>0</v>
      </c>
      <c r="AX45" s="44" t="e">
        <f>AW45/BI45</f>
        <v>#DIV/0!</v>
      </c>
      <c r="AY45" s="56">
        <f>AY36+AY44</f>
        <v>0</v>
      </c>
      <c r="AZ45" s="44" t="e">
        <f>AY45/BI45</f>
        <v>#DIV/0!</v>
      </c>
      <c r="BA45" s="56">
        <f>BA36+BA44</f>
        <v>0</v>
      </c>
      <c r="BB45" s="44" t="e">
        <f>BA45/BI45</f>
        <v>#DIV/0!</v>
      </c>
      <c r="BC45" s="56">
        <f>BC36+BC44</f>
        <v>0</v>
      </c>
      <c r="BD45" s="44" t="e">
        <f>BC45/BI45</f>
        <v>#DIV/0!</v>
      </c>
      <c r="BE45" s="56">
        <f>BE36+BE44</f>
        <v>0</v>
      </c>
      <c r="BF45" s="44" t="e">
        <f>BE45/BI45</f>
        <v>#DIV/0!</v>
      </c>
      <c r="BG45" s="56">
        <f>BG36+BG44</f>
        <v>0</v>
      </c>
      <c r="BH45" s="44" t="e">
        <f t="shared" si="4"/>
        <v>#DIV/0!</v>
      </c>
      <c r="BI45" s="62">
        <f t="shared" si="5"/>
        <v>0</v>
      </c>
      <c r="BK45" s="28" t="s">
        <v>41</v>
      </c>
      <c r="BL45" s="56">
        <f>BL36+BL44</f>
        <v>0</v>
      </c>
      <c r="BM45" s="44" t="e">
        <f>BL45/BZ45</f>
        <v>#DIV/0!</v>
      </c>
      <c r="BN45" s="56">
        <f>BN36+BN44</f>
        <v>0</v>
      </c>
      <c r="BO45" s="44" t="e">
        <f>BN45/BZ45</f>
        <v>#DIV/0!</v>
      </c>
      <c r="BP45" s="56">
        <f>BP36+BP44</f>
        <v>0</v>
      </c>
      <c r="BQ45" s="44" t="e">
        <f>BP45/BZ45</f>
        <v>#DIV/0!</v>
      </c>
      <c r="BR45" s="56">
        <f>BR36+BR44</f>
        <v>0</v>
      </c>
      <c r="BS45" s="44" t="e">
        <f>BR45/BZ45</f>
        <v>#DIV/0!</v>
      </c>
      <c r="BT45" s="56">
        <f>BT36+BT44</f>
        <v>0</v>
      </c>
      <c r="BU45" s="44" t="e">
        <f>BT45/BZ45</f>
        <v>#DIV/0!</v>
      </c>
      <c r="BV45" s="56">
        <f>BV36+BV44</f>
        <v>0</v>
      </c>
      <c r="BW45" s="44" t="e">
        <f>BV45/BZ45</f>
        <v>#DIV/0!</v>
      </c>
      <c r="BX45" s="56">
        <f>BX36+BX44</f>
        <v>0</v>
      </c>
      <c r="BY45" s="44" t="e">
        <f t="shared" si="16"/>
        <v>#DIV/0!</v>
      </c>
      <c r="BZ45" s="62">
        <f t="shared" si="17"/>
        <v>0</v>
      </c>
      <c r="CB45" s="9" t="s">
        <v>41</v>
      </c>
      <c r="CC45" s="77"/>
    </row>
    <row r="46" spans="1:81" ht="13.5" thickBot="1" x14ac:dyDescent="0.25">
      <c r="A46" s="3"/>
      <c r="B46" s="42" t="s">
        <v>42</v>
      </c>
      <c r="C46" s="58">
        <f>C8+C30+C45</f>
        <v>0</v>
      </c>
      <c r="D46" s="45" t="e">
        <f>C46/M46</f>
        <v>#DIV/0!</v>
      </c>
      <c r="E46" s="41">
        <f>E8+E30+E45</f>
        <v>0</v>
      </c>
      <c r="F46" s="45" t="e">
        <f>E46/M46</f>
        <v>#DIV/0!</v>
      </c>
      <c r="G46" s="58">
        <f>G8+G30+G45</f>
        <v>0</v>
      </c>
      <c r="H46" s="45" t="e">
        <f>G46/$M46</f>
        <v>#DIV/0!</v>
      </c>
      <c r="I46" s="58">
        <f>I8+I30+I45</f>
        <v>0</v>
      </c>
      <c r="J46" s="45" t="e">
        <f>I46/$M46</f>
        <v>#DIV/0!</v>
      </c>
      <c r="K46" s="58">
        <f>K8+K30+K45</f>
        <v>0</v>
      </c>
      <c r="L46" s="45" t="e">
        <f t="shared" si="12"/>
        <v>#DIV/0!</v>
      </c>
      <c r="M46" s="65">
        <f t="shared" si="0"/>
        <v>0</v>
      </c>
      <c r="P46" s="42" t="s">
        <v>42</v>
      </c>
      <c r="Q46" s="58">
        <f>Q8+Q30+Q45</f>
        <v>0</v>
      </c>
      <c r="R46" s="45" t="e">
        <f>Q46/AE46</f>
        <v>#DIV/0!</v>
      </c>
      <c r="S46" s="41">
        <f>S8+S30+S45</f>
        <v>0</v>
      </c>
      <c r="T46" s="45" t="e">
        <f>S46/AE46</f>
        <v>#DIV/0!</v>
      </c>
      <c r="U46" s="148" t="e">
        <f t="shared" si="13"/>
        <v>#DIV/0!</v>
      </c>
      <c r="V46" s="55"/>
      <c r="W46" s="58">
        <f>W8+W30+W45</f>
        <v>0</v>
      </c>
      <c r="X46" s="45" t="e">
        <f>W46/AE46</f>
        <v>#DIV/0!</v>
      </c>
      <c r="Y46" s="58">
        <f>Y8+Y30+Y45</f>
        <v>0</v>
      </c>
      <c r="Z46" s="45" t="e">
        <f>Y46/AE46</f>
        <v>#DIV/0!</v>
      </c>
      <c r="AA46" s="58">
        <f>AA8+AA30+AA45</f>
        <v>0</v>
      </c>
      <c r="AB46" s="45" t="e">
        <f>AA46/AE46</f>
        <v>#DIV/0!</v>
      </c>
      <c r="AC46" s="58">
        <f>AC8+AC30+AC45</f>
        <v>0</v>
      </c>
      <c r="AD46" s="45" t="e">
        <f t="shared" si="14"/>
        <v>#DIV/0!</v>
      </c>
      <c r="AE46" s="65">
        <f t="shared" si="15"/>
        <v>0</v>
      </c>
      <c r="AG46" s="42" t="s">
        <v>42</v>
      </c>
      <c r="AH46" s="58">
        <f>AH8+AH30+AH45</f>
        <v>0</v>
      </c>
      <c r="AI46" s="45" t="e">
        <f>AH46/AT46</f>
        <v>#DIV/0!</v>
      </c>
      <c r="AJ46" s="58">
        <f>AJ8+AJ30+AJ45</f>
        <v>0</v>
      </c>
      <c r="AK46" s="45" t="e">
        <f>AJ46/AT46</f>
        <v>#DIV/0!</v>
      </c>
      <c r="AL46" s="58">
        <f>AL8+AL30+AL45</f>
        <v>0</v>
      </c>
      <c r="AM46" s="45" t="e">
        <f>AL46/AT46</f>
        <v>#DIV/0!</v>
      </c>
      <c r="AN46" s="58">
        <f>AN8+AN30+AN45</f>
        <v>0</v>
      </c>
      <c r="AO46" s="45" t="e">
        <f>AN46/AT46</f>
        <v>#DIV/0!</v>
      </c>
      <c r="AP46" s="58">
        <f>AP8+AP30+AP45</f>
        <v>0</v>
      </c>
      <c r="AQ46" s="45" t="e">
        <f>AP46/AT46</f>
        <v>#DIV/0!</v>
      </c>
      <c r="AR46" s="58">
        <f>AR8+AR30+AR45</f>
        <v>0</v>
      </c>
      <c r="AS46" s="45" t="e">
        <f t="shared" si="1"/>
        <v>#DIV/0!</v>
      </c>
      <c r="AT46" s="65">
        <f t="shared" si="2"/>
        <v>0</v>
      </c>
      <c r="AV46" s="42" t="s">
        <v>42</v>
      </c>
      <c r="AW46" s="58">
        <f>AW8+AW30+AW45</f>
        <v>0</v>
      </c>
      <c r="AX46" s="45" t="e">
        <f>AW46/BI46</f>
        <v>#DIV/0!</v>
      </c>
      <c r="AY46" s="58">
        <f>AY8+AY30+AY45</f>
        <v>0</v>
      </c>
      <c r="AZ46" s="45" t="e">
        <f>AY46/BI46</f>
        <v>#DIV/0!</v>
      </c>
      <c r="BA46" s="58">
        <f>BA8+BA30+BA45</f>
        <v>0</v>
      </c>
      <c r="BB46" s="45" t="e">
        <f>BA46/BI46</f>
        <v>#DIV/0!</v>
      </c>
      <c r="BC46" s="58">
        <f>BC8+BC30+BC45</f>
        <v>0</v>
      </c>
      <c r="BD46" s="45" t="e">
        <f>BC46/BI46</f>
        <v>#DIV/0!</v>
      </c>
      <c r="BE46" s="58">
        <f>BE8+BE30+BE45</f>
        <v>0</v>
      </c>
      <c r="BF46" s="45" t="e">
        <f>BE46/BI46</f>
        <v>#DIV/0!</v>
      </c>
      <c r="BG46" s="58">
        <f>BG8+BG30+BG45</f>
        <v>0</v>
      </c>
      <c r="BH46" s="45" t="e">
        <f t="shared" si="4"/>
        <v>#DIV/0!</v>
      </c>
      <c r="BI46" s="65">
        <f t="shared" si="5"/>
        <v>0</v>
      </c>
      <c r="BK46" s="42" t="s">
        <v>42</v>
      </c>
      <c r="BL46" s="58">
        <f>BL8+BL30+BL45</f>
        <v>0</v>
      </c>
      <c r="BM46" s="45" t="e">
        <f>BL46/BZ46</f>
        <v>#DIV/0!</v>
      </c>
      <c r="BN46" s="58">
        <f>BN8+BN30+BN45</f>
        <v>0</v>
      </c>
      <c r="BO46" s="45" t="e">
        <f>BN46/BZ46</f>
        <v>#DIV/0!</v>
      </c>
      <c r="BP46" s="58">
        <f>BP8+BP30+BP45</f>
        <v>0</v>
      </c>
      <c r="BQ46" s="45" t="e">
        <f>BP46/BZ46</f>
        <v>#DIV/0!</v>
      </c>
      <c r="BR46" s="58">
        <f>BR8+BR30+BR45</f>
        <v>0</v>
      </c>
      <c r="BS46" s="45" t="e">
        <f>BR46/BZ46</f>
        <v>#DIV/0!</v>
      </c>
      <c r="BT46" s="58">
        <f>BT8+BT30+BT45</f>
        <v>0</v>
      </c>
      <c r="BU46" s="45" t="e">
        <f>BT46/BZ46</f>
        <v>#DIV/0!</v>
      </c>
      <c r="BV46" s="58">
        <f>BV8+BV30+BV45</f>
        <v>0</v>
      </c>
      <c r="BW46" s="45" t="e">
        <f>BV46/BZ46</f>
        <v>#DIV/0!</v>
      </c>
      <c r="BX46" s="58">
        <f>BX8+BX30+BX45</f>
        <v>0</v>
      </c>
      <c r="BY46" s="45" t="e">
        <f t="shared" si="16"/>
        <v>#DIV/0!</v>
      </c>
      <c r="BZ46" s="65">
        <f t="shared" si="17"/>
        <v>0</v>
      </c>
      <c r="CB46" s="75" t="s">
        <v>42</v>
      </c>
      <c r="CC46" s="79"/>
    </row>
    <row r="47" spans="1:81" x14ac:dyDescent="0.2">
      <c r="B47" s="54" t="s">
        <v>79</v>
      </c>
      <c r="C47" s="11"/>
      <c r="D47" s="10"/>
      <c r="F47" s="10"/>
      <c r="G47" s="11"/>
      <c r="H47" s="10"/>
      <c r="I47" s="11"/>
      <c r="J47" s="10"/>
      <c r="K47" s="11"/>
      <c r="L47" s="10"/>
      <c r="M47" s="10"/>
      <c r="P47" s="54" t="s">
        <v>79</v>
      </c>
      <c r="Q47" s="11"/>
      <c r="R47" s="10"/>
      <c r="T47" s="10"/>
      <c r="U47" s="10"/>
      <c r="V47" s="10"/>
      <c r="W47" s="11"/>
      <c r="X47" s="10"/>
      <c r="Y47" s="11"/>
      <c r="Z47" s="10"/>
      <c r="AA47" s="11"/>
      <c r="AB47" s="10"/>
      <c r="AC47" s="11"/>
      <c r="AD47" s="10"/>
      <c r="AE47" s="10"/>
      <c r="AG47" s="54" t="s">
        <v>79</v>
      </c>
      <c r="AH47" s="11"/>
      <c r="AI47" s="10"/>
      <c r="AK47" s="10"/>
      <c r="AL47" s="11"/>
      <c r="AM47" s="10"/>
      <c r="AN47" s="11"/>
      <c r="AO47" s="10"/>
      <c r="AP47" s="11"/>
      <c r="AQ47" s="10"/>
      <c r="AR47" s="11"/>
      <c r="AS47" s="10"/>
      <c r="AT47" s="10"/>
      <c r="AV47" s="54" t="s">
        <v>79</v>
      </c>
      <c r="AW47" s="11"/>
      <c r="AX47" s="10"/>
      <c r="AZ47" s="10"/>
      <c r="BA47" s="11"/>
      <c r="BB47" s="10"/>
      <c r="BC47" s="11"/>
      <c r="BD47" s="10"/>
      <c r="BE47" s="11"/>
      <c r="BF47" s="10"/>
      <c r="BG47" s="11"/>
      <c r="BH47" s="10"/>
      <c r="BI47" s="10"/>
      <c r="BK47" s="54" t="s">
        <v>79</v>
      </c>
      <c r="BL47" s="11"/>
      <c r="BM47" s="10"/>
      <c r="BO47" s="10"/>
      <c r="BP47" s="11"/>
      <c r="BQ47" s="10"/>
      <c r="BR47" s="11"/>
      <c r="BS47" s="10"/>
      <c r="BT47" s="11"/>
      <c r="BU47" s="10"/>
      <c r="BV47" s="11"/>
      <c r="BW47" s="10"/>
      <c r="BX47" s="11"/>
      <c r="BY47" s="10"/>
      <c r="BZ47" s="10"/>
      <c r="CB47" s="54" t="s">
        <v>79</v>
      </c>
      <c r="CC47"/>
    </row>
    <row r="48" spans="1:81" x14ac:dyDescent="0.2">
      <c r="S48" s="33" t="e">
        <f>S46/(S46+Q46)</f>
        <v>#DIV/0!</v>
      </c>
      <c r="CC48"/>
    </row>
    <row r="49" spans="81:81" x14ac:dyDescent="0.2">
      <c r="CC49"/>
    </row>
    <row r="50" spans="81:81" x14ac:dyDescent="0.2">
      <c r="CC50"/>
    </row>
    <row r="51" spans="81:81" x14ac:dyDescent="0.2">
      <c r="CC51"/>
    </row>
  </sheetData>
  <phoneticPr fontId="3" type="noConversion"/>
  <printOptions horizontalCentered="1" verticalCentered="1"/>
  <pageMargins left="0.25" right="0.25" top="0.75" bottom="0.75" header="0.3" footer="0.3"/>
  <pageSetup paperSize="9" scale="65" orientation="portrait" r:id="rId1"/>
  <headerFooter alignWithMargins="0">
    <oddHeader>&amp;C&amp;"-,Normal"&amp;K03+000Observatoire de l'habitat de la Martinique&amp;K000000
&amp;"-,Gras"&amp;11Les jeunes</oddHeader>
  </headerFooter>
  <colBreaks count="5" manualBreakCount="5">
    <brk id="14" max="1048575" man="1"/>
    <brk id="31" max="46" man="1"/>
    <brk id="46" max="46" man="1"/>
    <brk id="62" max="46" man="1"/>
    <brk id="78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abSelected="1" zoomScale="90" zoomScaleNormal="90" workbookViewId="0">
      <pane xSplit="2" ySplit="3" topLeftCell="C4" activePane="bottomRight" state="frozen"/>
      <selection activeCell="AY1" sqref="AY1"/>
      <selection pane="topRight" activeCell="AY1" sqref="AY1"/>
      <selection pane="bottomLeft" activeCell="AY1" sqref="AY1"/>
      <selection pane="bottomRight" activeCell="D3" sqref="D3"/>
    </sheetView>
  </sheetViews>
  <sheetFormatPr baseColWidth="10" defaultRowHeight="12.75" x14ac:dyDescent="0.2"/>
  <cols>
    <col min="1" max="1" width="11" style="99" customWidth="1"/>
    <col min="2" max="2" width="17" style="99" customWidth="1"/>
    <col min="3" max="3" width="11.42578125" style="99" customWidth="1"/>
    <col min="4" max="4" width="11.42578125" style="189"/>
    <col min="5" max="5" width="8.7109375" style="99" customWidth="1"/>
    <col min="6" max="6" width="12.5703125" style="189" customWidth="1"/>
    <col min="7" max="7" width="8.7109375" style="99" customWidth="1"/>
    <col min="8" max="8" width="12.5703125" style="99" customWidth="1"/>
    <col min="9" max="9" width="8.7109375" style="282" customWidth="1"/>
    <col min="10" max="10" width="11.42578125" style="99" hidden="1" customWidth="1"/>
    <col min="11" max="11" width="11.42578125" style="189" hidden="1" customWidth="1"/>
    <col min="12" max="12" width="8.7109375" style="99" hidden="1" customWidth="1"/>
    <col min="13" max="13" width="12.5703125" style="189" hidden="1" customWidth="1"/>
    <col min="14" max="14" width="8.7109375" style="99" hidden="1" customWidth="1"/>
    <col min="15" max="15" width="12.5703125" style="99" hidden="1" customWidth="1"/>
    <col min="16" max="16" width="8.7109375" style="282" hidden="1" customWidth="1"/>
    <col min="17" max="17" width="5.42578125" style="99" customWidth="1"/>
    <col min="18" max="18" width="11.42578125" style="99" customWidth="1"/>
    <col min="19" max="19" width="11.42578125" style="189" customWidth="1"/>
    <col min="20" max="20" width="12.5703125" style="189" customWidth="1"/>
    <col min="21" max="21" width="12.5703125" style="99" customWidth="1"/>
    <col min="22" max="22" width="9.140625" style="99" customWidth="1"/>
    <col min="23" max="23" width="17.28515625" style="99" customWidth="1"/>
    <col min="24" max="24" width="9.7109375" style="99" customWidth="1"/>
    <col min="25" max="25" width="8.7109375" style="99" customWidth="1"/>
    <col min="26" max="26" width="9.7109375" style="99" customWidth="1"/>
    <col min="27" max="27" width="8.7109375" style="99" customWidth="1"/>
    <col min="28" max="28" width="9.7109375" style="99" customWidth="1"/>
    <col min="29" max="29" width="8.7109375" style="99" customWidth="1"/>
    <col min="30" max="30" width="9.7109375" style="99" customWidth="1"/>
    <col min="31" max="31" width="8.7109375" style="99" customWidth="1"/>
    <col min="32" max="32" width="9.7109375" style="99" customWidth="1"/>
    <col min="33" max="33" width="8.7109375" style="99" customWidth="1"/>
    <col min="34" max="34" width="9.7109375" style="99" customWidth="1"/>
    <col min="35" max="35" width="8.7109375" style="99" customWidth="1"/>
    <col min="36" max="36" width="6.28515625" style="99" customWidth="1"/>
    <col min="37" max="37" width="17.28515625" style="99" customWidth="1"/>
    <col min="38" max="38" width="9.7109375" style="99" customWidth="1"/>
    <col min="39" max="39" width="8.7109375" style="99" customWidth="1"/>
    <col min="40" max="40" width="9.7109375" style="99" customWidth="1"/>
    <col min="41" max="41" width="8.7109375" style="99" customWidth="1"/>
    <col min="42" max="42" width="9.7109375" style="99" customWidth="1"/>
    <col min="43" max="43" width="8.7109375" style="99" customWidth="1"/>
    <col min="44" max="16384" width="11.42578125" style="99"/>
  </cols>
  <sheetData>
    <row r="1" spans="1:44" ht="13.5" thickBot="1" x14ac:dyDescent="0.25"/>
    <row r="2" spans="1:44" ht="15" x14ac:dyDescent="0.2">
      <c r="C2" s="389">
        <v>2010</v>
      </c>
      <c r="D2" s="390"/>
      <c r="E2" s="390"/>
      <c r="F2" s="390"/>
      <c r="G2" s="390"/>
      <c r="H2" s="390"/>
      <c r="I2" s="391"/>
      <c r="J2" s="389">
        <v>1999</v>
      </c>
      <c r="K2" s="390"/>
      <c r="L2" s="390"/>
      <c r="M2" s="390"/>
      <c r="N2" s="390"/>
      <c r="O2" s="390"/>
      <c r="P2" s="391"/>
      <c r="R2" s="389" t="s">
        <v>230</v>
      </c>
      <c r="S2" s="390"/>
      <c r="T2" s="390"/>
      <c r="U2" s="392"/>
      <c r="X2" s="103" t="s">
        <v>231</v>
      </c>
      <c r="Y2" s="104"/>
      <c r="Z2" s="213"/>
      <c r="AA2" s="104"/>
      <c r="AB2" s="213"/>
      <c r="AC2" s="104"/>
      <c r="AD2" s="213"/>
      <c r="AE2" s="104"/>
      <c r="AF2" s="213"/>
      <c r="AG2" s="393"/>
      <c r="AH2" s="213"/>
      <c r="AI2" s="251"/>
      <c r="AL2" s="394" t="s">
        <v>225</v>
      </c>
      <c r="AM2" s="268"/>
      <c r="AN2" s="395"/>
      <c r="AO2" s="268"/>
      <c r="AP2" s="395"/>
      <c r="AQ2" s="268"/>
      <c r="AR2" s="396"/>
    </row>
    <row r="3" spans="1:44" ht="51.75" thickBot="1" x14ac:dyDescent="0.25">
      <c r="C3" s="397" t="s">
        <v>57</v>
      </c>
      <c r="D3" s="193" t="s">
        <v>56</v>
      </c>
      <c r="E3" s="110" t="s">
        <v>55</v>
      </c>
      <c r="F3" s="193" t="s">
        <v>59</v>
      </c>
      <c r="G3" s="110" t="s">
        <v>55</v>
      </c>
      <c r="H3" s="193" t="s">
        <v>58</v>
      </c>
      <c r="I3" s="398" t="s">
        <v>55</v>
      </c>
      <c r="J3" s="397" t="s">
        <v>57</v>
      </c>
      <c r="K3" s="193" t="s">
        <v>56</v>
      </c>
      <c r="L3" s="110" t="s">
        <v>55</v>
      </c>
      <c r="M3" s="193" t="s">
        <v>59</v>
      </c>
      <c r="N3" s="110" t="s">
        <v>55</v>
      </c>
      <c r="O3" s="193" t="s">
        <v>58</v>
      </c>
      <c r="P3" s="398" t="s">
        <v>55</v>
      </c>
      <c r="R3" s="397" t="s">
        <v>57</v>
      </c>
      <c r="S3" s="193" t="s">
        <v>56</v>
      </c>
      <c r="T3" s="193" t="s">
        <v>59</v>
      </c>
      <c r="U3" s="399" t="s">
        <v>58</v>
      </c>
      <c r="X3" s="109" t="s">
        <v>60</v>
      </c>
      <c r="Y3" s="110" t="s">
        <v>55</v>
      </c>
      <c r="Z3" s="109" t="s">
        <v>61</v>
      </c>
      <c r="AA3" s="110" t="s">
        <v>55</v>
      </c>
      <c r="AB3" s="109" t="s">
        <v>62</v>
      </c>
      <c r="AC3" s="110" t="s">
        <v>55</v>
      </c>
      <c r="AD3" s="109" t="s">
        <v>63</v>
      </c>
      <c r="AE3" s="110" t="s">
        <v>55</v>
      </c>
      <c r="AF3" s="400" t="s">
        <v>96</v>
      </c>
      <c r="AG3" s="110" t="s">
        <v>55</v>
      </c>
      <c r="AH3" s="400" t="s">
        <v>171</v>
      </c>
      <c r="AI3" s="110"/>
      <c r="AL3" s="401" t="s">
        <v>126</v>
      </c>
      <c r="AM3" s="110" t="s">
        <v>55</v>
      </c>
      <c r="AN3" s="109" t="s">
        <v>127</v>
      </c>
      <c r="AO3" s="110" t="s">
        <v>55</v>
      </c>
      <c r="AP3" s="109" t="s">
        <v>224</v>
      </c>
      <c r="AQ3" s="110" t="s">
        <v>55</v>
      </c>
      <c r="AR3" s="402" t="s">
        <v>226</v>
      </c>
    </row>
    <row r="4" spans="1:44" x14ac:dyDescent="0.2">
      <c r="A4" s="113">
        <v>97209</v>
      </c>
      <c r="B4" s="403" t="s">
        <v>8</v>
      </c>
      <c r="C4" s="227">
        <v>44867.858868000003</v>
      </c>
      <c r="D4" s="404">
        <v>38365.880706999997</v>
      </c>
      <c r="E4" s="116">
        <v>0.85508606104586704</v>
      </c>
      <c r="F4" s="404">
        <v>624.417733</v>
      </c>
      <c r="G4" s="116">
        <v>1.3916815929126898E-2</v>
      </c>
      <c r="H4" s="404">
        <v>5877.5604279999998</v>
      </c>
      <c r="I4" s="405">
        <v>0.13099712302500593</v>
      </c>
      <c r="J4" s="227">
        <v>40655</v>
      </c>
      <c r="K4" s="404">
        <v>35214</v>
      </c>
      <c r="L4" s="116">
        <f t="shared" ref="L4:L42" si="0">K4/J4</f>
        <v>0.86616652318288034</v>
      </c>
      <c r="M4" s="404">
        <v>635</v>
      </c>
      <c r="N4" s="116">
        <f t="shared" ref="N4:N42" si="1">M4/J4</f>
        <v>1.5619235026442012E-2</v>
      </c>
      <c r="O4" s="404">
        <v>4806</v>
      </c>
      <c r="P4" s="405">
        <f t="shared" ref="P4:P42" si="2">O4/J4</f>
        <v>0.11821424179067766</v>
      </c>
      <c r="R4" s="199">
        <f t="shared" ref="R4:R46" si="3">(C4/J4)^(1/($C$2-$J$2))-1</f>
        <v>9.0039181874657093E-3</v>
      </c>
      <c r="S4" s="199">
        <f t="shared" ref="S4:S46" si="4">(D4/K4)^(1/($C$2-$J$2))-1</f>
        <v>7.8236103420716852E-3</v>
      </c>
      <c r="T4" s="199">
        <f t="shared" ref="T4:T46" si="5">(F4/M4)^(1/($C$2-$J$2))-1</f>
        <v>-1.5265981609027257E-3</v>
      </c>
      <c r="U4" s="199">
        <f t="shared" ref="U4:U46" si="6">(H4/O4)^(1/($C$2-$J$2))-1</f>
        <v>1.8466308741605042E-2</v>
      </c>
      <c r="W4" s="114" t="s">
        <v>8</v>
      </c>
      <c r="X4" s="115">
        <v>2933.1908560000002</v>
      </c>
      <c r="Y4" s="116">
        <v>6.5373987749880513E-2</v>
      </c>
      <c r="Z4" s="115">
        <v>7870.9620109999987</v>
      </c>
      <c r="AA4" s="116">
        <v>0.17542539826016995</v>
      </c>
      <c r="AB4" s="115">
        <v>14193.071808999999</v>
      </c>
      <c r="AC4" s="116">
        <v>0.31633049062482843</v>
      </c>
      <c r="AD4" s="115">
        <v>14129.594668</v>
      </c>
      <c r="AE4" s="116">
        <v>0.3149157330990292</v>
      </c>
      <c r="AF4" s="115">
        <v>4170.7426879999994</v>
      </c>
      <c r="AG4" s="116">
        <v>9.2956133705203295E-2</v>
      </c>
      <c r="AH4" s="115">
        <v>1570.2968389999999</v>
      </c>
      <c r="AI4" s="116">
        <v>3.4998256627751495E-2</v>
      </c>
      <c r="AK4" s="220" t="s">
        <v>8</v>
      </c>
      <c r="AL4" s="406">
        <v>21482.167260999999</v>
      </c>
      <c r="AM4" s="116">
        <f>AL4/AR4</f>
        <v>0.47878743944969471</v>
      </c>
      <c r="AN4" s="404">
        <v>23219.114769</v>
      </c>
      <c r="AO4" s="116">
        <f>AN4/AR4</f>
        <v>0.51749995107433122</v>
      </c>
      <c r="AP4" s="404">
        <v>166.5768380000045</v>
      </c>
      <c r="AQ4" s="116">
        <f>AP4/AR4</f>
        <v>3.7126094759740809E-3</v>
      </c>
      <c r="AR4" s="407">
        <v>44867.858868000003</v>
      </c>
    </row>
    <row r="5" spans="1:44" x14ac:dyDescent="0.2">
      <c r="A5" s="119">
        <v>97213</v>
      </c>
      <c r="B5" s="120" t="s">
        <v>10</v>
      </c>
      <c r="C5" s="221">
        <v>17470.036978</v>
      </c>
      <c r="D5" s="190">
        <v>15707.412727999999</v>
      </c>
      <c r="E5" s="121">
        <v>0.89910586610551135</v>
      </c>
      <c r="F5" s="190">
        <v>134.351572</v>
      </c>
      <c r="G5" s="121">
        <v>7.6903999784996907E-3</v>
      </c>
      <c r="H5" s="190">
        <v>1628.272678</v>
      </c>
      <c r="I5" s="408">
        <v>9.3203733915988962E-2</v>
      </c>
      <c r="J5" s="221">
        <v>13453</v>
      </c>
      <c r="K5" s="190">
        <v>11905</v>
      </c>
      <c r="L5" s="121">
        <f t="shared" si="0"/>
        <v>0.88493272875938456</v>
      </c>
      <c r="M5" s="190">
        <v>186</v>
      </c>
      <c r="N5" s="121">
        <f t="shared" si="1"/>
        <v>1.3825912435887907E-2</v>
      </c>
      <c r="O5" s="190">
        <v>1362</v>
      </c>
      <c r="P5" s="408">
        <f t="shared" si="2"/>
        <v>0.10124135880472757</v>
      </c>
      <c r="R5" s="200">
        <f t="shared" si="3"/>
        <v>2.4037545974780361E-2</v>
      </c>
      <c r="S5" s="201">
        <f t="shared" si="4"/>
        <v>2.5517805205850008E-2</v>
      </c>
      <c r="T5" s="201">
        <f t="shared" si="5"/>
        <v>-2.9138553609275752E-2</v>
      </c>
      <c r="U5" s="201">
        <f t="shared" si="6"/>
        <v>1.6365705519699514E-2</v>
      </c>
      <c r="W5" s="120" t="s">
        <v>10</v>
      </c>
      <c r="X5" s="115">
        <v>384.61235700000003</v>
      </c>
      <c r="Y5" s="121">
        <v>2.201554338347091E-2</v>
      </c>
      <c r="Z5" s="115">
        <v>2369.5242210000001</v>
      </c>
      <c r="AA5" s="121">
        <v>0.13563361222325629</v>
      </c>
      <c r="AB5" s="115">
        <v>5750.2419640000007</v>
      </c>
      <c r="AC5" s="121">
        <v>0.32914881469577167</v>
      </c>
      <c r="AD5" s="115">
        <v>6305.3390260000006</v>
      </c>
      <c r="AE5" s="121">
        <v>0.36092304978749085</v>
      </c>
      <c r="AF5" s="115">
        <v>2020.727832</v>
      </c>
      <c r="AG5" s="121">
        <v>0.11566820577109828</v>
      </c>
      <c r="AH5" s="115">
        <v>639.59157599999992</v>
      </c>
      <c r="AI5" s="121">
        <v>3.6610774024430338E-2</v>
      </c>
      <c r="AK5" s="228" t="s">
        <v>10</v>
      </c>
      <c r="AL5" s="409">
        <v>10663.903168999999</v>
      </c>
      <c r="AM5" s="121">
        <f>AL5/AR5</f>
        <v>0.61041102445455853</v>
      </c>
      <c r="AN5" s="190">
        <v>6677.720644</v>
      </c>
      <c r="AO5" s="121">
        <f>AN5/AR5</f>
        <v>0.38223849511075719</v>
      </c>
      <c r="AP5" s="190">
        <v>128.41316499999994</v>
      </c>
      <c r="AQ5" s="121">
        <f>AP5/AR5</f>
        <v>7.3504804346842829E-3</v>
      </c>
      <c r="AR5" s="410">
        <v>17470.036978</v>
      </c>
    </row>
    <row r="6" spans="1:44" x14ac:dyDescent="0.2">
      <c r="A6" s="119">
        <v>97224</v>
      </c>
      <c r="B6" s="120" t="s">
        <v>19</v>
      </c>
      <c r="C6" s="221">
        <v>7320.0347540000002</v>
      </c>
      <c r="D6" s="190">
        <v>6553.9397769999996</v>
      </c>
      <c r="E6" s="121">
        <v>0.89534271315018399</v>
      </c>
      <c r="F6" s="190">
        <v>57.400295999999997</v>
      </c>
      <c r="G6" s="121">
        <v>7.8415332616602485E-3</v>
      </c>
      <c r="H6" s="190">
        <v>708.69467999999995</v>
      </c>
      <c r="I6" s="408">
        <v>9.681575345154432E-2</v>
      </c>
      <c r="J6" s="221">
        <v>5927</v>
      </c>
      <c r="K6" s="190">
        <v>5139</v>
      </c>
      <c r="L6" s="121">
        <f t="shared" si="0"/>
        <v>0.86704909735110514</v>
      </c>
      <c r="M6" s="190">
        <v>103</v>
      </c>
      <c r="N6" s="121">
        <f t="shared" si="1"/>
        <v>1.7378100219335245E-2</v>
      </c>
      <c r="O6" s="190">
        <v>685</v>
      </c>
      <c r="P6" s="408">
        <f t="shared" si="2"/>
        <v>0.11557280242955964</v>
      </c>
      <c r="R6" s="201">
        <f t="shared" si="3"/>
        <v>1.9375950303139877E-2</v>
      </c>
      <c r="S6" s="201">
        <f t="shared" si="4"/>
        <v>2.2356037971242415E-2</v>
      </c>
      <c r="T6" s="201">
        <f t="shared" si="5"/>
        <v>-5.1764779272995942E-2</v>
      </c>
      <c r="U6" s="201">
        <f t="shared" si="6"/>
        <v>3.0962344465481628E-3</v>
      </c>
      <c r="W6" s="120" t="s">
        <v>19</v>
      </c>
      <c r="X6" s="115">
        <v>134.837233</v>
      </c>
      <c r="Y6" s="121">
        <v>1.8420299565697934E-2</v>
      </c>
      <c r="Z6" s="115">
        <v>718.81798100000026</v>
      </c>
      <c r="AA6" s="121">
        <v>9.8198711503002828E-2</v>
      </c>
      <c r="AB6" s="115">
        <v>2310.063259</v>
      </c>
      <c r="AC6" s="121">
        <v>0.31558091411214628</v>
      </c>
      <c r="AD6" s="115">
        <v>3117.9947539999994</v>
      </c>
      <c r="AE6" s="121">
        <v>0.42595354513804529</v>
      </c>
      <c r="AF6" s="115">
        <v>753.65446800000007</v>
      </c>
      <c r="AG6" s="121">
        <v>0.10295777183136583</v>
      </c>
      <c r="AH6" s="115">
        <v>284.66705999999999</v>
      </c>
      <c r="AI6" s="121">
        <v>3.8888757986353134E-2</v>
      </c>
      <c r="AK6" s="228" t="s">
        <v>19</v>
      </c>
      <c r="AL6" s="409">
        <v>5472.6280159999997</v>
      </c>
      <c r="AM6" s="121">
        <f t="shared" ref="AM6:AM46" si="7">AL6/AR6</f>
        <v>0.74762322856588992</v>
      </c>
      <c r="AN6" s="190">
        <v>1807.4746279999999</v>
      </c>
      <c r="AO6" s="121">
        <f t="shared" ref="AO6:AO46" si="8">AN6/AR6</f>
        <v>0.24692159105013997</v>
      </c>
      <c r="AP6" s="190">
        <v>39.932110000000648</v>
      </c>
      <c r="AQ6" s="121">
        <f t="shared" ref="AQ6:AQ46" si="9">AP6/AR6</f>
        <v>5.4551803839701617E-3</v>
      </c>
      <c r="AR6" s="410">
        <v>7320.0347540000002</v>
      </c>
    </row>
    <row r="7" spans="1:44" x14ac:dyDescent="0.2">
      <c r="A7" s="119">
        <v>97229</v>
      </c>
      <c r="B7" s="123" t="s">
        <v>24</v>
      </c>
      <c r="C7" s="387">
        <v>10941.830844</v>
      </c>
      <c r="D7" s="411">
        <v>9149.036897</v>
      </c>
      <c r="E7" s="124">
        <v>0.83615228817185683</v>
      </c>
      <c r="F7" s="411">
        <v>293.15825100000001</v>
      </c>
      <c r="G7" s="124">
        <v>2.6792431283175485E-2</v>
      </c>
      <c r="H7" s="411">
        <v>1499.6356960000001</v>
      </c>
      <c r="I7" s="412">
        <v>0.13705528054496763</v>
      </c>
      <c r="J7" s="387">
        <v>8641</v>
      </c>
      <c r="K7" s="411">
        <v>7685</v>
      </c>
      <c r="L7" s="124">
        <f t="shared" si="0"/>
        <v>0.88936465686841804</v>
      </c>
      <c r="M7" s="411">
        <v>114</v>
      </c>
      <c r="N7" s="124">
        <f t="shared" si="1"/>
        <v>1.3192917486402037E-2</v>
      </c>
      <c r="O7" s="411">
        <v>842</v>
      </c>
      <c r="P7" s="412">
        <f t="shared" si="2"/>
        <v>9.744242564517995E-2</v>
      </c>
      <c r="R7" s="202">
        <f t="shared" si="3"/>
        <v>2.1693298279675144E-2</v>
      </c>
      <c r="S7" s="203">
        <f t="shared" si="4"/>
        <v>1.5978885788611619E-2</v>
      </c>
      <c r="T7" s="202">
        <f t="shared" si="5"/>
        <v>8.9659127269902106E-2</v>
      </c>
      <c r="U7" s="202">
        <f t="shared" si="6"/>
        <v>5.387357766724854E-2</v>
      </c>
      <c r="W7" s="123" t="s">
        <v>24</v>
      </c>
      <c r="X7" s="115">
        <v>1397.8685459999999</v>
      </c>
      <c r="Y7" s="124">
        <v>0.127754538150855</v>
      </c>
      <c r="Z7" s="115">
        <v>1565.1800400000002</v>
      </c>
      <c r="AA7" s="124">
        <v>0.14304553436395642</v>
      </c>
      <c r="AB7" s="115">
        <v>2781.6961310000002</v>
      </c>
      <c r="AC7" s="124">
        <v>0.25422583941017102</v>
      </c>
      <c r="AD7" s="115">
        <v>3572.8178269999999</v>
      </c>
      <c r="AE7" s="124">
        <v>0.32652833679650328</v>
      </c>
      <c r="AF7" s="115">
        <v>1131.1918909999999</v>
      </c>
      <c r="AG7" s="124">
        <v>0.10338232304334095</v>
      </c>
      <c r="AH7" s="115">
        <v>493.07640999999995</v>
      </c>
      <c r="AI7" s="124">
        <v>4.5063428326565708E-2</v>
      </c>
      <c r="AK7" s="231" t="s">
        <v>24</v>
      </c>
      <c r="AL7" s="409">
        <v>5099.1865120000002</v>
      </c>
      <c r="AM7" s="124">
        <f t="shared" si="7"/>
        <v>0.4660268089225818</v>
      </c>
      <c r="AN7" s="190">
        <v>5788.1632179999997</v>
      </c>
      <c r="AO7" s="124">
        <f t="shared" si="8"/>
        <v>0.52899403221664354</v>
      </c>
      <c r="AP7" s="190">
        <v>54.481114000000161</v>
      </c>
      <c r="AQ7" s="124">
        <f t="shared" si="9"/>
        <v>4.9791588607746677E-3</v>
      </c>
      <c r="AR7" s="413">
        <v>10941.830844</v>
      </c>
    </row>
    <row r="8" spans="1:44" ht="13.5" thickBot="1" x14ac:dyDescent="0.25">
      <c r="A8" s="126"/>
      <c r="B8" s="127" t="s">
        <v>34</v>
      </c>
      <c r="C8" s="233">
        <f>SUM(C4:C7)</f>
        <v>80599.761443999989</v>
      </c>
      <c r="D8" s="128">
        <f>SUM(D4:D7)</f>
        <v>69776.270109000005</v>
      </c>
      <c r="E8" s="129">
        <f t="shared" ref="E8:E36" si="10">D8/C8</f>
        <v>0.86571310955405179</v>
      </c>
      <c r="F8" s="128">
        <f>SUM(F4:F7)</f>
        <v>1109.3278520000001</v>
      </c>
      <c r="G8" s="129">
        <f t="shared" ref="G8:G36" si="11">F8/C8</f>
        <v>1.3763413589887006E-2</v>
      </c>
      <c r="H8" s="128">
        <f>SUM(H4:H7)</f>
        <v>9714.1634819999999</v>
      </c>
      <c r="I8" s="414">
        <f t="shared" ref="I8:I42" si="12">H8/C8</f>
        <v>0.12052347684365439</v>
      </c>
      <c r="J8" s="233">
        <f>SUM(J4:J7)</f>
        <v>68676</v>
      </c>
      <c r="K8" s="128">
        <f>SUM(K4:K7)</f>
        <v>59943</v>
      </c>
      <c r="L8" s="129">
        <f t="shared" si="0"/>
        <v>0.87283767254936218</v>
      </c>
      <c r="M8" s="128">
        <f>SUM(M4:M7)</f>
        <v>1038</v>
      </c>
      <c r="N8" s="129">
        <f t="shared" si="1"/>
        <v>1.5114450463043858E-2</v>
      </c>
      <c r="O8" s="128">
        <f>SUM(O4:O7)</f>
        <v>7695</v>
      </c>
      <c r="P8" s="414">
        <f t="shared" si="2"/>
        <v>0.11204787698759391</v>
      </c>
      <c r="R8" s="204">
        <f t="shared" si="3"/>
        <v>1.4660600075520724E-2</v>
      </c>
      <c r="S8" s="204">
        <f t="shared" si="4"/>
        <v>1.3904864957708485E-2</v>
      </c>
      <c r="T8" s="204">
        <f t="shared" si="5"/>
        <v>6.0599703597910004E-3</v>
      </c>
      <c r="U8" s="204">
        <f t="shared" si="6"/>
        <v>2.1409064358882235E-2</v>
      </c>
      <c r="W8" s="127" t="s">
        <v>34</v>
      </c>
      <c r="X8" s="128">
        <f>SUM(X4:X7)</f>
        <v>4850.508992</v>
      </c>
      <c r="Y8" s="129">
        <f t="shared" ref="Y8:Y46" si="13">X8/$C8</f>
        <v>6.018019042612293E-2</v>
      </c>
      <c r="Z8" s="128">
        <f>SUM(Z4:Z7)</f>
        <v>12524.484252999999</v>
      </c>
      <c r="AA8" s="129">
        <f t="shared" ref="AA8:AA46" si="14">Z8/$C8</f>
        <v>0.15539108340540067</v>
      </c>
      <c r="AB8" s="128">
        <f>SUM(AB4:AB7)</f>
        <v>25035.073163000001</v>
      </c>
      <c r="AC8" s="129">
        <f t="shared" ref="AC8:AC46" si="15">AB8/$C8</f>
        <v>0.31060976750401614</v>
      </c>
      <c r="AD8" s="128">
        <f>SUM(AD4:AD7)</f>
        <v>27125.746274999998</v>
      </c>
      <c r="AE8" s="129">
        <f t="shared" ref="AE8:AE46" si="16">AD8/$C8</f>
        <v>0.33654871663418917</v>
      </c>
      <c r="AF8" s="128">
        <f>SUM(AF4:AF7)</f>
        <v>8076.3168789999982</v>
      </c>
      <c r="AG8" s="129">
        <f t="shared" ref="AG8:AG46" si="17">AF8/$C8</f>
        <v>0.10020273924273775</v>
      </c>
      <c r="AH8" s="128">
        <f>SUM(AH4:AH7)</f>
        <v>2987.6318850000002</v>
      </c>
      <c r="AI8" s="129">
        <f t="shared" ref="AI8:AI46" si="18">AH8/$C8</f>
        <v>3.7067502824754399E-2</v>
      </c>
      <c r="AK8" s="232" t="s">
        <v>34</v>
      </c>
      <c r="AL8" s="415">
        <v>42717.884958000002</v>
      </c>
      <c r="AM8" s="129">
        <f t="shared" si="7"/>
        <v>0.53000014134880558</v>
      </c>
      <c r="AN8" s="128">
        <v>37492.473258999999</v>
      </c>
      <c r="AO8" s="129">
        <f t="shared" si="8"/>
        <v>0.46516853880578096</v>
      </c>
      <c r="AP8" s="128">
        <v>389.40322700000524</v>
      </c>
      <c r="AQ8" s="129">
        <f t="shared" si="9"/>
        <v>4.8313198454136763E-3</v>
      </c>
      <c r="AR8" s="416">
        <v>80599.761443999989</v>
      </c>
    </row>
    <row r="9" spans="1:44" x14ac:dyDescent="0.2">
      <c r="A9" s="119">
        <v>97212</v>
      </c>
      <c r="B9" s="114" t="s">
        <v>9</v>
      </c>
      <c r="C9" s="227">
        <v>5070.2440909999996</v>
      </c>
      <c r="D9" s="404">
        <v>4272.5616190000001</v>
      </c>
      <c r="E9" s="116">
        <v>0.84267375343606521</v>
      </c>
      <c r="F9" s="404">
        <v>135.01374799999999</v>
      </c>
      <c r="G9" s="116">
        <v>2.6628648557503937E-2</v>
      </c>
      <c r="H9" s="404">
        <v>662.668724</v>
      </c>
      <c r="I9" s="405">
        <v>0.13069759800643099</v>
      </c>
      <c r="J9" s="227">
        <v>4221</v>
      </c>
      <c r="K9" s="404">
        <v>3568</v>
      </c>
      <c r="L9" s="116">
        <f t="shared" si="0"/>
        <v>0.84529732290926318</v>
      </c>
      <c r="M9" s="404">
        <v>167</v>
      </c>
      <c r="N9" s="116">
        <f t="shared" si="1"/>
        <v>3.9564084340203746E-2</v>
      </c>
      <c r="O9" s="404">
        <v>486</v>
      </c>
      <c r="P9" s="405">
        <f t="shared" si="2"/>
        <v>0.11513859275053305</v>
      </c>
      <c r="R9" s="199">
        <f t="shared" si="3"/>
        <v>1.6804810769592837E-2</v>
      </c>
      <c r="S9" s="199">
        <f t="shared" si="4"/>
        <v>1.6517506911843505E-2</v>
      </c>
      <c r="T9" s="199">
        <f t="shared" si="5"/>
        <v>-1.9143232357057727E-2</v>
      </c>
      <c r="U9" s="199">
        <f t="shared" si="6"/>
        <v>2.8588908135377844E-2</v>
      </c>
      <c r="W9" s="114" t="s">
        <v>9</v>
      </c>
      <c r="X9" s="115">
        <v>67.603900999999993</v>
      </c>
      <c r="Y9" s="116">
        <v>1.3333460832783405E-2</v>
      </c>
      <c r="Z9" s="115">
        <v>497.91983900000002</v>
      </c>
      <c r="AA9" s="116">
        <v>9.8204313256602158E-2</v>
      </c>
      <c r="AB9" s="115">
        <v>1682.1830819999996</v>
      </c>
      <c r="AC9" s="116">
        <v>0.33177556184838908</v>
      </c>
      <c r="AD9" s="115">
        <v>2114.6853489999999</v>
      </c>
      <c r="AE9" s="116">
        <v>0.41707762211166494</v>
      </c>
      <c r="AF9" s="115">
        <v>537.62465499999996</v>
      </c>
      <c r="AG9" s="116">
        <v>0.10603526089687031</v>
      </c>
      <c r="AH9" s="115">
        <v>170.22726600000001</v>
      </c>
      <c r="AI9" s="116">
        <v>3.3573781250919275E-2</v>
      </c>
      <c r="AK9" s="220" t="s">
        <v>9</v>
      </c>
      <c r="AL9" s="409">
        <v>4285.4798060000003</v>
      </c>
      <c r="AM9" s="116">
        <f t="shared" si="7"/>
        <v>0.84522159664995122</v>
      </c>
      <c r="AN9" s="190">
        <v>739.69172000000003</v>
      </c>
      <c r="AO9" s="116">
        <f t="shared" si="8"/>
        <v>0.145888779065489</v>
      </c>
      <c r="AP9" s="190">
        <v>45.072564999999486</v>
      </c>
      <c r="AQ9" s="116">
        <f t="shared" si="9"/>
        <v>8.889624284559812E-3</v>
      </c>
      <c r="AR9" s="407">
        <v>5070.2440909999996</v>
      </c>
    </row>
    <row r="10" spans="1:44" x14ac:dyDescent="0.2">
      <c r="A10" s="119">
        <v>97222</v>
      </c>
      <c r="B10" s="120" t="s">
        <v>17</v>
      </c>
      <c r="C10" s="221">
        <v>10930.082408</v>
      </c>
      <c r="D10" s="190">
        <v>9212.9441939999997</v>
      </c>
      <c r="E10" s="121">
        <v>0.84289796271406114</v>
      </c>
      <c r="F10" s="190">
        <v>439.09308299999998</v>
      </c>
      <c r="G10" s="121">
        <v>4.0172897752227085E-2</v>
      </c>
      <c r="H10" s="190">
        <v>1278.0451310000001</v>
      </c>
      <c r="I10" s="408">
        <v>0.11692913953371174</v>
      </c>
      <c r="J10" s="221">
        <v>8432</v>
      </c>
      <c r="K10" s="190">
        <v>6782</v>
      </c>
      <c r="L10" s="121">
        <f t="shared" si="0"/>
        <v>0.8043168880455408</v>
      </c>
      <c r="M10" s="190">
        <v>404</v>
      </c>
      <c r="N10" s="121">
        <f t="shared" si="1"/>
        <v>4.7912713472485768E-2</v>
      </c>
      <c r="O10" s="190">
        <v>1246</v>
      </c>
      <c r="P10" s="408">
        <f t="shared" si="2"/>
        <v>0.14777039848197343</v>
      </c>
      <c r="R10" s="200">
        <f t="shared" si="3"/>
        <v>2.3869965580544994E-2</v>
      </c>
      <c r="S10" s="201">
        <f t="shared" si="4"/>
        <v>2.8240261554147494E-2</v>
      </c>
      <c r="T10" s="201">
        <f t="shared" si="5"/>
        <v>7.6011565740508047E-3</v>
      </c>
      <c r="U10" s="201">
        <f t="shared" si="6"/>
        <v>2.3111437429241821E-3</v>
      </c>
      <c r="W10" s="120" t="s">
        <v>17</v>
      </c>
      <c r="X10" s="115">
        <v>254.73012700000001</v>
      </c>
      <c r="Y10" s="121">
        <v>2.3305416875316207E-2</v>
      </c>
      <c r="Z10" s="115">
        <v>1105.603715</v>
      </c>
      <c r="AA10" s="121">
        <v>0.10115236772513088</v>
      </c>
      <c r="AB10" s="115">
        <v>3481.2454400000001</v>
      </c>
      <c r="AC10" s="121">
        <v>0.3185012985311062</v>
      </c>
      <c r="AD10" s="115">
        <v>4801.0321960000001</v>
      </c>
      <c r="AE10" s="121">
        <v>0.43924940515416472</v>
      </c>
      <c r="AF10" s="115">
        <v>1038.215471</v>
      </c>
      <c r="AG10" s="121">
        <v>9.4986975600486245E-2</v>
      </c>
      <c r="AH10" s="115">
        <v>249.255461</v>
      </c>
      <c r="AI10" s="121">
        <v>2.2804536296777023E-2</v>
      </c>
      <c r="AK10" s="228" t="s">
        <v>17</v>
      </c>
      <c r="AL10" s="409">
        <v>6956.4459399999996</v>
      </c>
      <c r="AM10" s="121">
        <f t="shared" si="7"/>
        <v>0.63644954176268631</v>
      </c>
      <c r="AN10" s="190">
        <v>3876.2163879999998</v>
      </c>
      <c r="AO10" s="121">
        <f t="shared" si="8"/>
        <v>0.35463743486168964</v>
      </c>
      <c r="AP10" s="190">
        <v>97.42008000000078</v>
      </c>
      <c r="AQ10" s="121">
        <f t="shared" si="9"/>
        <v>8.9130233756240101E-3</v>
      </c>
      <c r="AR10" s="410">
        <v>10930.082408</v>
      </c>
    </row>
    <row r="11" spans="1:44" x14ac:dyDescent="0.2">
      <c r="A11" s="119">
        <v>97228</v>
      </c>
      <c r="B11" s="120" t="s">
        <v>23</v>
      </c>
      <c r="C11" s="221">
        <v>8409.3841819999998</v>
      </c>
      <c r="D11" s="190">
        <v>7055.8186349999996</v>
      </c>
      <c r="E11" s="121">
        <v>0.83904106202006312</v>
      </c>
      <c r="F11" s="190">
        <v>107.646736</v>
      </c>
      <c r="G11" s="121">
        <v>1.280078703389651E-2</v>
      </c>
      <c r="H11" s="190">
        <v>1245.9188119999999</v>
      </c>
      <c r="I11" s="408">
        <v>0.14815815106495511</v>
      </c>
      <c r="J11" s="221">
        <v>6986</v>
      </c>
      <c r="K11" s="190">
        <v>6192</v>
      </c>
      <c r="L11" s="121">
        <f t="shared" si="0"/>
        <v>0.88634411680503866</v>
      </c>
      <c r="M11" s="190">
        <v>137</v>
      </c>
      <c r="N11" s="121">
        <f t="shared" si="1"/>
        <v>1.9610649871170914E-2</v>
      </c>
      <c r="O11" s="190">
        <v>657</v>
      </c>
      <c r="P11" s="408">
        <f t="shared" si="2"/>
        <v>9.4045233323790445E-2</v>
      </c>
      <c r="R11" s="201">
        <f t="shared" si="3"/>
        <v>1.7001092137828966E-2</v>
      </c>
      <c r="S11" s="201">
        <f t="shared" si="4"/>
        <v>1.1942979906355955E-2</v>
      </c>
      <c r="T11" s="201">
        <f t="shared" si="5"/>
        <v>-2.168203826971804E-2</v>
      </c>
      <c r="U11" s="200">
        <f t="shared" si="6"/>
        <v>5.9902342889334825E-2</v>
      </c>
      <c r="W11" s="120" t="s">
        <v>23</v>
      </c>
      <c r="X11" s="115">
        <v>67.430923000000007</v>
      </c>
      <c r="Y11" s="121">
        <v>8.018532812941714E-3</v>
      </c>
      <c r="Z11" s="115">
        <v>538.02356700000007</v>
      </c>
      <c r="AA11" s="121">
        <v>6.3978949630059859E-2</v>
      </c>
      <c r="AB11" s="115">
        <v>2222.0101410000002</v>
      </c>
      <c r="AC11" s="121">
        <v>0.2642298285950756</v>
      </c>
      <c r="AD11" s="115">
        <v>3264.9130080000004</v>
      </c>
      <c r="AE11" s="121">
        <v>0.38824638491227875</v>
      </c>
      <c r="AF11" s="115">
        <v>1761.5406010000002</v>
      </c>
      <c r="AG11" s="121">
        <v>0.20947319837884418</v>
      </c>
      <c r="AH11" s="115">
        <v>555.46594199999993</v>
      </c>
      <c r="AI11" s="121">
        <v>6.6053105670799986E-2</v>
      </c>
      <c r="AK11" s="228" t="s">
        <v>23</v>
      </c>
      <c r="AL11" s="409">
        <v>7198.2760930000004</v>
      </c>
      <c r="AM11" s="121">
        <f t="shared" si="7"/>
        <v>0.85598135811272191</v>
      </c>
      <c r="AN11" s="190">
        <v>1111.05738</v>
      </c>
      <c r="AO11" s="121">
        <f t="shared" si="8"/>
        <v>0.13212113466978717</v>
      </c>
      <c r="AP11" s="190">
        <v>100.05070899999919</v>
      </c>
      <c r="AQ11" s="121">
        <f t="shared" si="9"/>
        <v>1.1897507217490945E-2</v>
      </c>
      <c r="AR11" s="410">
        <v>8409.3841819999998</v>
      </c>
    </row>
    <row r="12" spans="1:44" x14ac:dyDescent="0.2">
      <c r="A12" s="119">
        <v>97230</v>
      </c>
      <c r="B12" s="120" t="s">
        <v>25</v>
      </c>
      <c r="C12" s="221">
        <v>6621.1337389999999</v>
      </c>
      <c r="D12" s="190">
        <v>5529.1635040000001</v>
      </c>
      <c r="E12" s="121">
        <v>0.83507805792110135</v>
      </c>
      <c r="F12" s="190">
        <v>320.43927600000001</v>
      </c>
      <c r="G12" s="121">
        <v>4.8396436113733662E-2</v>
      </c>
      <c r="H12" s="190">
        <v>771.53095900000005</v>
      </c>
      <c r="I12" s="408">
        <v>0.11652550596516505</v>
      </c>
      <c r="J12" s="221">
        <v>5209</v>
      </c>
      <c r="K12" s="190">
        <v>4416</v>
      </c>
      <c r="L12" s="121">
        <f t="shared" si="0"/>
        <v>0.84776348627375697</v>
      </c>
      <c r="M12" s="190">
        <v>205</v>
      </c>
      <c r="N12" s="121">
        <f t="shared" si="1"/>
        <v>3.9354962564791707E-2</v>
      </c>
      <c r="O12" s="190">
        <v>588</v>
      </c>
      <c r="P12" s="408">
        <f t="shared" si="2"/>
        <v>0.11288155116145134</v>
      </c>
      <c r="R12" s="202">
        <f t="shared" si="3"/>
        <v>2.2046669914536965E-2</v>
      </c>
      <c r="S12" s="203">
        <f t="shared" si="4"/>
        <v>2.0646822851976498E-2</v>
      </c>
      <c r="T12" s="203">
        <f t="shared" si="5"/>
        <v>4.144328845152323E-2</v>
      </c>
      <c r="U12" s="203">
        <f t="shared" si="6"/>
        <v>2.5002899163191428E-2</v>
      </c>
      <c r="W12" s="123" t="s">
        <v>25</v>
      </c>
      <c r="X12" s="115">
        <v>218.235488</v>
      </c>
      <c r="Y12" s="124">
        <v>3.2960441006431092E-2</v>
      </c>
      <c r="Z12" s="115">
        <v>602.75572799999986</v>
      </c>
      <c r="AA12" s="124">
        <v>9.1035123554389197E-2</v>
      </c>
      <c r="AB12" s="115">
        <v>1765.306979</v>
      </c>
      <c r="AC12" s="124">
        <v>0.26661702490646522</v>
      </c>
      <c r="AD12" s="115">
        <v>2465.4411219999997</v>
      </c>
      <c r="AE12" s="124">
        <v>0.37235936007121934</v>
      </c>
      <c r="AF12" s="115">
        <v>1198.6856910000001</v>
      </c>
      <c r="AG12" s="124">
        <v>0.18103934133507465</v>
      </c>
      <c r="AH12" s="115">
        <v>370.70873200000005</v>
      </c>
      <c r="AI12" s="124">
        <v>5.5988709277452045E-2</v>
      </c>
      <c r="AK12" s="231" t="s">
        <v>25</v>
      </c>
      <c r="AL12" s="409">
        <v>4114.0888539999996</v>
      </c>
      <c r="AM12" s="124">
        <f t="shared" si="7"/>
        <v>0.62135715969110705</v>
      </c>
      <c r="AN12" s="190">
        <v>2433.2820270000002</v>
      </c>
      <c r="AO12" s="124">
        <f t="shared" si="8"/>
        <v>0.36750232255050364</v>
      </c>
      <c r="AP12" s="190">
        <v>73.762858000000051</v>
      </c>
      <c r="AQ12" s="124">
        <f t="shared" si="9"/>
        <v>1.1140517758389302E-2</v>
      </c>
      <c r="AR12" s="410">
        <v>6621.1337389999999</v>
      </c>
    </row>
    <row r="13" spans="1:44" x14ac:dyDescent="0.2">
      <c r="A13" s="126"/>
      <c r="B13" s="132" t="s">
        <v>35</v>
      </c>
      <c r="C13" s="236">
        <f>SUM(C9:C12)</f>
        <v>31030.844419999998</v>
      </c>
      <c r="D13" s="133">
        <f>SUM(D9:D12)</f>
        <v>26070.487951999999</v>
      </c>
      <c r="E13" s="134">
        <f t="shared" si="10"/>
        <v>0.84014755122799856</v>
      </c>
      <c r="F13" s="133">
        <f>SUM(F9:F12)</f>
        <v>1002.192843</v>
      </c>
      <c r="G13" s="134">
        <f t="shared" si="11"/>
        <v>3.2296666807883151E-2</v>
      </c>
      <c r="H13" s="133">
        <f>SUM(H9:H12)</f>
        <v>3958.163626</v>
      </c>
      <c r="I13" s="417">
        <f t="shared" si="12"/>
        <v>0.1275557819963444</v>
      </c>
      <c r="J13" s="236">
        <f>SUM(J9:J12)</f>
        <v>24848</v>
      </c>
      <c r="K13" s="133">
        <f>SUM(K9:K12)</f>
        <v>20958</v>
      </c>
      <c r="L13" s="134">
        <f t="shared" si="0"/>
        <v>0.84344816484224083</v>
      </c>
      <c r="M13" s="133">
        <f>SUM(M9:M12)</f>
        <v>913</v>
      </c>
      <c r="N13" s="134">
        <f t="shared" si="1"/>
        <v>3.6743399871216997E-2</v>
      </c>
      <c r="O13" s="133">
        <f>SUM(O9:O12)</f>
        <v>2977</v>
      </c>
      <c r="P13" s="417">
        <f t="shared" si="2"/>
        <v>0.11980843528654217</v>
      </c>
      <c r="R13" s="205">
        <f t="shared" si="3"/>
        <v>2.0405811153975772E-2</v>
      </c>
      <c r="S13" s="205">
        <f t="shared" si="4"/>
        <v>2.0042155565761277E-2</v>
      </c>
      <c r="T13" s="205">
        <f t="shared" si="5"/>
        <v>8.5096246274052323E-3</v>
      </c>
      <c r="U13" s="205">
        <f t="shared" si="6"/>
        <v>2.6234970701078719E-2</v>
      </c>
      <c r="W13" s="132" t="s">
        <v>35</v>
      </c>
      <c r="X13" s="133">
        <f>SUM(X9:X12)</f>
        <v>608.00043900000003</v>
      </c>
      <c r="Y13" s="134">
        <f t="shared" si="13"/>
        <v>1.9593422298496383E-2</v>
      </c>
      <c r="Z13" s="133">
        <f>SUM(Z9:Z12)</f>
        <v>2744.3028489999997</v>
      </c>
      <c r="AA13" s="134">
        <f t="shared" si="14"/>
        <v>8.8437904294710129E-2</v>
      </c>
      <c r="AB13" s="133">
        <f>SUM(AB9:AB12)</f>
        <v>9150.7456420000017</v>
      </c>
      <c r="AC13" s="134">
        <f t="shared" si="15"/>
        <v>0.29489193133597624</v>
      </c>
      <c r="AD13" s="133">
        <f>SUM(AD9:AD12)</f>
        <v>12646.071674999999</v>
      </c>
      <c r="AE13" s="134">
        <f t="shared" si="16"/>
        <v>0.40753230894513959</v>
      </c>
      <c r="AF13" s="133">
        <f>SUM(AF9:AF12)</f>
        <v>4536.0664180000003</v>
      </c>
      <c r="AG13" s="134">
        <f t="shared" si="17"/>
        <v>0.14617927751512991</v>
      </c>
      <c r="AH13" s="133">
        <f>SUM(AH9:AH12)</f>
        <v>1345.6574009999999</v>
      </c>
      <c r="AI13" s="134">
        <f t="shared" si="18"/>
        <v>4.3365155739451836E-2</v>
      </c>
      <c r="AK13" s="235" t="s">
        <v>35</v>
      </c>
      <c r="AL13" s="418">
        <v>22554.290693000003</v>
      </c>
      <c r="AM13" s="134">
        <f t="shared" si="7"/>
        <v>0.72683457748456604</v>
      </c>
      <c r="AN13" s="133">
        <v>8160.247515</v>
      </c>
      <c r="AO13" s="134">
        <f t="shared" si="8"/>
        <v>0.26297213844881895</v>
      </c>
      <c r="AP13" s="133">
        <v>316.3062119999995</v>
      </c>
      <c r="AQ13" s="134">
        <f t="shared" si="9"/>
        <v>1.0193284066615146E-2</v>
      </c>
      <c r="AR13" s="419">
        <v>31030.844419999998</v>
      </c>
    </row>
    <row r="14" spans="1:44" x14ac:dyDescent="0.2">
      <c r="A14" s="119">
        <v>97201</v>
      </c>
      <c r="B14" s="120" t="s">
        <v>32</v>
      </c>
      <c r="C14" s="221">
        <v>782.17477699999995</v>
      </c>
      <c r="D14" s="190">
        <v>670.63842099999999</v>
      </c>
      <c r="E14" s="121">
        <v>0.85740225934184022</v>
      </c>
      <c r="F14" s="190">
        <v>8.7289320000000004</v>
      </c>
      <c r="G14" s="121">
        <v>1.1159822915128343E-2</v>
      </c>
      <c r="H14" s="190">
        <v>102.807423</v>
      </c>
      <c r="I14" s="408">
        <f t="shared" si="12"/>
        <v>0.13143791646454486</v>
      </c>
      <c r="J14" s="221">
        <v>709</v>
      </c>
      <c r="K14" s="190">
        <v>596</v>
      </c>
      <c r="L14" s="121">
        <f t="shared" si="0"/>
        <v>0.84062059238363895</v>
      </c>
      <c r="M14" s="190">
        <v>15</v>
      </c>
      <c r="N14" s="121">
        <f t="shared" si="1"/>
        <v>2.1156558533145273E-2</v>
      </c>
      <c r="O14" s="190">
        <v>98</v>
      </c>
      <c r="P14" s="408">
        <f t="shared" si="2"/>
        <v>0.1382228490832158</v>
      </c>
      <c r="R14" s="206">
        <f t="shared" si="3"/>
        <v>8.9693208082526343E-3</v>
      </c>
      <c r="S14" s="206">
        <f t="shared" si="4"/>
        <v>1.0784047583169754E-2</v>
      </c>
      <c r="T14" s="206">
        <f t="shared" si="5"/>
        <v>-4.8027217239496434E-2</v>
      </c>
      <c r="U14" s="206">
        <f t="shared" si="6"/>
        <v>4.3631345033390279E-3</v>
      </c>
      <c r="W14" s="137" t="s">
        <v>32</v>
      </c>
      <c r="X14" s="115">
        <v>8.9143489999999996</v>
      </c>
      <c r="Y14" s="138">
        <v>1.139687607185523E-2</v>
      </c>
      <c r="Z14" s="115">
        <v>51.583411000000005</v>
      </c>
      <c r="AA14" s="138">
        <v>6.5948701641653687E-2</v>
      </c>
      <c r="AB14" s="115">
        <v>219.22733299999996</v>
      </c>
      <c r="AC14" s="138">
        <v>0.28027921565156783</v>
      </c>
      <c r="AD14" s="115">
        <v>338.72237100000001</v>
      </c>
      <c r="AE14" s="138">
        <v>0.43305202489289685</v>
      </c>
      <c r="AF14" s="115">
        <v>118.63640599999999</v>
      </c>
      <c r="AG14" s="138">
        <v>0.15167505970344017</v>
      </c>
      <c r="AH14" s="115">
        <v>45.090907000000001</v>
      </c>
      <c r="AI14" s="138">
        <v>5.7648122038586276E-2</v>
      </c>
      <c r="AK14" s="238" t="s">
        <v>32</v>
      </c>
      <c r="AL14" s="409">
        <v>746.33196699999996</v>
      </c>
      <c r="AM14" s="138">
        <f t="shared" si="7"/>
        <v>0.95417544639131213</v>
      </c>
      <c r="AN14" s="190">
        <v>27.039711</v>
      </c>
      <c r="AO14" s="138">
        <f t="shared" si="8"/>
        <v>3.4569909175171477E-2</v>
      </c>
      <c r="AP14" s="190">
        <v>8.8030989999999747</v>
      </c>
      <c r="AQ14" s="138">
        <f t="shared" si="9"/>
        <v>1.1254644433516392E-2</v>
      </c>
      <c r="AR14" s="410">
        <v>782.17477699999995</v>
      </c>
    </row>
    <row r="15" spans="1:44" x14ac:dyDescent="0.2">
      <c r="A15" s="119">
        <v>97203</v>
      </c>
      <c r="B15" s="120" t="s">
        <v>1</v>
      </c>
      <c r="C15" s="221">
        <v>1919.2263559999999</v>
      </c>
      <c r="D15" s="190">
        <v>1570.184424</v>
      </c>
      <c r="E15" s="121">
        <v>0.81813404609164309</v>
      </c>
      <c r="F15" s="190">
        <v>20.694185999999998</v>
      </c>
      <c r="G15" s="121">
        <v>1.0782566597892219E-2</v>
      </c>
      <c r="H15" s="190">
        <v>328.34774599999997</v>
      </c>
      <c r="I15" s="408">
        <f t="shared" si="12"/>
        <v>0.1710833873104648</v>
      </c>
      <c r="J15" s="221">
        <v>1566</v>
      </c>
      <c r="K15" s="190">
        <v>1372</v>
      </c>
      <c r="L15" s="121">
        <f t="shared" si="0"/>
        <v>0.87611749680715201</v>
      </c>
      <c r="M15" s="190">
        <v>44</v>
      </c>
      <c r="N15" s="121">
        <f t="shared" si="1"/>
        <v>2.8097062579821201E-2</v>
      </c>
      <c r="O15" s="190">
        <v>150</v>
      </c>
      <c r="P15" s="408">
        <f t="shared" si="2"/>
        <v>9.5785440613026823E-2</v>
      </c>
      <c r="R15" s="201">
        <f t="shared" si="3"/>
        <v>1.8662699309254016E-2</v>
      </c>
      <c r="S15" s="201">
        <f t="shared" si="4"/>
        <v>1.2341310489139667E-2</v>
      </c>
      <c r="T15" s="201">
        <f t="shared" si="5"/>
        <v>-6.6277577031239709E-2</v>
      </c>
      <c r="U15" s="200">
        <f t="shared" si="6"/>
        <v>7.3819192376710641E-2</v>
      </c>
      <c r="W15" s="120" t="s">
        <v>1</v>
      </c>
      <c r="X15" s="115">
        <v>7.1932530000000003</v>
      </c>
      <c r="Y15" s="121">
        <v>3.7479961535084299E-3</v>
      </c>
      <c r="Z15" s="115">
        <v>101.46636800000002</v>
      </c>
      <c r="AA15" s="121">
        <v>5.2868369425414466E-2</v>
      </c>
      <c r="AB15" s="115">
        <v>391.54690500000004</v>
      </c>
      <c r="AC15" s="121">
        <v>0.20401288455419694</v>
      </c>
      <c r="AD15" s="115">
        <v>953.88783699999999</v>
      </c>
      <c r="AE15" s="121">
        <v>0.49701684953309389</v>
      </c>
      <c r="AF15" s="115">
        <v>360.554395</v>
      </c>
      <c r="AG15" s="121">
        <v>0.18786444541719288</v>
      </c>
      <c r="AH15" s="115">
        <v>104.57759799999999</v>
      </c>
      <c r="AI15" s="121">
        <v>5.4489454916593488E-2</v>
      </c>
      <c r="AK15" s="228" t="s">
        <v>1</v>
      </c>
      <c r="AL15" s="409">
        <v>1700.5843139999999</v>
      </c>
      <c r="AM15" s="121">
        <f t="shared" si="7"/>
        <v>0.88607803278833253</v>
      </c>
      <c r="AN15" s="190">
        <v>209.393574</v>
      </c>
      <c r="AO15" s="121">
        <f t="shared" si="8"/>
        <v>0.10910311508873423</v>
      </c>
      <c r="AP15" s="190">
        <v>9.2484680000000026</v>
      </c>
      <c r="AQ15" s="121">
        <f t="shared" si="9"/>
        <v>4.818852122933228E-3</v>
      </c>
      <c r="AR15" s="410">
        <v>1919.2263559999999</v>
      </c>
    </row>
    <row r="16" spans="1:44" x14ac:dyDescent="0.2">
      <c r="A16" s="119">
        <v>97211</v>
      </c>
      <c r="B16" s="120" t="s">
        <v>30</v>
      </c>
      <c r="C16" s="221">
        <v>378</v>
      </c>
      <c r="D16" s="190">
        <v>272</v>
      </c>
      <c r="E16" s="121">
        <v>0.71957671957671954</v>
      </c>
      <c r="F16" s="190">
        <v>34</v>
      </c>
      <c r="G16" s="121">
        <v>8.9947089947089942E-2</v>
      </c>
      <c r="H16" s="190">
        <v>72</v>
      </c>
      <c r="I16" s="408">
        <f t="shared" si="12"/>
        <v>0.19047619047619047</v>
      </c>
      <c r="J16" s="221">
        <v>403</v>
      </c>
      <c r="K16" s="190">
        <v>305</v>
      </c>
      <c r="L16" s="121">
        <f t="shared" si="0"/>
        <v>0.75682382133995041</v>
      </c>
      <c r="M16" s="190">
        <v>46</v>
      </c>
      <c r="N16" s="121">
        <f t="shared" si="1"/>
        <v>0.11414392059553349</v>
      </c>
      <c r="O16" s="190">
        <v>52</v>
      </c>
      <c r="P16" s="408">
        <f t="shared" si="2"/>
        <v>0.12903225806451613</v>
      </c>
      <c r="R16" s="201">
        <f t="shared" si="3"/>
        <v>-5.8051181094351811E-3</v>
      </c>
      <c r="S16" s="201">
        <f t="shared" si="4"/>
        <v>-1.0355977417754403E-2</v>
      </c>
      <c r="T16" s="201">
        <f t="shared" si="5"/>
        <v>-2.7105936871049119E-2</v>
      </c>
      <c r="U16" s="201">
        <f t="shared" si="6"/>
        <v>3.0025804236951448E-2</v>
      </c>
      <c r="W16" s="120" t="s">
        <v>30</v>
      </c>
      <c r="X16" s="115">
        <v>1</v>
      </c>
      <c r="Y16" s="121">
        <v>2.6455026455026454E-3</v>
      </c>
      <c r="Z16" s="115">
        <v>28</v>
      </c>
      <c r="AA16" s="121">
        <v>7.407407407407407E-2</v>
      </c>
      <c r="AB16" s="115">
        <v>87</v>
      </c>
      <c r="AC16" s="121">
        <v>0.23015873015873015</v>
      </c>
      <c r="AD16" s="115">
        <v>96</v>
      </c>
      <c r="AE16" s="121">
        <v>0.25396825396825395</v>
      </c>
      <c r="AF16" s="115">
        <v>46</v>
      </c>
      <c r="AG16" s="121">
        <v>0.12169312169312169</v>
      </c>
      <c r="AH16" s="115">
        <v>120</v>
      </c>
      <c r="AI16" s="121">
        <v>0.31746031746031744</v>
      </c>
      <c r="AK16" s="228" t="s">
        <v>30</v>
      </c>
      <c r="AL16" s="409">
        <v>343</v>
      </c>
      <c r="AM16" s="121">
        <f t="shared" si="7"/>
        <v>0.90740740740740744</v>
      </c>
      <c r="AN16" s="190">
        <v>33</v>
      </c>
      <c r="AO16" s="121">
        <f t="shared" si="8"/>
        <v>8.7301587301587297E-2</v>
      </c>
      <c r="AP16" s="190">
        <v>2</v>
      </c>
      <c r="AQ16" s="121">
        <f t="shared" si="9"/>
        <v>5.2910052910052907E-3</v>
      </c>
      <c r="AR16" s="410">
        <v>378</v>
      </c>
    </row>
    <row r="17" spans="1:44" x14ac:dyDescent="0.2">
      <c r="A17" s="119">
        <v>97214</v>
      </c>
      <c r="B17" s="120" t="s">
        <v>11</v>
      </c>
      <c r="C17" s="221">
        <v>3331.6367279999999</v>
      </c>
      <c r="D17" s="190">
        <v>2856.7122410000002</v>
      </c>
      <c r="E17" s="121">
        <v>0.85745009862311738</v>
      </c>
      <c r="F17" s="190">
        <v>93.325772000000001</v>
      </c>
      <c r="G17" s="121">
        <v>2.801198918707562E-2</v>
      </c>
      <c r="H17" s="190">
        <v>381.59871399999997</v>
      </c>
      <c r="I17" s="408">
        <f t="shared" si="12"/>
        <v>0.11453791188965425</v>
      </c>
      <c r="J17" s="221">
        <v>3150</v>
      </c>
      <c r="K17" s="190">
        <v>2759</v>
      </c>
      <c r="L17" s="121">
        <f t="shared" si="0"/>
        <v>0.87587301587301591</v>
      </c>
      <c r="M17" s="190">
        <v>110</v>
      </c>
      <c r="N17" s="121">
        <f t="shared" si="1"/>
        <v>3.4920634920634921E-2</v>
      </c>
      <c r="O17" s="190">
        <v>281</v>
      </c>
      <c r="P17" s="408">
        <f t="shared" si="2"/>
        <v>8.9206349206349206E-2</v>
      </c>
      <c r="R17" s="201">
        <f t="shared" si="3"/>
        <v>5.1094855187714394E-3</v>
      </c>
      <c r="S17" s="201">
        <f t="shared" si="4"/>
        <v>3.1689288594263232E-3</v>
      </c>
      <c r="T17" s="201">
        <f t="shared" si="5"/>
        <v>-1.483289875067606E-2</v>
      </c>
      <c r="U17" s="201">
        <f t="shared" si="6"/>
        <v>2.8210113161510675E-2</v>
      </c>
      <c r="W17" s="120" t="s">
        <v>11</v>
      </c>
      <c r="X17" s="115">
        <v>38.844066999999995</v>
      </c>
      <c r="Y17" s="121">
        <v>1.1659154395058643E-2</v>
      </c>
      <c r="Z17" s="115">
        <v>195.31052600000004</v>
      </c>
      <c r="AA17" s="121">
        <v>5.8622995826212429E-2</v>
      </c>
      <c r="AB17" s="115">
        <v>879.42857300000003</v>
      </c>
      <c r="AC17" s="121">
        <v>0.26396292417148548</v>
      </c>
      <c r="AD17" s="115">
        <v>1253.4490769999998</v>
      </c>
      <c r="AE17" s="121">
        <v>0.37622621532103601</v>
      </c>
      <c r="AF17" s="115">
        <v>646.38497399999994</v>
      </c>
      <c r="AG17" s="121">
        <v>0.19401424187925448</v>
      </c>
      <c r="AH17" s="115">
        <v>318.21950600000002</v>
      </c>
      <c r="AI17" s="121">
        <v>9.5514466906189074E-2</v>
      </c>
      <c r="AK17" s="228" t="s">
        <v>11</v>
      </c>
      <c r="AL17" s="409">
        <v>2892.4710230000001</v>
      </c>
      <c r="AM17" s="121">
        <f t="shared" si="7"/>
        <v>0.8681831961722809</v>
      </c>
      <c r="AN17" s="190">
        <v>411.35546399999998</v>
      </c>
      <c r="AO17" s="121">
        <f t="shared" si="8"/>
        <v>0.12346948289495505</v>
      </c>
      <c r="AP17" s="190">
        <v>27.810241000000133</v>
      </c>
      <c r="AQ17" s="121">
        <f t="shared" si="9"/>
        <v>8.3473209327641126E-3</v>
      </c>
      <c r="AR17" s="410">
        <v>3331.6367279999999</v>
      </c>
    </row>
    <row r="18" spans="1:44" x14ac:dyDescent="0.2">
      <c r="A18" s="119">
        <v>97215</v>
      </c>
      <c r="B18" s="120" t="s">
        <v>12</v>
      </c>
      <c r="C18" s="221">
        <v>577.34292900000003</v>
      </c>
      <c r="D18" s="190">
        <v>443.73780499999998</v>
      </c>
      <c r="E18" s="121">
        <v>0.76858619498221992</v>
      </c>
      <c r="F18" s="190">
        <v>30.563264</v>
      </c>
      <c r="G18" s="121">
        <v>5.2937799122157431E-2</v>
      </c>
      <c r="H18" s="190">
        <v>103.04186</v>
      </c>
      <c r="I18" s="408">
        <f t="shared" si="12"/>
        <v>0.17847600589562257</v>
      </c>
      <c r="J18" s="221">
        <v>560</v>
      </c>
      <c r="K18" s="190">
        <v>434</v>
      </c>
      <c r="L18" s="121">
        <f t="shared" si="0"/>
        <v>0.77500000000000002</v>
      </c>
      <c r="M18" s="190">
        <v>28</v>
      </c>
      <c r="N18" s="121">
        <f t="shared" si="1"/>
        <v>0.05</v>
      </c>
      <c r="O18" s="190">
        <v>98</v>
      </c>
      <c r="P18" s="408">
        <f t="shared" si="2"/>
        <v>0.17499999999999999</v>
      </c>
      <c r="R18" s="201">
        <f t="shared" si="3"/>
        <v>2.7765417680261084E-3</v>
      </c>
      <c r="S18" s="201">
        <f t="shared" si="4"/>
        <v>2.0192472687394769E-3</v>
      </c>
      <c r="T18" s="201">
        <f t="shared" si="5"/>
        <v>7.9949039828817181E-3</v>
      </c>
      <c r="U18" s="201">
        <f t="shared" si="6"/>
        <v>4.5711281280496063E-3</v>
      </c>
      <c r="W18" s="120" t="s">
        <v>12</v>
      </c>
      <c r="X18" s="115">
        <v>3.1175959999999998</v>
      </c>
      <c r="Y18" s="121">
        <v>5.399903321583765E-3</v>
      </c>
      <c r="Z18" s="115">
        <v>19.456272000000002</v>
      </c>
      <c r="AA18" s="121">
        <v>3.3699680073504462E-2</v>
      </c>
      <c r="AB18" s="115">
        <v>132.11622599999998</v>
      </c>
      <c r="AC18" s="121">
        <v>0.22883492524769447</v>
      </c>
      <c r="AD18" s="115">
        <v>228.89196699999999</v>
      </c>
      <c r="AE18" s="121">
        <v>0.39645755668378502</v>
      </c>
      <c r="AF18" s="115">
        <v>127.16530999999999</v>
      </c>
      <c r="AG18" s="121">
        <v>0.22025957816831596</v>
      </c>
      <c r="AH18" s="115">
        <v>66.595557999999997</v>
      </c>
      <c r="AI18" s="121">
        <v>0.11534835650511621</v>
      </c>
      <c r="AK18" s="228" t="s">
        <v>12</v>
      </c>
      <c r="AL18" s="409">
        <v>549.407105</v>
      </c>
      <c r="AM18" s="121">
        <f t="shared" si="7"/>
        <v>0.95161311831014039</v>
      </c>
      <c r="AN18" s="190">
        <v>27.062587000000001</v>
      </c>
      <c r="AO18" s="121">
        <f t="shared" si="8"/>
        <v>4.6874371609390578E-2</v>
      </c>
      <c r="AP18" s="190">
        <v>0.87323700000001736</v>
      </c>
      <c r="AQ18" s="121">
        <f t="shared" si="9"/>
        <v>1.5125100804690332E-3</v>
      </c>
      <c r="AR18" s="410">
        <v>577.34292900000003</v>
      </c>
    </row>
    <row r="19" spans="1:44" x14ac:dyDescent="0.2">
      <c r="A19" s="119">
        <v>97216</v>
      </c>
      <c r="B19" s="120" t="s">
        <v>13</v>
      </c>
      <c r="C19" s="221">
        <v>1645</v>
      </c>
      <c r="D19" s="190">
        <v>1411</v>
      </c>
      <c r="E19" s="121">
        <v>0.85775075987841942</v>
      </c>
      <c r="F19" s="190">
        <v>21</v>
      </c>
      <c r="G19" s="121">
        <v>1.276595744680851E-2</v>
      </c>
      <c r="H19" s="190">
        <v>213</v>
      </c>
      <c r="I19" s="408">
        <f t="shared" si="12"/>
        <v>0.12948328267477205</v>
      </c>
      <c r="J19" s="221">
        <v>1324</v>
      </c>
      <c r="K19" s="190">
        <v>1158</v>
      </c>
      <c r="L19" s="121">
        <f t="shared" si="0"/>
        <v>0.87462235649546827</v>
      </c>
      <c r="M19" s="190">
        <v>48</v>
      </c>
      <c r="N19" s="121">
        <f t="shared" si="1"/>
        <v>3.6253776435045321E-2</v>
      </c>
      <c r="O19" s="190">
        <v>118</v>
      </c>
      <c r="P19" s="408">
        <f t="shared" si="2"/>
        <v>8.9123867069486398E-2</v>
      </c>
      <c r="R19" s="202">
        <f t="shared" si="3"/>
        <v>1.9930830252102405E-2</v>
      </c>
      <c r="S19" s="203">
        <f t="shared" si="4"/>
        <v>1.812635036821808E-2</v>
      </c>
      <c r="T19" s="202">
        <f t="shared" si="5"/>
        <v>-7.2398074264654944E-2</v>
      </c>
      <c r="U19" s="202">
        <f t="shared" si="6"/>
        <v>5.5159135256374059E-2</v>
      </c>
      <c r="W19" s="123" t="s">
        <v>13</v>
      </c>
      <c r="X19" s="115">
        <v>14</v>
      </c>
      <c r="Y19" s="124">
        <v>8.5106382978723406E-3</v>
      </c>
      <c r="Z19" s="115">
        <v>160</v>
      </c>
      <c r="AA19" s="124">
        <v>9.7264437689969604E-2</v>
      </c>
      <c r="AB19" s="115">
        <v>397</v>
      </c>
      <c r="AC19" s="124">
        <v>0.24133738601823709</v>
      </c>
      <c r="AD19" s="115">
        <v>639</v>
      </c>
      <c r="AE19" s="124">
        <v>0.38844984802431609</v>
      </c>
      <c r="AF19" s="115">
        <v>313</v>
      </c>
      <c r="AG19" s="124">
        <v>0.19027355623100303</v>
      </c>
      <c r="AH19" s="115">
        <v>122</v>
      </c>
      <c r="AI19" s="124">
        <v>7.4164133738601826E-2</v>
      </c>
      <c r="AK19" s="231" t="s">
        <v>13</v>
      </c>
      <c r="AL19" s="409">
        <v>1322</v>
      </c>
      <c r="AM19" s="124">
        <f t="shared" si="7"/>
        <v>0.80364741641337389</v>
      </c>
      <c r="AN19" s="190">
        <v>318</v>
      </c>
      <c r="AO19" s="124">
        <f t="shared" si="8"/>
        <v>0.19331306990881458</v>
      </c>
      <c r="AP19" s="190">
        <v>5</v>
      </c>
      <c r="AQ19" s="124">
        <f t="shared" si="9"/>
        <v>3.0395136778115501E-3</v>
      </c>
      <c r="AR19" s="410">
        <v>1645</v>
      </c>
    </row>
    <row r="20" spans="1:44" x14ac:dyDescent="0.2">
      <c r="A20" s="126"/>
      <c r="B20" s="132" t="s">
        <v>36</v>
      </c>
      <c r="C20" s="236">
        <f>SUM(C14:C19)</f>
        <v>8633.3807899999993</v>
      </c>
      <c r="D20" s="133">
        <f>SUM(D14:D19)</f>
        <v>7224.2728909999996</v>
      </c>
      <c r="E20" s="134">
        <f t="shared" si="10"/>
        <v>0.8367837660268429</v>
      </c>
      <c r="F20" s="133">
        <f>SUM(F14:F19)</f>
        <v>208.31215400000002</v>
      </c>
      <c r="G20" s="134">
        <f t="shared" si="11"/>
        <v>2.4128688293384083E-2</v>
      </c>
      <c r="H20" s="133">
        <f>SUM(H14:H19)</f>
        <v>1200.7957430000001</v>
      </c>
      <c r="I20" s="417">
        <f t="shared" si="12"/>
        <v>0.13908754544811411</v>
      </c>
      <c r="J20" s="236">
        <f>SUM(J14:J19)</f>
        <v>7712</v>
      </c>
      <c r="K20" s="133">
        <f>SUM(K14:K19)</f>
        <v>6624</v>
      </c>
      <c r="L20" s="134">
        <f t="shared" si="0"/>
        <v>0.85892116182572609</v>
      </c>
      <c r="M20" s="133">
        <f>SUM(M14:M19)</f>
        <v>291</v>
      </c>
      <c r="N20" s="134">
        <f t="shared" si="1"/>
        <v>3.7733402489626554E-2</v>
      </c>
      <c r="O20" s="133">
        <f>SUM(O14:O19)</f>
        <v>797</v>
      </c>
      <c r="P20" s="417">
        <f t="shared" si="2"/>
        <v>0.1033454356846473</v>
      </c>
      <c r="R20" s="205">
        <f t="shared" si="3"/>
        <v>1.0312687487515904E-2</v>
      </c>
      <c r="S20" s="205">
        <f t="shared" si="4"/>
        <v>7.9172839620675894E-3</v>
      </c>
      <c r="T20" s="205">
        <f t="shared" si="5"/>
        <v>-2.9932475926854663E-2</v>
      </c>
      <c r="U20" s="205">
        <f t="shared" si="6"/>
        <v>3.7965220430437263E-2</v>
      </c>
      <c r="W20" s="132" t="s">
        <v>36</v>
      </c>
      <c r="X20" s="133">
        <f>SUM(X14:X19)</f>
        <v>73.069265000000001</v>
      </c>
      <c r="Y20" s="134">
        <f t="shared" si="13"/>
        <v>8.4635749050517677E-3</v>
      </c>
      <c r="Z20" s="133">
        <f>SUM(Z14:Z19)</f>
        <v>555.81657700000005</v>
      </c>
      <c r="AA20" s="134">
        <f t="shared" si="14"/>
        <v>6.4379944603370154E-2</v>
      </c>
      <c r="AB20" s="133">
        <f>SUM(AB14:AB19)</f>
        <v>2106.3190370000002</v>
      </c>
      <c r="AC20" s="134">
        <f t="shared" si="15"/>
        <v>0.2439738369283721</v>
      </c>
      <c r="AD20" s="133">
        <f>SUM(AD14:AD19)</f>
        <v>3509.9512519999998</v>
      </c>
      <c r="AE20" s="134">
        <f t="shared" si="16"/>
        <v>0.40655582527595197</v>
      </c>
      <c r="AF20" s="133">
        <f>SUM(AF14:AF19)</f>
        <v>1611.7410849999999</v>
      </c>
      <c r="AG20" s="134">
        <f t="shared" si="17"/>
        <v>0.18668713036112936</v>
      </c>
      <c r="AH20" s="133">
        <f>SUM(AH14:AH19)</f>
        <v>776.48356899999999</v>
      </c>
      <c r="AI20" s="134">
        <f t="shared" si="18"/>
        <v>8.9939687346977326E-2</v>
      </c>
      <c r="AK20" s="235" t="s">
        <v>36</v>
      </c>
      <c r="AL20" s="418">
        <v>7553.7944090000001</v>
      </c>
      <c r="AM20" s="134">
        <f t="shared" si="7"/>
        <v>0.87495207181751111</v>
      </c>
      <c r="AN20" s="133">
        <v>1025.8513360000002</v>
      </c>
      <c r="AO20" s="134">
        <f t="shared" si="8"/>
        <v>0.11882382590934</v>
      </c>
      <c r="AP20" s="133">
        <v>53.735045000000127</v>
      </c>
      <c r="AQ20" s="134">
        <f t="shared" si="9"/>
        <v>6.2241022731490256E-3</v>
      </c>
      <c r="AR20" s="419">
        <v>8633.3807899999993</v>
      </c>
    </row>
    <row r="21" spans="1:44" x14ac:dyDescent="0.2">
      <c r="A21" s="119">
        <v>97234</v>
      </c>
      <c r="B21" s="120" t="s">
        <v>2</v>
      </c>
      <c r="C21" s="221">
        <v>720.25952400000006</v>
      </c>
      <c r="D21" s="190">
        <v>537.58605899999998</v>
      </c>
      <c r="E21" s="121">
        <v>0.74637827211848151</v>
      </c>
      <c r="F21" s="190">
        <v>45.166516000000001</v>
      </c>
      <c r="G21" s="121">
        <v>6.2708668882523508E-2</v>
      </c>
      <c r="H21" s="190">
        <v>137.50694899999999</v>
      </c>
      <c r="I21" s="408">
        <f t="shared" si="12"/>
        <v>0.19091305899899488</v>
      </c>
      <c r="J21" s="221">
        <v>667</v>
      </c>
      <c r="K21" s="190">
        <v>487</v>
      </c>
      <c r="L21" s="121">
        <f t="shared" si="0"/>
        <v>0.73013493253373318</v>
      </c>
      <c r="M21" s="190">
        <v>3</v>
      </c>
      <c r="N21" s="121">
        <f t="shared" si="1"/>
        <v>4.4977511244377807E-3</v>
      </c>
      <c r="O21" s="190">
        <v>177</v>
      </c>
      <c r="P21" s="408">
        <f t="shared" si="2"/>
        <v>0.26536731634182908</v>
      </c>
      <c r="R21" s="206">
        <f t="shared" si="3"/>
        <v>7.0082208197046469E-3</v>
      </c>
      <c r="S21" s="206">
        <f t="shared" si="4"/>
        <v>9.02454457064783E-3</v>
      </c>
      <c r="T21" s="207">
        <f t="shared" si="5"/>
        <v>0.27956753430284675</v>
      </c>
      <c r="U21" s="206">
        <f t="shared" si="6"/>
        <v>-2.2690897789800046E-2</v>
      </c>
      <c r="W21" s="137" t="s">
        <v>2</v>
      </c>
      <c r="X21" s="115">
        <v>11.889497</v>
      </c>
      <c r="Y21" s="138">
        <v>1.6507240243032177E-2</v>
      </c>
      <c r="Z21" s="115">
        <v>148.80779900000002</v>
      </c>
      <c r="AA21" s="138">
        <v>0.20660302854947046</v>
      </c>
      <c r="AB21" s="115">
        <v>203.55889400000001</v>
      </c>
      <c r="AC21" s="138">
        <v>0.28261881615882667</v>
      </c>
      <c r="AD21" s="115">
        <v>199.80424100000002</v>
      </c>
      <c r="AE21" s="138">
        <v>0.27740589932136739</v>
      </c>
      <c r="AF21" s="115">
        <v>103.82397699999999</v>
      </c>
      <c r="AG21" s="138">
        <v>0.14414800990538512</v>
      </c>
      <c r="AH21" s="115">
        <v>52.375112000000001</v>
      </c>
      <c r="AI21" s="138">
        <f t="shared" si="18"/>
        <v>7.2717000268364376E-2</v>
      </c>
      <c r="AK21" s="238" t="s">
        <v>2</v>
      </c>
      <c r="AL21" s="409">
        <v>559.85974399999998</v>
      </c>
      <c r="AM21" s="138">
        <f t="shared" si="7"/>
        <v>0.77730279898388399</v>
      </c>
      <c r="AN21" s="190">
        <v>145.4682</v>
      </c>
      <c r="AO21" s="138">
        <f t="shared" si="8"/>
        <v>0.20196636788936093</v>
      </c>
      <c r="AP21" s="190">
        <v>14.931580000000054</v>
      </c>
      <c r="AQ21" s="138">
        <f t="shared" si="9"/>
        <v>2.073083312675509E-2</v>
      </c>
      <c r="AR21" s="410">
        <v>720.25952400000006</v>
      </c>
    </row>
    <row r="22" spans="1:44" x14ac:dyDescent="0.2">
      <c r="A22" s="119">
        <v>97204</v>
      </c>
      <c r="B22" s="120" t="s">
        <v>3</v>
      </c>
      <c r="C22" s="221">
        <v>1998.392715</v>
      </c>
      <c r="D22" s="190">
        <v>1571.7235470000001</v>
      </c>
      <c r="E22" s="121">
        <v>0.78649383337048451</v>
      </c>
      <c r="F22" s="190">
        <v>217.17845</v>
      </c>
      <c r="G22" s="121">
        <v>0.10867656210406071</v>
      </c>
      <c r="H22" s="190">
        <v>209.49071799999999</v>
      </c>
      <c r="I22" s="408">
        <f t="shared" si="12"/>
        <v>0.10482960452545484</v>
      </c>
      <c r="J22" s="221">
        <v>1479</v>
      </c>
      <c r="K22" s="190">
        <v>1167</v>
      </c>
      <c r="L22" s="121">
        <f t="shared" si="0"/>
        <v>0.78904665314401623</v>
      </c>
      <c r="M22" s="190">
        <v>84</v>
      </c>
      <c r="N22" s="121">
        <f t="shared" si="1"/>
        <v>5.6795131845841784E-2</v>
      </c>
      <c r="O22" s="190">
        <v>228</v>
      </c>
      <c r="P22" s="408">
        <f t="shared" si="2"/>
        <v>0.15415821501014199</v>
      </c>
      <c r="R22" s="200">
        <f t="shared" si="3"/>
        <v>2.7739312995617826E-2</v>
      </c>
      <c r="S22" s="201">
        <f t="shared" si="4"/>
        <v>2.743658869946608E-2</v>
      </c>
      <c r="T22" s="201">
        <f t="shared" si="5"/>
        <v>9.0193037098622586E-2</v>
      </c>
      <c r="U22" s="200">
        <f t="shared" si="6"/>
        <v>-7.667381424610098E-3</v>
      </c>
      <c r="W22" s="120" t="s">
        <v>3</v>
      </c>
      <c r="X22" s="115">
        <v>46.400635999999999</v>
      </c>
      <c r="Y22" s="121">
        <v>2.3218977757332348E-2</v>
      </c>
      <c r="Z22" s="115">
        <v>268.98665300000005</v>
      </c>
      <c r="AA22" s="121">
        <v>0.1346014979843439</v>
      </c>
      <c r="AB22" s="115">
        <v>612.00352999999996</v>
      </c>
      <c r="AC22" s="121">
        <v>0.30624787881094734</v>
      </c>
      <c r="AD22" s="115">
        <v>638.45185200000003</v>
      </c>
      <c r="AE22" s="121">
        <v>0.31948267585633189</v>
      </c>
      <c r="AF22" s="115">
        <v>311.77943900000002</v>
      </c>
      <c r="AG22" s="121">
        <v>0.15601509986489318</v>
      </c>
      <c r="AH22" s="115">
        <v>120.770607</v>
      </c>
      <c r="AI22" s="121">
        <f t="shared" si="18"/>
        <v>6.0433870726955691E-2</v>
      </c>
      <c r="AK22" s="228" t="s">
        <v>3</v>
      </c>
      <c r="AL22" s="409">
        <v>1641.0260490000001</v>
      </c>
      <c r="AM22" s="121">
        <f t="shared" si="7"/>
        <v>0.82117295398567347</v>
      </c>
      <c r="AN22" s="190">
        <v>338.54296099999999</v>
      </c>
      <c r="AO22" s="121">
        <f t="shared" si="8"/>
        <v>0.16940762366620216</v>
      </c>
      <c r="AP22" s="190">
        <v>18.823704999999791</v>
      </c>
      <c r="AQ22" s="121">
        <f t="shared" si="9"/>
        <v>9.4194223481242987E-3</v>
      </c>
      <c r="AR22" s="410">
        <v>1998.392715</v>
      </c>
    </row>
    <row r="23" spans="1:44" x14ac:dyDescent="0.2">
      <c r="A23" s="119">
        <v>97205</v>
      </c>
      <c r="B23" s="120" t="s">
        <v>4</v>
      </c>
      <c r="C23" s="221">
        <v>2058.156727</v>
      </c>
      <c r="D23" s="190">
        <v>1778.7603469999999</v>
      </c>
      <c r="E23" s="121">
        <v>0.86424922051137842</v>
      </c>
      <c r="F23" s="190">
        <v>35.982866999999999</v>
      </c>
      <c r="G23" s="121">
        <v>1.7483054875247116E-2</v>
      </c>
      <c r="H23" s="190">
        <v>243.413512</v>
      </c>
      <c r="I23" s="408">
        <f t="shared" si="12"/>
        <v>0.11826772412750275</v>
      </c>
      <c r="J23" s="221">
        <v>1601</v>
      </c>
      <c r="K23" s="190">
        <v>1359</v>
      </c>
      <c r="L23" s="121">
        <f t="shared" si="0"/>
        <v>0.84884447220487191</v>
      </c>
      <c r="M23" s="190">
        <v>49</v>
      </c>
      <c r="N23" s="121">
        <f t="shared" si="1"/>
        <v>3.0605871330418487E-2</v>
      </c>
      <c r="O23" s="190">
        <v>193</v>
      </c>
      <c r="P23" s="408">
        <f t="shared" si="2"/>
        <v>0.12054965646470955</v>
      </c>
      <c r="R23" s="201">
        <f t="shared" si="3"/>
        <v>2.3097468534911902E-2</v>
      </c>
      <c r="S23" s="201">
        <f t="shared" si="4"/>
        <v>2.4771619454905913E-2</v>
      </c>
      <c r="T23" s="201">
        <f t="shared" si="5"/>
        <v>-2.7680351189497188E-2</v>
      </c>
      <c r="U23" s="201">
        <f t="shared" si="6"/>
        <v>2.1321533134647019E-2</v>
      </c>
      <c r="W23" s="120" t="s">
        <v>4</v>
      </c>
      <c r="X23" s="115">
        <v>50.630146000000003</v>
      </c>
      <c r="Y23" s="121">
        <v>2.4599752456072314E-2</v>
      </c>
      <c r="Z23" s="115">
        <v>128.59831700000001</v>
      </c>
      <c r="AA23" s="121">
        <v>6.2482276161469411E-2</v>
      </c>
      <c r="AB23" s="115">
        <v>513.85957099999996</v>
      </c>
      <c r="AC23" s="121">
        <v>0.24966979640515974</v>
      </c>
      <c r="AD23" s="115">
        <v>667.82007199999998</v>
      </c>
      <c r="AE23" s="121">
        <v>0.32447483869385618</v>
      </c>
      <c r="AF23" s="115">
        <v>509.05624400000005</v>
      </c>
      <c r="AG23" s="121">
        <v>0.24733599600163006</v>
      </c>
      <c r="AH23" s="115">
        <v>188.19237900000002</v>
      </c>
      <c r="AI23" s="121">
        <f t="shared" si="18"/>
        <v>9.1437341253555571E-2</v>
      </c>
      <c r="AK23" s="228" t="s">
        <v>4</v>
      </c>
      <c r="AL23" s="409">
        <v>1453.3634420000001</v>
      </c>
      <c r="AM23" s="121">
        <f t="shared" si="7"/>
        <v>0.70614809014979352</v>
      </c>
      <c r="AN23" s="190">
        <v>596.54020800000001</v>
      </c>
      <c r="AO23" s="121">
        <f t="shared" si="8"/>
        <v>0.28984197373031251</v>
      </c>
      <c r="AP23" s="190">
        <v>8.2530770000000757</v>
      </c>
      <c r="AQ23" s="121">
        <f t="shared" si="9"/>
        <v>4.0099361198939814E-3</v>
      </c>
      <c r="AR23" s="410">
        <v>2058.156727</v>
      </c>
    </row>
    <row r="24" spans="1:44" x14ac:dyDescent="0.2">
      <c r="A24" s="119">
        <v>97208</v>
      </c>
      <c r="B24" s="120" t="s">
        <v>7</v>
      </c>
      <c r="C24" s="221">
        <v>470.21430700000002</v>
      </c>
      <c r="D24" s="190">
        <v>347.51202699999999</v>
      </c>
      <c r="E24" s="121">
        <v>0.73905030499210222</v>
      </c>
      <c r="F24" s="190">
        <v>39.090992</v>
      </c>
      <c r="G24" s="121">
        <v>8.3134416409835016E-2</v>
      </c>
      <c r="H24" s="190">
        <v>83.611288000000002</v>
      </c>
      <c r="I24" s="408">
        <f t="shared" si="12"/>
        <v>0.17781527859806273</v>
      </c>
      <c r="J24" s="221">
        <v>400</v>
      </c>
      <c r="K24" s="190">
        <v>323</v>
      </c>
      <c r="L24" s="121">
        <f t="shared" si="0"/>
        <v>0.8075</v>
      </c>
      <c r="M24" s="190">
        <v>21</v>
      </c>
      <c r="N24" s="121">
        <f t="shared" si="1"/>
        <v>5.2499999999999998E-2</v>
      </c>
      <c r="O24" s="190">
        <v>56</v>
      </c>
      <c r="P24" s="408">
        <f t="shared" si="2"/>
        <v>0.14000000000000001</v>
      </c>
      <c r="R24" s="201">
        <f t="shared" si="3"/>
        <v>1.4810791979337656E-2</v>
      </c>
      <c r="S24" s="201">
        <f t="shared" si="4"/>
        <v>6.6718813370392205E-3</v>
      </c>
      <c r="T24" s="201">
        <f t="shared" si="5"/>
        <v>5.8114073101197539E-2</v>
      </c>
      <c r="U24" s="200">
        <f t="shared" si="6"/>
        <v>3.7110835056550995E-2</v>
      </c>
      <c r="W24" s="120" t="s">
        <v>7</v>
      </c>
      <c r="X24" s="115">
        <v>5.2209269999999997</v>
      </c>
      <c r="Y24" s="121">
        <v>1.110329252486994E-2</v>
      </c>
      <c r="Z24" s="115">
        <v>68.897704000000004</v>
      </c>
      <c r="AA24" s="121">
        <v>0.14652404866107147</v>
      </c>
      <c r="AB24" s="115">
        <v>158.662882</v>
      </c>
      <c r="AC24" s="121">
        <v>0.33742674273839141</v>
      </c>
      <c r="AD24" s="115">
        <v>159.35972999999998</v>
      </c>
      <c r="AE24" s="121">
        <v>0.3389087223158439</v>
      </c>
      <c r="AF24" s="115">
        <v>62.366304</v>
      </c>
      <c r="AG24" s="121">
        <v>0.1326337864917411</v>
      </c>
      <c r="AH24" s="115">
        <v>15.706758000000001</v>
      </c>
      <c r="AI24" s="121">
        <f t="shared" si="18"/>
        <v>3.3403403014702397E-2</v>
      </c>
      <c r="AK24" s="228" t="s">
        <v>7</v>
      </c>
      <c r="AL24" s="409">
        <v>445.67249700000002</v>
      </c>
      <c r="AM24" s="121">
        <f t="shared" si="7"/>
        <v>0.94780718146034637</v>
      </c>
      <c r="AN24" s="190">
        <v>22.578465000000001</v>
      </c>
      <c r="AO24" s="121">
        <f t="shared" si="8"/>
        <v>4.80173926311434E-2</v>
      </c>
      <c r="AP24" s="190">
        <v>1.9633450000000039</v>
      </c>
      <c r="AQ24" s="121">
        <f t="shared" si="9"/>
        <v>4.1754259085102739E-3</v>
      </c>
      <c r="AR24" s="410">
        <v>470.21430700000002</v>
      </c>
    </row>
    <row r="25" spans="1:44" x14ac:dyDescent="0.2">
      <c r="A25" s="119">
        <v>97218</v>
      </c>
      <c r="B25" s="120" t="s">
        <v>15</v>
      </c>
      <c r="C25" s="221">
        <v>2417</v>
      </c>
      <c r="D25" s="190">
        <v>1943</v>
      </c>
      <c r="E25" s="121">
        <v>0.80388911874224245</v>
      </c>
      <c r="F25" s="190">
        <v>61</v>
      </c>
      <c r="G25" s="121">
        <v>2.5237898220935043E-2</v>
      </c>
      <c r="H25" s="190">
        <v>413</v>
      </c>
      <c r="I25" s="408">
        <f t="shared" si="12"/>
        <v>0.1708729830368225</v>
      </c>
      <c r="J25" s="221">
        <v>2060</v>
      </c>
      <c r="K25" s="190">
        <v>1762</v>
      </c>
      <c r="L25" s="121">
        <f t="shared" si="0"/>
        <v>0.85533980582524272</v>
      </c>
      <c r="M25" s="190">
        <v>71</v>
      </c>
      <c r="N25" s="121">
        <f t="shared" si="1"/>
        <v>3.4466019417475728E-2</v>
      </c>
      <c r="O25" s="190">
        <v>227</v>
      </c>
      <c r="P25" s="408">
        <f t="shared" si="2"/>
        <v>0.11019417475728155</v>
      </c>
      <c r="R25" s="201">
        <f t="shared" si="3"/>
        <v>1.4635254389692598E-2</v>
      </c>
      <c r="S25" s="201">
        <f t="shared" si="4"/>
        <v>8.9290503296199919E-3</v>
      </c>
      <c r="T25" s="201">
        <f t="shared" si="5"/>
        <v>-1.3705755637631212E-2</v>
      </c>
      <c r="U25" s="200">
        <f t="shared" si="6"/>
        <v>5.5916246907540046E-2</v>
      </c>
      <c r="W25" s="120" t="s">
        <v>15</v>
      </c>
      <c r="X25" s="115">
        <v>34</v>
      </c>
      <c r="Y25" s="121">
        <v>1.4067025237898221E-2</v>
      </c>
      <c r="Z25" s="115">
        <v>200</v>
      </c>
      <c r="AA25" s="121">
        <v>8.2747207281754234E-2</v>
      </c>
      <c r="AB25" s="115">
        <v>754</v>
      </c>
      <c r="AC25" s="121">
        <v>0.31195697145221346</v>
      </c>
      <c r="AD25" s="115">
        <v>893</v>
      </c>
      <c r="AE25" s="121">
        <v>0.36946628051303271</v>
      </c>
      <c r="AF25" s="115">
        <v>376</v>
      </c>
      <c r="AG25" s="121">
        <v>0.15556474968969797</v>
      </c>
      <c r="AH25" s="115">
        <v>160</v>
      </c>
      <c r="AI25" s="121">
        <f t="shared" si="18"/>
        <v>6.619776582540339E-2</v>
      </c>
      <c r="AK25" s="228" t="s">
        <v>15</v>
      </c>
      <c r="AL25" s="409">
        <v>2174</v>
      </c>
      <c r="AM25" s="121">
        <f t="shared" si="7"/>
        <v>0.89946214315266859</v>
      </c>
      <c r="AN25" s="190">
        <v>226</v>
      </c>
      <c r="AO25" s="121">
        <f t="shared" si="8"/>
        <v>9.3504344228382288E-2</v>
      </c>
      <c r="AP25" s="190">
        <v>17</v>
      </c>
      <c r="AQ25" s="121">
        <f t="shared" si="9"/>
        <v>7.0335126189491103E-3</v>
      </c>
      <c r="AR25" s="410">
        <v>2417</v>
      </c>
    </row>
    <row r="26" spans="1:44" x14ac:dyDescent="0.2">
      <c r="A26" s="119">
        <v>97233</v>
      </c>
      <c r="B26" s="120" t="s">
        <v>16</v>
      </c>
      <c r="C26" s="221">
        <v>1068.8106640000001</v>
      </c>
      <c r="D26" s="190">
        <v>804.87262899999996</v>
      </c>
      <c r="E26" s="121">
        <v>0.75305445212137212</v>
      </c>
      <c r="F26" s="190">
        <v>80.168094999999994</v>
      </c>
      <c r="G26" s="121">
        <v>7.5006825530700344E-2</v>
      </c>
      <c r="H26" s="190">
        <v>183.76993999999999</v>
      </c>
      <c r="I26" s="408">
        <f t="shared" si="12"/>
        <v>0.17193872234792745</v>
      </c>
      <c r="J26" s="221">
        <v>843</v>
      </c>
      <c r="K26" s="190">
        <v>701</v>
      </c>
      <c r="L26" s="121">
        <f t="shared" si="0"/>
        <v>0.83155397390272834</v>
      </c>
      <c r="M26" s="190">
        <v>91</v>
      </c>
      <c r="N26" s="121">
        <f t="shared" si="1"/>
        <v>0.10794780545670225</v>
      </c>
      <c r="O26" s="190">
        <v>51</v>
      </c>
      <c r="P26" s="408">
        <f t="shared" si="2"/>
        <v>6.0498220640569395E-2</v>
      </c>
      <c r="R26" s="200">
        <f t="shared" si="3"/>
        <v>2.1810335579289797E-2</v>
      </c>
      <c r="S26" s="201">
        <f t="shared" si="4"/>
        <v>1.2640695088020459E-2</v>
      </c>
      <c r="T26" s="201">
        <f t="shared" si="5"/>
        <v>-1.1455147022823908E-2</v>
      </c>
      <c r="U26" s="200">
        <f t="shared" si="6"/>
        <v>0.12359418158121027</v>
      </c>
      <c r="W26" s="120" t="s">
        <v>16</v>
      </c>
      <c r="X26" s="115">
        <v>19.645458999999999</v>
      </c>
      <c r="Y26" s="121">
        <v>1.8380672706311992E-2</v>
      </c>
      <c r="Z26" s="115">
        <v>99.925179</v>
      </c>
      <c r="AA26" s="121">
        <v>9.3491936753355584E-2</v>
      </c>
      <c r="AB26" s="115">
        <v>287.52120200000007</v>
      </c>
      <c r="AC26" s="121">
        <v>0.26901041661013969</v>
      </c>
      <c r="AD26" s="115">
        <v>370.94705599999998</v>
      </c>
      <c r="AE26" s="121">
        <v>0.34706526468564497</v>
      </c>
      <c r="AF26" s="115">
        <v>202.427526</v>
      </c>
      <c r="AG26" s="121">
        <v>0.18939512190346183</v>
      </c>
      <c r="AH26" s="115">
        <v>88.344240999999982</v>
      </c>
      <c r="AI26" s="121">
        <f t="shared" si="18"/>
        <v>8.2656586405466456E-2</v>
      </c>
      <c r="AK26" s="228" t="s">
        <v>16</v>
      </c>
      <c r="AL26" s="409">
        <v>918.22483899999997</v>
      </c>
      <c r="AM26" s="121">
        <f t="shared" si="7"/>
        <v>0.8591089796611534</v>
      </c>
      <c r="AN26" s="190">
        <v>144.581639</v>
      </c>
      <c r="AO26" s="121">
        <f t="shared" si="8"/>
        <v>0.13527338739202549</v>
      </c>
      <c r="AP26" s="190">
        <v>6.0041860000001179</v>
      </c>
      <c r="AQ26" s="121">
        <f t="shared" si="9"/>
        <v>5.6176329468210825E-3</v>
      </c>
      <c r="AR26" s="410">
        <v>1068.8106640000001</v>
      </c>
    </row>
    <row r="27" spans="1:44" x14ac:dyDescent="0.2">
      <c r="A27" s="119">
        <v>97219</v>
      </c>
      <c r="B27" s="120" t="s">
        <v>31</v>
      </c>
      <c r="C27" s="221">
        <v>948.97862799999996</v>
      </c>
      <c r="D27" s="190">
        <v>681.18230600000004</v>
      </c>
      <c r="E27" s="121">
        <v>0.71780573966730055</v>
      </c>
      <c r="F27" s="190">
        <v>93.308823000000004</v>
      </c>
      <c r="G27" s="121">
        <v>9.8325526251999015E-2</v>
      </c>
      <c r="H27" s="190">
        <v>174.48749900000001</v>
      </c>
      <c r="I27" s="408">
        <f t="shared" si="12"/>
        <v>0.18386873408070051</v>
      </c>
      <c r="J27" s="221">
        <v>790</v>
      </c>
      <c r="K27" s="190">
        <v>613</v>
      </c>
      <c r="L27" s="121">
        <f t="shared" si="0"/>
        <v>0.77594936708860762</v>
      </c>
      <c r="M27" s="190">
        <v>30</v>
      </c>
      <c r="N27" s="121">
        <f t="shared" si="1"/>
        <v>3.7974683544303799E-2</v>
      </c>
      <c r="O27" s="190">
        <v>147</v>
      </c>
      <c r="P27" s="408">
        <f t="shared" si="2"/>
        <v>0.1860759493670886</v>
      </c>
      <c r="R27" s="201">
        <f t="shared" si="3"/>
        <v>1.6808179035580295E-2</v>
      </c>
      <c r="S27" s="201">
        <f t="shared" si="4"/>
        <v>9.6338402400286682E-3</v>
      </c>
      <c r="T27" s="200">
        <f t="shared" si="5"/>
        <v>0.10866447700253223</v>
      </c>
      <c r="U27" s="201">
        <f t="shared" si="6"/>
        <v>1.5705741835972065E-2</v>
      </c>
      <c r="W27" s="120" t="s">
        <v>31</v>
      </c>
      <c r="X27" s="115">
        <v>28.062034000000004</v>
      </c>
      <c r="Y27" s="121">
        <v>2.9570775539109407E-2</v>
      </c>
      <c r="Z27" s="115">
        <v>163.995407</v>
      </c>
      <c r="AA27" s="121">
        <v>0.17281253988366954</v>
      </c>
      <c r="AB27" s="115">
        <v>297.25720199999995</v>
      </c>
      <c r="AC27" s="121">
        <v>0.31323909014313434</v>
      </c>
      <c r="AD27" s="115">
        <v>270.92034999999998</v>
      </c>
      <c r="AE27" s="121">
        <v>0.28548625017085211</v>
      </c>
      <c r="AF27" s="115">
        <v>123.293116</v>
      </c>
      <c r="AG27" s="121">
        <v>0.12992191010649398</v>
      </c>
      <c r="AH27" s="115">
        <v>65.450516999999991</v>
      </c>
      <c r="AI27" s="121">
        <f t="shared" si="18"/>
        <v>6.8969432049211535E-2</v>
      </c>
      <c r="AK27" s="228" t="s">
        <v>31</v>
      </c>
      <c r="AL27" s="409">
        <v>789.51210400000002</v>
      </c>
      <c r="AM27" s="121">
        <f t="shared" si="7"/>
        <v>0.83195983629675596</v>
      </c>
      <c r="AN27" s="190">
        <v>149.05934300000001</v>
      </c>
      <c r="AO27" s="121">
        <f t="shared" si="8"/>
        <v>0.15707344570461709</v>
      </c>
      <c r="AP27" s="190">
        <v>10.407180999999923</v>
      </c>
      <c r="AQ27" s="121">
        <f t="shared" si="9"/>
        <v>1.0966717998626965E-2</v>
      </c>
      <c r="AR27" s="410">
        <v>948.97862799999996</v>
      </c>
    </row>
    <row r="28" spans="1:44" x14ac:dyDescent="0.2">
      <c r="A28" s="119">
        <v>97225</v>
      </c>
      <c r="B28" s="120" t="s">
        <v>20</v>
      </c>
      <c r="C28" s="221">
        <v>2319.3616929999998</v>
      </c>
      <c r="D28" s="190">
        <v>1808.324417</v>
      </c>
      <c r="E28" s="121">
        <v>0.77966469070246913</v>
      </c>
      <c r="F28" s="190">
        <v>90.550393</v>
      </c>
      <c r="G28" s="121">
        <v>3.9041083274457621E-2</v>
      </c>
      <c r="H28" s="190">
        <v>420.48688299999998</v>
      </c>
      <c r="I28" s="408">
        <f t="shared" si="12"/>
        <v>0.18129422602307332</v>
      </c>
      <c r="J28" s="221">
        <v>1933</v>
      </c>
      <c r="K28" s="190">
        <v>1578</v>
      </c>
      <c r="L28" s="121">
        <f t="shared" si="0"/>
        <v>0.81634764614588717</v>
      </c>
      <c r="M28" s="190">
        <v>101</v>
      </c>
      <c r="N28" s="121">
        <f t="shared" si="1"/>
        <v>5.2250387997930678E-2</v>
      </c>
      <c r="O28" s="190">
        <v>254</v>
      </c>
      <c r="P28" s="408">
        <f t="shared" si="2"/>
        <v>0.13140196585618211</v>
      </c>
      <c r="R28" s="203">
        <f t="shared" si="3"/>
        <v>1.6703312966697581E-2</v>
      </c>
      <c r="S28" s="203">
        <f t="shared" si="4"/>
        <v>1.2462698129669159E-2</v>
      </c>
      <c r="T28" s="203">
        <f t="shared" si="5"/>
        <v>-9.8794194763577314E-3</v>
      </c>
      <c r="U28" s="203">
        <f t="shared" si="6"/>
        <v>4.6891571376945773E-2</v>
      </c>
      <c r="W28" s="123" t="s">
        <v>20</v>
      </c>
      <c r="X28" s="115">
        <v>139.613845</v>
      </c>
      <c r="Y28" s="124">
        <v>6.0194943040304844E-2</v>
      </c>
      <c r="Z28" s="115">
        <v>282.50304099999994</v>
      </c>
      <c r="AA28" s="124">
        <v>0.12180206384050164</v>
      </c>
      <c r="AB28" s="115">
        <v>647.42639800000006</v>
      </c>
      <c r="AC28" s="124">
        <v>0.27913990299744079</v>
      </c>
      <c r="AD28" s="115">
        <v>690.25062100000002</v>
      </c>
      <c r="AE28" s="124">
        <v>0.29760369979517465</v>
      </c>
      <c r="AF28" s="115">
        <v>402.20358900000008</v>
      </c>
      <c r="AG28" s="124">
        <v>0.17341132701030607</v>
      </c>
      <c r="AH28" s="115">
        <v>157.36420000000001</v>
      </c>
      <c r="AI28" s="124">
        <f t="shared" si="18"/>
        <v>6.7848063747425191E-2</v>
      </c>
      <c r="AK28" s="231" t="s">
        <v>20</v>
      </c>
      <c r="AL28" s="409">
        <v>1875.8941580000001</v>
      </c>
      <c r="AM28" s="124">
        <f t="shared" si="7"/>
        <v>0.80879759446816046</v>
      </c>
      <c r="AN28" s="190">
        <v>433.34278999999998</v>
      </c>
      <c r="AO28" s="124">
        <f t="shared" si="8"/>
        <v>0.18683709026835255</v>
      </c>
      <c r="AP28" s="190">
        <v>10.124744999999848</v>
      </c>
      <c r="AQ28" s="124">
        <f t="shared" si="9"/>
        <v>4.3653152634869569E-3</v>
      </c>
      <c r="AR28" s="410">
        <v>2319.3616929999998</v>
      </c>
    </row>
    <row r="29" spans="1:44" x14ac:dyDescent="0.2">
      <c r="A29" s="126"/>
      <c r="B29" s="132" t="s">
        <v>37</v>
      </c>
      <c r="C29" s="236">
        <f>SUM(C21:C28)</f>
        <v>12001.174258000003</v>
      </c>
      <c r="D29" s="133">
        <f>SUM(D21:D28)</f>
        <v>9472.9613320000008</v>
      </c>
      <c r="E29" s="134">
        <f t="shared" si="10"/>
        <v>0.78933620397064974</v>
      </c>
      <c r="F29" s="133">
        <f>SUM(F21:F28)</f>
        <v>662.44613599999991</v>
      </c>
      <c r="G29" s="134">
        <f t="shared" si="11"/>
        <v>5.5198443232203902E-2</v>
      </c>
      <c r="H29" s="133">
        <f>SUM(H21:H28)</f>
        <v>1865.766789</v>
      </c>
      <c r="I29" s="417">
        <f t="shared" si="12"/>
        <v>0.15546535271382106</v>
      </c>
      <c r="J29" s="236">
        <f>SUM(J21:J28)</f>
        <v>9773</v>
      </c>
      <c r="K29" s="133">
        <f>SUM(K21:K28)</f>
        <v>7990</v>
      </c>
      <c r="L29" s="134">
        <f t="shared" si="0"/>
        <v>0.81755857976056479</v>
      </c>
      <c r="M29" s="133">
        <f>SUM(M21:M28)</f>
        <v>450</v>
      </c>
      <c r="N29" s="134">
        <f t="shared" si="1"/>
        <v>4.6045226644837817E-2</v>
      </c>
      <c r="O29" s="133">
        <f>SUM(O21:O28)</f>
        <v>1333</v>
      </c>
      <c r="P29" s="417">
        <f t="shared" si="2"/>
        <v>0.13639619359459737</v>
      </c>
      <c r="R29" s="205">
        <f t="shared" si="3"/>
        <v>1.8846394718983861E-2</v>
      </c>
      <c r="S29" s="205">
        <f t="shared" si="4"/>
        <v>1.5597740371694258E-2</v>
      </c>
      <c r="T29" s="205">
        <f t="shared" si="5"/>
        <v>3.5778986896692899E-2</v>
      </c>
      <c r="U29" s="205">
        <f t="shared" si="6"/>
        <v>3.1039255503884311E-2</v>
      </c>
      <c r="W29" s="132" t="s">
        <v>37</v>
      </c>
      <c r="X29" s="133">
        <f>SUM(X21:X28)</f>
        <v>335.46254399999998</v>
      </c>
      <c r="Y29" s="134">
        <f t="shared" si="13"/>
        <v>2.7952476715049787E-2</v>
      </c>
      <c r="Z29" s="133">
        <f>SUM(Z21:Z28)</f>
        <v>1361.7140999999999</v>
      </c>
      <c r="AA29" s="134">
        <f t="shared" si="14"/>
        <v>0.11346507189430059</v>
      </c>
      <c r="AB29" s="133">
        <f>SUM(AB21:AB28)</f>
        <v>3474.289679</v>
      </c>
      <c r="AC29" s="134">
        <f t="shared" si="15"/>
        <v>0.28949581135229602</v>
      </c>
      <c r="AD29" s="133">
        <f>SUM(AD21:AD28)</f>
        <v>3890.5539219999996</v>
      </c>
      <c r="AE29" s="134">
        <f t="shared" si="16"/>
        <v>0.32418110414541729</v>
      </c>
      <c r="AF29" s="133">
        <f>SUM(AF21:AF28)</f>
        <v>2090.9501949999999</v>
      </c>
      <c r="AG29" s="134">
        <f t="shared" si="17"/>
        <v>0.17422880045310307</v>
      </c>
      <c r="AH29" s="133">
        <f>SUM(AH21:AH28)</f>
        <v>848.20381399999997</v>
      </c>
      <c r="AI29" s="134">
        <f t="shared" si="18"/>
        <v>7.067673510653226E-2</v>
      </c>
      <c r="AK29" s="235" t="s">
        <v>37</v>
      </c>
      <c r="AL29" s="418">
        <v>9857.5528330000016</v>
      </c>
      <c r="AM29" s="134">
        <f t="shared" si="7"/>
        <v>0.82138235984940722</v>
      </c>
      <c r="AN29" s="133">
        <v>2056.1136060000003</v>
      </c>
      <c r="AO29" s="134">
        <f t="shared" si="8"/>
        <v>0.17132603541935837</v>
      </c>
      <c r="AP29" s="133">
        <v>87.507818999999813</v>
      </c>
      <c r="AQ29" s="134">
        <f t="shared" si="9"/>
        <v>7.2916047312342755E-3</v>
      </c>
      <c r="AR29" s="419">
        <v>12001.174258000003</v>
      </c>
    </row>
    <row r="30" spans="1:44" ht="13.5" thickBot="1" x14ac:dyDescent="0.25">
      <c r="A30" s="126"/>
      <c r="B30" s="127" t="s">
        <v>39</v>
      </c>
      <c r="C30" s="233">
        <f>C20+C29+C13</f>
        <v>51665.399468000003</v>
      </c>
      <c r="D30" s="128">
        <f>D20+D29+D13</f>
        <v>42767.722175000003</v>
      </c>
      <c r="E30" s="129">
        <f t="shared" si="10"/>
        <v>0.82778266722759097</v>
      </c>
      <c r="F30" s="128">
        <f>F20+F29+F13</f>
        <v>1872.951133</v>
      </c>
      <c r="G30" s="129">
        <f t="shared" si="11"/>
        <v>3.6251556211426367E-2</v>
      </c>
      <c r="H30" s="128">
        <f>H20+H29+H13</f>
        <v>7024.7261579999995</v>
      </c>
      <c r="I30" s="414">
        <f t="shared" si="12"/>
        <v>0.13596577652227201</v>
      </c>
      <c r="J30" s="233">
        <f>J20+J29+J13</f>
        <v>42333</v>
      </c>
      <c r="K30" s="128">
        <f>K20+K29+K13</f>
        <v>35572</v>
      </c>
      <c r="L30" s="129">
        <f t="shared" si="0"/>
        <v>0.84029008102426006</v>
      </c>
      <c r="M30" s="128">
        <f>M20+M29+M13</f>
        <v>1654</v>
      </c>
      <c r="N30" s="129">
        <f t="shared" si="1"/>
        <v>3.9071173788769988E-2</v>
      </c>
      <c r="O30" s="128">
        <f>O20+O29+O13</f>
        <v>5107</v>
      </c>
      <c r="P30" s="414">
        <f t="shared" si="2"/>
        <v>0.12063874518696997</v>
      </c>
      <c r="R30" s="204">
        <f t="shared" si="3"/>
        <v>1.8276033724175189E-2</v>
      </c>
      <c r="S30" s="204">
        <f t="shared" si="4"/>
        <v>1.6888742958818037E-2</v>
      </c>
      <c r="T30" s="204">
        <f t="shared" si="5"/>
        <v>1.1365808820778867E-2</v>
      </c>
      <c r="U30" s="204">
        <f t="shared" si="6"/>
        <v>2.9408131835927831E-2</v>
      </c>
      <c r="W30" s="127" t="s">
        <v>39</v>
      </c>
      <c r="X30" s="128">
        <f>X20+X29+X13</f>
        <v>1016.532248</v>
      </c>
      <c r="Y30" s="129">
        <f t="shared" si="13"/>
        <v>1.9675300268018048E-2</v>
      </c>
      <c r="Z30" s="128">
        <f>Z20+Z29+Z13</f>
        <v>4661.8335259999994</v>
      </c>
      <c r="AA30" s="129">
        <f t="shared" si="14"/>
        <v>9.0231249037131686E-2</v>
      </c>
      <c r="AB30" s="128">
        <f>AB20+AB29+AB13</f>
        <v>14731.354358000002</v>
      </c>
      <c r="AC30" s="129">
        <f t="shared" si="15"/>
        <v>0.28512998079351271</v>
      </c>
      <c r="AD30" s="128">
        <f>AD20+AD29+AD13</f>
        <v>20046.576848999997</v>
      </c>
      <c r="AE30" s="129">
        <f t="shared" si="16"/>
        <v>0.38800777803752867</v>
      </c>
      <c r="AF30" s="128">
        <f>AF20+AF29+AF13</f>
        <v>8238.7576980000013</v>
      </c>
      <c r="AG30" s="129">
        <f t="shared" si="17"/>
        <v>0.15946373748842957</v>
      </c>
      <c r="AH30" s="128">
        <f>AH20+AH29+AH13</f>
        <v>2970.3447839999999</v>
      </c>
      <c r="AI30" s="129">
        <f t="shared" si="18"/>
        <v>5.7491954278602687E-2</v>
      </c>
      <c r="AK30" s="232" t="s">
        <v>39</v>
      </c>
      <c r="AL30" s="415">
        <v>39965.637935000006</v>
      </c>
      <c r="AM30" s="129">
        <f t="shared" si="7"/>
        <v>0.77354744851539414</v>
      </c>
      <c r="AN30" s="128">
        <v>11242.212457000001</v>
      </c>
      <c r="AO30" s="129">
        <f t="shared" si="8"/>
        <v>0.21759654571069542</v>
      </c>
      <c r="AP30" s="128">
        <v>457.54907599999945</v>
      </c>
      <c r="AQ30" s="129">
        <f t="shared" si="9"/>
        <v>8.8560057739104792E-3</v>
      </c>
      <c r="AR30" s="416">
        <v>51665.399468000003</v>
      </c>
    </row>
    <row r="31" spans="1:44" x14ac:dyDescent="0.2">
      <c r="A31" s="119">
        <v>97210</v>
      </c>
      <c r="B31" s="114" t="s">
        <v>33</v>
      </c>
      <c r="C31" s="227">
        <v>8694.2697459999999</v>
      </c>
      <c r="D31" s="404">
        <v>7404.0512330000001</v>
      </c>
      <c r="E31" s="116">
        <v>0.85160127869352176</v>
      </c>
      <c r="F31" s="404">
        <v>309.42727300000001</v>
      </c>
      <c r="G31" s="116">
        <v>3.5589794432402927E-2</v>
      </c>
      <c r="H31" s="404">
        <v>980.79124000000002</v>
      </c>
      <c r="I31" s="405">
        <f t="shared" si="12"/>
        <v>0.11280892687407539</v>
      </c>
      <c r="J31" s="227">
        <v>7202</v>
      </c>
      <c r="K31" s="404">
        <v>5846</v>
      </c>
      <c r="L31" s="116">
        <f t="shared" si="0"/>
        <v>0.811718966953624</v>
      </c>
      <c r="M31" s="404">
        <v>352</v>
      </c>
      <c r="N31" s="116">
        <f t="shared" si="1"/>
        <v>4.8875312413218554E-2</v>
      </c>
      <c r="O31" s="404">
        <v>1004</v>
      </c>
      <c r="P31" s="405">
        <f t="shared" si="2"/>
        <v>0.13940572063315745</v>
      </c>
      <c r="R31" s="199">
        <f t="shared" si="3"/>
        <v>1.7266036300222609E-2</v>
      </c>
      <c r="S31" s="199">
        <f t="shared" si="4"/>
        <v>2.1711394328380651E-2</v>
      </c>
      <c r="T31" s="199">
        <f t="shared" si="5"/>
        <v>-1.165051850797949E-2</v>
      </c>
      <c r="U31" s="199">
        <f t="shared" si="6"/>
        <v>-2.1238928494713427E-3</v>
      </c>
      <c r="W31" s="114" t="s">
        <v>33</v>
      </c>
      <c r="X31" s="115">
        <v>172.230617</v>
      </c>
      <c r="Y31" s="116">
        <v>1.9809670280731592E-2</v>
      </c>
      <c r="Z31" s="115">
        <v>831.06838100000004</v>
      </c>
      <c r="AA31" s="116">
        <v>9.558806032931659E-2</v>
      </c>
      <c r="AB31" s="115">
        <v>2787.4220340000006</v>
      </c>
      <c r="AC31" s="116">
        <v>0.32060450336066681</v>
      </c>
      <c r="AD31" s="115">
        <v>3579.1008300000003</v>
      </c>
      <c r="AE31" s="116">
        <v>0.41166204115609001</v>
      </c>
      <c r="AF31" s="115">
        <v>1029.8965489999998</v>
      </c>
      <c r="AG31" s="116">
        <v>0.11845693532499697</v>
      </c>
      <c r="AH31" s="115">
        <v>294.55133499999999</v>
      </c>
      <c r="AI31" s="116">
        <f t="shared" si="18"/>
        <v>3.3878789548198125E-2</v>
      </c>
      <c r="AK31" s="220" t="s">
        <v>33</v>
      </c>
      <c r="AL31" s="409">
        <v>6818.4776949999996</v>
      </c>
      <c r="AM31" s="116">
        <f t="shared" si="7"/>
        <v>0.78424961430912565</v>
      </c>
      <c r="AN31" s="190">
        <v>1763.5951829999999</v>
      </c>
      <c r="AO31" s="116">
        <f t="shared" si="8"/>
        <v>0.20284569429323063</v>
      </c>
      <c r="AP31" s="190">
        <v>112.1968680000009</v>
      </c>
      <c r="AQ31" s="116">
        <f t="shared" si="9"/>
        <v>1.2904691397643796E-2</v>
      </c>
      <c r="AR31" s="407">
        <v>8694.2697459999999</v>
      </c>
    </row>
    <row r="32" spans="1:44" x14ac:dyDescent="0.2">
      <c r="A32" s="119">
        <v>97217</v>
      </c>
      <c r="B32" s="120" t="s">
        <v>14</v>
      </c>
      <c r="C32" s="221">
        <v>4512.4436800000003</v>
      </c>
      <c r="D32" s="190">
        <v>3512.969317</v>
      </c>
      <c r="E32" s="121">
        <v>0.77850707202621527</v>
      </c>
      <c r="F32" s="190">
        <v>179.69273100000001</v>
      </c>
      <c r="G32" s="121">
        <v>3.9821600831591981E-2</v>
      </c>
      <c r="H32" s="190">
        <v>819.78163199999995</v>
      </c>
      <c r="I32" s="408">
        <f t="shared" si="12"/>
        <v>0.1816713271421927</v>
      </c>
      <c r="J32" s="221">
        <v>2907</v>
      </c>
      <c r="K32" s="190">
        <v>2373</v>
      </c>
      <c r="L32" s="121">
        <f t="shared" si="0"/>
        <v>0.8163054695562435</v>
      </c>
      <c r="M32" s="190">
        <v>129</v>
      </c>
      <c r="N32" s="121">
        <f t="shared" si="1"/>
        <v>4.4375644994840042E-2</v>
      </c>
      <c r="O32" s="190">
        <v>405</v>
      </c>
      <c r="P32" s="408">
        <f t="shared" si="2"/>
        <v>0.13931888544891641</v>
      </c>
      <c r="R32" s="200">
        <f t="shared" si="3"/>
        <v>4.0784018235649144E-2</v>
      </c>
      <c r="S32" s="201">
        <f t="shared" si="4"/>
        <v>3.6307839391679808E-2</v>
      </c>
      <c r="T32" s="201">
        <f t="shared" si="5"/>
        <v>3.0589058067947095E-2</v>
      </c>
      <c r="U32" s="200">
        <f t="shared" si="6"/>
        <v>6.6203950353551644E-2</v>
      </c>
      <c r="W32" s="120" t="s">
        <v>14</v>
      </c>
      <c r="X32" s="115">
        <v>287.55241199999995</v>
      </c>
      <c r="Y32" s="121">
        <v>6.3724321541005893E-2</v>
      </c>
      <c r="Z32" s="115">
        <v>366.79546599999998</v>
      </c>
      <c r="AA32" s="121">
        <v>8.1285328307964602E-2</v>
      </c>
      <c r="AB32" s="115">
        <v>1150.7707700000001</v>
      </c>
      <c r="AC32" s="121">
        <v>0.25502163608167183</v>
      </c>
      <c r="AD32" s="115">
        <v>1810.23696</v>
      </c>
      <c r="AE32" s="121">
        <v>0.40116555205404797</v>
      </c>
      <c r="AF32" s="115">
        <v>517.64336500000002</v>
      </c>
      <c r="AG32" s="121">
        <v>0.11471464282076092</v>
      </c>
      <c r="AH32" s="115">
        <v>379.44471200000004</v>
      </c>
      <c r="AI32" s="121">
        <f t="shared" si="18"/>
        <v>8.4088520302595782E-2</v>
      </c>
      <c r="AK32" s="228" t="s">
        <v>14</v>
      </c>
      <c r="AL32" s="409">
        <v>2979.5746370000002</v>
      </c>
      <c r="AM32" s="121">
        <f t="shared" si="7"/>
        <v>0.66030178951729324</v>
      </c>
      <c r="AN32" s="190">
        <v>1476.072979</v>
      </c>
      <c r="AO32" s="121">
        <f t="shared" si="8"/>
        <v>0.32711166801753855</v>
      </c>
      <c r="AP32" s="190">
        <v>56.796064000000115</v>
      </c>
      <c r="AQ32" s="121">
        <f t="shared" si="9"/>
        <v>1.2586542465168256E-2</v>
      </c>
      <c r="AR32" s="410">
        <v>4512.4436800000003</v>
      </c>
    </row>
    <row r="33" spans="1:44" x14ac:dyDescent="0.2">
      <c r="A33" s="119">
        <v>97220</v>
      </c>
      <c r="B33" s="120" t="s">
        <v>28</v>
      </c>
      <c r="C33" s="221">
        <v>6482.1890789999998</v>
      </c>
      <c r="D33" s="190">
        <v>5270.3505429999996</v>
      </c>
      <c r="E33" s="121">
        <v>0.81305103550189106</v>
      </c>
      <c r="F33" s="190">
        <v>225.81670299999999</v>
      </c>
      <c r="G33" s="121">
        <v>3.4836488144347137E-2</v>
      </c>
      <c r="H33" s="190">
        <v>986.02183400000001</v>
      </c>
      <c r="I33" s="408">
        <f t="shared" si="12"/>
        <v>0.15211247650803061</v>
      </c>
      <c r="J33" s="221">
        <v>5046</v>
      </c>
      <c r="K33" s="190">
        <v>4308</v>
      </c>
      <c r="L33" s="121">
        <f t="shared" si="0"/>
        <v>0.85374554102259215</v>
      </c>
      <c r="M33" s="190">
        <v>284</v>
      </c>
      <c r="N33" s="121">
        <f t="shared" si="1"/>
        <v>5.6282203725723345E-2</v>
      </c>
      <c r="O33" s="190">
        <v>454</v>
      </c>
      <c r="P33" s="408">
        <f t="shared" si="2"/>
        <v>8.9972255251684508E-2</v>
      </c>
      <c r="R33" s="200">
        <f t="shared" si="3"/>
        <v>2.3030510710684071E-2</v>
      </c>
      <c r="S33" s="201">
        <f t="shared" si="4"/>
        <v>1.8498388383663356E-2</v>
      </c>
      <c r="T33" s="201">
        <f t="shared" si="5"/>
        <v>-2.0625293104549303E-2</v>
      </c>
      <c r="U33" s="200">
        <f t="shared" si="6"/>
        <v>7.3052500267303699E-2</v>
      </c>
      <c r="W33" s="120" t="s">
        <v>28</v>
      </c>
      <c r="X33" s="115">
        <v>32.421160999999998</v>
      </c>
      <c r="Y33" s="121">
        <v>5.0015759498643897E-3</v>
      </c>
      <c r="Z33" s="115">
        <v>616.88533200000006</v>
      </c>
      <c r="AA33" s="121">
        <v>9.516620457716829E-2</v>
      </c>
      <c r="AB33" s="115">
        <v>2389.457105</v>
      </c>
      <c r="AC33" s="121">
        <v>0.3686188532730395</v>
      </c>
      <c r="AD33" s="115">
        <v>2615.3497120000002</v>
      </c>
      <c r="AE33" s="121">
        <v>0.40346705104187847</v>
      </c>
      <c r="AF33" s="115">
        <v>663.58857699999999</v>
      </c>
      <c r="AG33" s="121">
        <v>0.10237106152145303</v>
      </c>
      <c r="AH33" s="115">
        <v>164.48719199999999</v>
      </c>
      <c r="AI33" s="121">
        <f t="shared" si="18"/>
        <v>2.5375253636596366E-2</v>
      </c>
      <c r="AK33" s="228" t="s">
        <v>28</v>
      </c>
      <c r="AL33" s="409">
        <v>4681.4365909999997</v>
      </c>
      <c r="AM33" s="121">
        <f t="shared" si="7"/>
        <v>0.72219994417722222</v>
      </c>
      <c r="AN33" s="190">
        <v>1740.856949</v>
      </c>
      <c r="AO33" s="121">
        <f t="shared" si="8"/>
        <v>0.26856003855854205</v>
      </c>
      <c r="AP33" s="190">
        <v>59.895539000000099</v>
      </c>
      <c r="AQ33" s="121">
        <f t="shared" si="9"/>
        <v>9.240017264235699E-3</v>
      </c>
      <c r="AR33" s="410">
        <v>6482.1890789999998</v>
      </c>
    </row>
    <row r="34" spans="1:44" x14ac:dyDescent="0.2">
      <c r="A34" s="119">
        <v>97226</v>
      </c>
      <c r="B34" s="120" t="s">
        <v>21</v>
      </c>
      <c r="C34" s="221">
        <v>4048.4136090000002</v>
      </c>
      <c r="D34" s="190">
        <v>1870.412928</v>
      </c>
      <c r="E34" s="121">
        <v>0.46201132311231685</v>
      </c>
      <c r="F34" s="190">
        <v>1613.1242050000001</v>
      </c>
      <c r="G34" s="121">
        <v>0.3984583495653396</v>
      </c>
      <c r="H34" s="190">
        <v>564.87647600000003</v>
      </c>
      <c r="I34" s="408">
        <f t="shared" si="12"/>
        <v>0.13953032732234352</v>
      </c>
      <c r="J34" s="221">
        <v>2258</v>
      </c>
      <c r="K34" s="190">
        <v>1368</v>
      </c>
      <c r="L34" s="121">
        <f t="shared" si="0"/>
        <v>0.60584588131089456</v>
      </c>
      <c r="M34" s="190">
        <v>414</v>
      </c>
      <c r="N34" s="121">
        <f t="shared" si="1"/>
        <v>0.183348095659876</v>
      </c>
      <c r="O34" s="190">
        <v>476</v>
      </c>
      <c r="P34" s="408">
        <f t="shared" si="2"/>
        <v>0.21080602302922941</v>
      </c>
      <c r="R34" s="200">
        <f t="shared" si="3"/>
        <v>5.4510708681217546E-2</v>
      </c>
      <c r="S34" s="201">
        <f t="shared" si="4"/>
        <v>2.8845416432727644E-2</v>
      </c>
      <c r="T34" s="201">
        <f t="shared" si="5"/>
        <v>0.13161069253039703</v>
      </c>
      <c r="U34" s="201">
        <f t="shared" si="6"/>
        <v>1.5684385751691954E-2</v>
      </c>
      <c r="W34" s="120" t="s">
        <v>21</v>
      </c>
      <c r="X34" s="115">
        <v>381.88714799999997</v>
      </c>
      <c r="Y34" s="121">
        <v>9.4330072191988815E-2</v>
      </c>
      <c r="Z34" s="115">
        <v>918.70844799999998</v>
      </c>
      <c r="AA34" s="121">
        <v>0.22693048110440731</v>
      </c>
      <c r="AB34" s="115">
        <v>1025.2767489999999</v>
      </c>
      <c r="AC34" s="121">
        <v>0.25325395278800422</v>
      </c>
      <c r="AD34" s="115">
        <v>946.79279799999995</v>
      </c>
      <c r="AE34" s="121">
        <v>0.23386760579383278</v>
      </c>
      <c r="AF34" s="115">
        <v>449.84693300000004</v>
      </c>
      <c r="AG34" s="121">
        <v>0.11111684142152581</v>
      </c>
      <c r="AH34" s="115">
        <v>325.90153099999998</v>
      </c>
      <c r="AI34" s="121">
        <f t="shared" si="18"/>
        <v>8.050104620622027E-2</v>
      </c>
      <c r="AK34" s="228" t="s">
        <v>21</v>
      </c>
      <c r="AL34" s="409">
        <v>2316.8507570000002</v>
      </c>
      <c r="AM34" s="121">
        <f t="shared" si="7"/>
        <v>0.57228608061424979</v>
      </c>
      <c r="AN34" s="190">
        <v>1607.2259750000001</v>
      </c>
      <c r="AO34" s="121">
        <f t="shared" si="8"/>
        <v>0.39700142579972242</v>
      </c>
      <c r="AP34" s="190">
        <v>124.33687699999973</v>
      </c>
      <c r="AQ34" s="121">
        <f t="shared" si="9"/>
        <v>3.0712493586027692E-2</v>
      </c>
      <c r="AR34" s="410">
        <v>4048.4136090000002</v>
      </c>
    </row>
    <row r="35" spans="1:44" x14ac:dyDescent="0.2">
      <c r="A35" s="119">
        <v>97232</v>
      </c>
      <c r="B35" s="120" t="s">
        <v>26</v>
      </c>
      <c r="C35" s="221">
        <v>4787.8338919999997</v>
      </c>
      <c r="D35" s="190">
        <v>3660.9167769999999</v>
      </c>
      <c r="E35" s="121">
        <v>0.76462902840406233</v>
      </c>
      <c r="F35" s="190">
        <v>418.70393200000001</v>
      </c>
      <c r="G35" s="121">
        <v>8.7451641273439573E-2</v>
      </c>
      <c r="H35" s="190">
        <v>708.21318299999996</v>
      </c>
      <c r="I35" s="408">
        <f t="shared" si="12"/>
        <v>0.14791933032249815</v>
      </c>
      <c r="J35" s="221">
        <v>4194</v>
      </c>
      <c r="K35" s="190">
        <v>2639</v>
      </c>
      <c r="L35" s="121">
        <f t="shared" si="0"/>
        <v>0.6292322365283739</v>
      </c>
      <c r="M35" s="190">
        <v>690</v>
      </c>
      <c r="N35" s="121">
        <f t="shared" si="1"/>
        <v>0.16452074391988555</v>
      </c>
      <c r="O35" s="190">
        <v>865</v>
      </c>
      <c r="P35" s="408">
        <f t="shared" si="2"/>
        <v>0.20624701955174057</v>
      </c>
      <c r="R35" s="203">
        <f t="shared" si="3"/>
        <v>1.2111223304412944E-2</v>
      </c>
      <c r="S35" s="203">
        <f t="shared" si="4"/>
        <v>3.0202903707280626E-2</v>
      </c>
      <c r="T35" s="203">
        <f t="shared" si="5"/>
        <v>-4.4395919996534361E-2</v>
      </c>
      <c r="U35" s="203">
        <f t="shared" si="6"/>
        <v>-1.8016129282248161E-2</v>
      </c>
      <c r="W35" s="123" t="s">
        <v>26</v>
      </c>
      <c r="X35" s="115">
        <v>178.23899</v>
      </c>
      <c r="Y35" s="124">
        <v>3.7227479904392645E-2</v>
      </c>
      <c r="Z35" s="115">
        <v>318.55957999999993</v>
      </c>
      <c r="AA35" s="124">
        <v>6.6535219722697922E-2</v>
      </c>
      <c r="AB35" s="115">
        <v>1457.572829</v>
      </c>
      <c r="AC35" s="124">
        <v>0.30443262274312838</v>
      </c>
      <c r="AD35" s="115">
        <v>1734.4669739999999</v>
      </c>
      <c r="AE35" s="124">
        <v>0.36226548646521006</v>
      </c>
      <c r="AF35" s="115">
        <v>706.10002800000007</v>
      </c>
      <c r="AG35" s="124">
        <v>0.1474779710256498</v>
      </c>
      <c r="AH35" s="115">
        <v>392.89549099999994</v>
      </c>
      <c r="AI35" s="124">
        <f t="shared" si="18"/>
        <v>8.2061220138921226E-2</v>
      </c>
      <c r="AK35" s="231" t="s">
        <v>26</v>
      </c>
      <c r="AL35" s="409">
        <v>4187.0748290000001</v>
      </c>
      <c r="AM35" s="124">
        <f t="shared" si="7"/>
        <v>0.87452382924064909</v>
      </c>
      <c r="AN35" s="190">
        <v>534.33268599999997</v>
      </c>
      <c r="AO35" s="124">
        <f t="shared" si="8"/>
        <v>0.11160217711245526</v>
      </c>
      <c r="AP35" s="190">
        <v>66.426376999999775</v>
      </c>
      <c r="AQ35" s="124">
        <f t="shared" si="9"/>
        <v>1.3873993646895672E-2</v>
      </c>
      <c r="AR35" s="410">
        <v>4787.8338919999997</v>
      </c>
    </row>
    <row r="36" spans="1:44" x14ac:dyDescent="0.2">
      <c r="A36" s="126"/>
      <c r="B36" s="132" t="s">
        <v>38</v>
      </c>
      <c r="C36" s="236">
        <f>SUM(C31:C35)</f>
        <v>28525.150005999996</v>
      </c>
      <c r="D36" s="133">
        <f>SUM(D31:D35)</f>
        <v>21718.700798000002</v>
      </c>
      <c r="E36" s="134">
        <f t="shared" si="10"/>
        <v>0.76138778563589249</v>
      </c>
      <c r="F36" s="133">
        <f>SUM(F31:F35)</f>
        <v>2746.7648439999998</v>
      </c>
      <c r="G36" s="134">
        <f t="shared" si="11"/>
        <v>9.6292739684883125E-2</v>
      </c>
      <c r="H36" s="133">
        <f>SUM(H31:H35)</f>
        <v>4059.6843649999996</v>
      </c>
      <c r="I36" s="417">
        <f t="shared" si="12"/>
        <v>0.14231947471428139</v>
      </c>
      <c r="J36" s="236">
        <f>SUM(J31:J35)</f>
        <v>21607</v>
      </c>
      <c r="K36" s="133">
        <f>SUM(K31:K35)</f>
        <v>16534</v>
      </c>
      <c r="L36" s="134">
        <f t="shared" si="0"/>
        <v>0.76521497662794469</v>
      </c>
      <c r="M36" s="133">
        <f>SUM(M31:M35)</f>
        <v>1869</v>
      </c>
      <c r="N36" s="134">
        <f t="shared" si="1"/>
        <v>8.64997454528625E-2</v>
      </c>
      <c r="O36" s="133">
        <f>SUM(O31:O35)</f>
        <v>3204</v>
      </c>
      <c r="P36" s="417">
        <f t="shared" si="2"/>
        <v>0.14828527791919285</v>
      </c>
      <c r="R36" s="205">
        <f t="shared" si="3"/>
        <v>2.5573235844026598E-2</v>
      </c>
      <c r="S36" s="205">
        <f t="shared" si="4"/>
        <v>2.510586672343007E-2</v>
      </c>
      <c r="T36" s="205">
        <f t="shared" si="5"/>
        <v>3.5621617195794375E-2</v>
      </c>
      <c r="U36" s="205">
        <f t="shared" si="6"/>
        <v>2.1751850362115022E-2</v>
      </c>
      <c r="W36" s="132" t="s">
        <v>38</v>
      </c>
      <c r="X36" s="133">
        <f>SUM(X31:X35)</f>
        <v>1052.330328</v>
      </c>
      <c r="Y36" s="134">
        <f t="shared" si="13"/>
        <v>3.6891316181638038E-2</v>
      </c>
      <c r="Z36" s="133">
        <f>SUM(Z31:Z35)</f>
        <v>3052.0172070000003</v>
      </c>
      <c r="AA36" s="134">
        <f t="shared" si="14"/>
        <v>0.10699390560112873</v>
      </c>
      <c r="AB36" s="133">
        <f>SUM(AB31:AB35)</f>
        <v>8810.499487000001</v>
      </c>
      <c r="AC36" s="134">
        <f t="shared" si="15"/>
        <v>0.30886777055148862</v>
      </c>
      <c r="AD36" s="133">
        <f>SUM(AD31:AD35)</f>
        <v>10685.947274000002</v>
      </c>
      <c r="AE36" s="134">
        <f t="shared" si="16"/>
        <v>0.37461493705562682</v>
      </c>
      <c r="AF36" s="133">
        <f>SUM(AF31:AF35)</f>
        <v>3367.075452</v>
      </c>
      <c r="AG36" s="134">
        <f t="shared" si="17"/>
        <v>0.1180388341969023</v>
      </c>
      <c r="AH36" s="133">
        <f>SUM(AH31:AH35)</f>
        <v>1557.2802610000001</v>
      </c>
      <c r="AI36" s="134">
        <f t="shared" si="18"/>
        <v>5.4593236518386087E-2</v>
      </c>
      <c r="AK36" s="235" t="s">
        <v>38</v>
      </c>
      <c r="AL36" s="418">
        <v>20983.414508999998</v>
      </c>
      <c r="AM36" s="134">
        <f t="shared" si="7"/>
        <v>0.73561101359979997</v>
      </c>
      <c r="AN36" s="133">
        <v>7122.083772</v>
      </c>
      <c r="AO36" s="134">
        <f t="shared" si="8"/>
        <v>0.2496773468501283</v>
      </c>
      <c r="AP36" s="133">
        <v>419.65172500000062</v>
      </c>
      <c r="AQ36" s="134">
        <f t="shared" si="9"/>
        <v>1.4711639550071808E-2</v>
      </c>
      <c r="AR36" s="419">
        <v>28525.150005999996</v>
      </c>
    </row>
    <row r="37" spans="1:44" x14ac:dyDescent="0.2">
      <c r="A37" s="119">
        <v>97202</v>
      </c>
      <c r="B37" s="120" t="s">
        <v>0</v>
      </c>
      <c r="C37" s="221">
        <v>2254.2157499999998</v>
      </c>
      <c r="D37" s="190">
        <v>1477.955363</v>
      </c>
      <c r="E37" s="121">
        <v>0.65564059828789689</v>
      </c>
      <c r="F37" s="190">
        <v>502.57884000000001</v>
      </c>
      <c r="G37" s="121">
        <v>0.22295063815431157</v>
      </c>
      <c r="H37" s="190">
        <v>273.68154700000002</v>
      </c>
      <c r="I37" s="408">
        <f t="shared" si="12"/>
        <v>0.12140876355779168</v>
      </c>
      <c r="J37" s="221">
        <v>1608</v>
      </c>
      <c r="K37" s="190">
        <v>1105</v>
      </c>
      <c r="L37" s="121">
        <f t="shared" si="0"/>
        <v>0.68718905472636815</v>
      </c>
      <c r="M37" s="190">
        <v>226</v>
      </c>
      <c r="N37" s="121">
        <f t="shared" si="1"/>
        <v>0.14054726368159204</v>
      </c>
      <c r="O37" s="190">
        <v>277</v>
      </c>
      <c r="P37" s="408">
        <f t="shared" si="2"/>
        <v>0.17226368159203981</v>
      </c>
      <c r="R37" s="207">
        <f t="shared" si="3"/>
        <v>3.1186506361098099E-2</v>
      </c>
      <c r="S37" s="206">
        <f t="shared" si="4"/>
        <v>2.6790237604427114E-2</v>
      </c>
      <c r="T37" s="207">
        <f t="shared" si="5"/>
        <v>7.5360698225786171E-2</v>
      </c>
      <c r="U37" s="206">
        <f t="shared" si="6"/>
        <v>-1.095064791833078E-3</v>
      </c>
      <c r="W37" s="137" t="s">
        <v>0</v>
      </c>
      <c r="X37" s="115">
        <v>83.581790999999996</v>
      </c>
      <c r="Y37" s="138">
        <v>3.7077990871104506E-2</v>
      </c>
      <c r="Z37" s="115">
        <v>311.40337900000003</v>
      </c>
      <c r="AA37" s="138">
        <v>0.13814266846463125</v>
      </c>
      <c r="AB37" s="115">
        <v>625.73354300000005</v>
      </c>
      <c r="AC37" s="138">
        <v>0.27758369756754653</v>
      </c>
      <c r="AD37" s="115">
        <v>803.79670800000019</v>
      </c>
      <c r="AE37" s="138">
        <v>0.3565748788686266</v>
      </c>
      <c r="AF37" s="115">
        <v>259.60748000000001</v>
      </c>
      <c r="AG37" s="138">
        <v>0.11516532079948427</v>
      </c>
      <c r="AH37" s="115">
        <v>170.092848</v>
      </c>
      <c r="AI37" s="138">
        <f t="shared" si="18"/>
        <v>7.5455442984993792E-2</v>
      </c>
      <c r="AK37" s="238" t="s">
        <v>0</v>
      </c>
      <c r="AL37" s="409">
        <v>1658.2516800000001</v>
      </c>
      <c r="AM37" s="138">
        <f t="shared" si="7"/>
        <v>0.73562243543014916</v>
      </c>
      <c r="AN37" s="190">
        <v>548.20720400000005</v>
      </c>
      <c r="AO37" s="138">
        <f t="shared" si="8"/>
        <v>0.24319198550538035</v>
      </c>
      <c r="AP37" s="190">
        <v>47.756865999999718</v>
      </c>
      <c r="AQ37" s="138">
        <f t="shared" si="9"/>
        <v>2.1185579064470526E-2</v>
      </c>
      <c r="AR37" s="410">
        <v>2254.2157499999998</v>
      </c>
    </row>
    <row r="38" spans="1:44" x14ac:dyDescent="0.2">
      <c r="A38" s="119">
        <v>97206</v>
      </c>
      <c r="B38" s="120" t="s">
        <v>5</v>
      </c>
      <c r="C38" s="221">
        <v>3512.674231</v>
      </c>
      <c r="D38" s="190">
        <v>2490.814511</v>
      </c>
      <c r="E38" s="121">
        <v>0.70909351314679314</v>
      </c>
      <c r="F38" s="190">
        <v>668.38623199999995</v>
      </c>
      <c r="G38" s="121">
        <v>0.19027845682396841</v>
      </c>
      <c r="H38" s="190">
        <v>353.47348799999997</v>
      </c>
      <c r="I38" s="408">
        <f t="shared" si="12"/>
        <v>0.10062803002923842</v>
      </c>
      <c r="J38" s="221">
        <v>1849</v>
      </c>
      <c r="K38" s="190">
        <v>1356</v>
      </c>
      <c r="L38" s="121">
        <f t="shared" si="0"/>
        <v>0.73336938885884262</v>
      </c>
      <c r="M38" s="190">
        <v>270</v>
      </c>
      <c r="N38" s="121">
        <f t="shared" si="1"/>
        <v>0.14602487831260141</v>
      </c>
      <c r="O38" s="190">
        <v>223</v>
      </c>
      <c r="P38" s="408">
        <f t="shared" si="2"/>
        <v>0.12060573282855598</v>
      </c>
      <c r="R38" s="200">
        <f t="shared" si="3"/>
        <v>6.0074655036115754E-2</v>
      </c>
      <c r="S38" s="201">
        <f t="shared" si="4"/>
        <v>5.6835582462662737E-2</v>
      </c>
      <c r="T38" s="200">
        <f t="shared" si="5"/>
        <v>8.5894446170633909E-2</v>
      </c>
      <c r="U38" s="200">
        <f t="shared" si="6"/>
        <v>4.2765235393537937E-2</v>
      </c>
      <c r="W38" s="120" t="s">
        <v>5</v>
      </c>
      <c r="X38" s="115">
        <v>144.48909599999999</v>
      </c>
      <c r="Y38" s="121">
        <v>4.1133645336324381E-2</v>
      </c>
      <c r="Z38" s="115">
        <v>461.534423</v>
      </c>
      <c r="AA38" s="121">
        <v>0.1313911830840655</v>
      </c>
      <c r="AB38" s="115">
        <v>1119.937502</v>
      </c>
      <c r="AC38" s="121">
        <v>0.31882760209197436</v>
      </c>
      <c r="AD38" s="115">
        <v>1201.2725330000001</v>
      </c>
      <c r="AE38" s="121">
        <v>0.34198233425648977</v>
      </c>
      <c r="AF38" s="115">
        <v>403.11572899999999</v>
      </c>
      <c r="AG38" s="121">
        <v>0.11476035137059654</v>
      </c>
      <c r="AH38" s="115">
        <v>182.324951</v>
      </c>
      <c r="AI38" s="121">
        <f t="shared" si="18"/>
        <v>5.1904884714599656E-2</v>
      </c>
      <c r="AK38" s="228" t="s">
        <v>5</v>
      </c>
      <c r="AL38" s="409">
        <v>2485.977586</v>
      </c>
      <c r="AM38" s="121">
        <f t="shared" si="7"/>
        <v>0.70771652095169768</v>
      </c>
      <c r="AN38" s="190">
        <v>1003.8912790000001</v>
      </c>
      <c r="AO38" s="121">
        <f t="shared" si="8"/>
        <v>0.28579117019747341</v>
      </c>
      <c r="AP38" s="190">
        <v>22.805366000000049</v>
      </c>
      <c r="AQ38" s="121">
        <f t="shared" si="9"/>
        <v>6.4923088508289425E-3</v>
      </c>
      <c r="AR38" s="410">
        <v>3512.674231</v>
      </c>
    </row>
    <row r="39" spans="1:44" x14ac:dyDescent="0.2">
      <c r="A39" s="119">
        <v>97207</v>
      </c>
      <c r="B39" s="120" t="s">
        <v>6</v>
      </c>
      <c r="C39" s="221">
        <v>7487.4879879999999</v>
      </c>
      <c r="D39" s="190">
        <v>6519.3113080000003</v>
      </c>
      <c r="E39" s="121">
        <v>0.87069405900194152</v>
      </c>
      <c r="F39" s="190">
        <v>90.329901000000007</v>
      </c>
      <c r="G39" s="121">
        <v>1.2064112976844753E-2</v>
      </c>
      <c r="H39" s="190">
        <v>877.84677899999997</v>
      </c>
      <c r="I39" s="408">
        <f t="shared" si="12"/>
        <v>0.11724182802121377</v>
      </c>
      <c r="J39" s="221">
        <v>5576</v>
      </c>
      <c r="K39" s="190">
        <v>4920</v>
      </c>
      <c r="L39" s="121">
        <f t="shared" si="0"/>
        <v>0.88235294117647056</v>
      </c>
      <c r="M39" s="190">
        <v>100</v>
      </c>
      <c r="N39" s="121">
        <f t="shared" si="1"/>
        <v>1.7934002869440458E-2</v>
      </c>
      <c r="O39" s="190">
        <v>556</v>
      </c>
      <c r="P39" s="408">
        <f t="shared" si="2"/>
        <v>9.9713055954088956E-2</v>
      </c>
      <c r="R39" s="200">
        <f t="shared" si="3"/>
        <v>2.7158772028069711E-2</v>
      </c>
      <c r="S39" s="201">
        <f t="shared" si="4"/>
        <v>2.5917456771631153E-2</v>
      </c>
      <c r="T39" s="201">
        <f t="shared" si="5"/>
        <v>-9.2029954335610675E-3</v>
      </c>
      <c r="U39" s="201">
        <f t="shared" si="6"/>
        <v>4.23924717814681E-2</v>
      </c>
      <c r="W39" s="120" t="s">
        <v>6</v>
      </c>
      <c r="X39" s="115">
        <v>172.206997</v>
      </c>
      <c r="Y39" s="121">
        <v>2.2999301938913509E-2</v>
      </c>
      <c r="Z39" s="115">
        <v>752.55436599999985</v>
      </c>
      <c r="AA39" s="121">
        <v>0.10050825686880553</v>
      </c>
      <c r="AB39" s="115">
        <v>2088.2945080000004</v>
      </c>
      <c r="AC39" s="121">
        <v>0.27890455535245667</v>
      </c>
      <c r="AD39" s="115">
        <v>3206.0024819999999</v>
      </c>
      <c r="AE39" s="121">
        <v>0.42818131890671152</v>
      </c>
      <c r="AF39" s="115">
        <v>1023.608653</v>
      </c>
      <c r="AG39" s="121">
        <v>0.13670922138913755</v>
      </c>
      <c r="AH39" s="115">
        <v>244.82098099999999</v>
      </c>
      <c r="AI39" s="121">
        <f t="shared" si="18"/>
        <v>3.2697345410419104E-2</v>
      </c>
      <c r="AK39" s="228" t="s">
        <v>6</v>
      </c>
      <c r="AL39" s="409">
        <v>4632.258237</v>
      </c>
      <c r="AM39" s="121">
        <f t="shared" si="7"/>
        <v>0.61866653334522859</v>
      </c>
      <c r="AN39" s="190">
        <v>2815.1966269999998</v>
      </c>
      <c r="AO39" s="121">
        <f t="shared" si="8"/>
        <v>0.37598679710896921</v>
      </c>
      <c r="AP39" s="190">
        <v>40.033123999999589</v>
      </c>
      <c r="AQ39" s="121">
        <f t="shared" si="9"/>
        <v>5.3466695458022273E-3</v>
      </c>
      <c r="AR39" s="410">
        <v>7487.4879879999999</v>
      </c>
    </row>
    <row r="40" spans="1:44" x14ac:dyDescent="0.2">
      <c r="A40" s="119">
        <v>97221</v>
      </c>
      <c r="B40" s="120" t="s">
        <v>27</v>
      </c>
      <c r="C40" s="221">
        <v>5865.3540220000004</v>
      </c>
      <c r="D40" s="190">
        <v>5099.4778539999998</v>
      </c>
      <c r="E40" s="121">
        <v>0.8694237099538541</v>
      </c>
      <c r="F40" s="190">
        <v>134.34836999999999</v>
      </c>
      <c r="G40" s="121">
        <v>2.2905415341696485E-2</v>
      </c>
      <c r="H40" s="190">
        <v>631.52779799999996</v>
      </c>
      <c r="I40" s="408">
        <f t="shared" si="12"/>
        <v>0.10767087470444933</v>
      </c>
      <c r="J40" s="221">
        <v>4841</v>
      </c>
      <c r="K40" s="190">
        <v>4172</v>
      </c>
      <c r="L40" s="121">
        <f t="shared" si="0"/>
        <v>0.861805412104937</v>
      </c>
      <c r="M40" s="190">
        <v>63</v>
      </c>
      <c r="N40" s="121">
        <f t="shared" si="1"/>
        <v>1.3013840115678578E-2</v>
      </c>
      <c r="O40" s="190">
        <v>606</v>
      </c>
      <c r="P40" s="408">
        <f t="shared" si="2"/>
        <v>0.12518074777938443</v>
      </c>
      <c r="R40" s="201">
        <f t="shared" si="3"/>
        <v>1.7602357272444413E-2</v>
      </c>
      <c r="S40" s="201">
        <f t="shared" si="4"/>
        <v>1.8416865298235718E-2</v>
      </c>
      <c r="T40" s="200">
        <f t="shared" si="5"/>
        <v>7.1270780102411724E-2</v>
      </c>
      <c r="U40" s="201">
        <f t="shared" si="6"/>
        <v>3.7581326606916932E-3</v>
      </c>
      <c r="W40" s="120" t="s">
        <v>27</v>
      </c>
      <c r="X40" s="115">
        <v>87.753750999999994</v>
      </c>
      <c r="Y40" s="121">
        <v>1.4961373289804805E-2</v>
      </c>
      <c r="Z40" s="115">
        <v>576.61624400000005</v>
      </c>
      <c r="AA40" s="121">
        <v>9.8308856010601436E-2</v>
      </c>
      <c r="AB40" s="115">
        <v>1965.048792</v>
      </c>
      <c r="AC40" s="121">
        <v>0.33502645955033877</v>
      </c>
      <c r="AD40" s="115">
        <v>2492.755909</v>
      </c>
      <c r="AE40" s="121">
        <v>0.42499666680818809</v>
      </c>
      <c r="AF40" s="115">
        <v>623.97336399999983</v>
      </c>
      <c r="AG40" s="121">
        <v>0.10638289891105908</v>
      </c>
      <c r="AH40" s="115">
        <v>119.20595900000001</v>
      </c>
      <c r="AI40" s="121">
        <f t="shared" si="18"/>
        <v>2.032374491852966E-2</v>
      </c>
      <c r="AK40" s="228" t="s">
        <v>27</v>
      </c>
      <c r="AL40" s="409">
        <v>3891.3194709999998</v>
      </c>
      <c r="AM40" s="121">
        <f t="shared" si="7"/>
        <v>0.66344153420309937</v>
      </c>
      <c r="AN40" s="190">
        <v>1953.151869</v>
      </c>
      <c r="AO40" s="121">
        <f t="shared" si="8"/>
        <v>0.33299812111494742</v>
      </c>
      <c r="AP40" s="190">
        <v>20.882682000000386</v>
      </c>
      <c r="AQ40" s="121">
        <f t="shared" si="9"/>
        <v>3.5603446819531784E-3</v>
      </c>
      <c r="AR40" s="410">
        <v>5865.3540220000004</v>
      </c>
    </row>
    <row r="41" spans="1:44" x14ac:dyDescent="0.2">
      <c r="A41" s="119">
        <v>97227</v>
      </c>
      <c r="B41" s="120" t="s">
        <v>22</v>
      </c>
      <c r="C41" s="221">
        <v>5580.0012120000001</v>
      </c>
      <c r="D41" s="190">
        <v>4104.4910749999999</v>
      </c>
      <c r="E41" s="121">
        <v>0.73557171747080252</v>
      </c>
      <c r="F41" s="190">
        <v>509.56694700000003</v>
      </c>
      <c r="G41" s="121">
        <v>9.132022156270457E-2</v>
      </c>
      <c r="H41" s="190">
        <v>965.94318999999996</v>
      </c>
      <c r="I41" s="408">
        <f t="shared" si="12"/>
        <v>0.17310806096649284</v>
      </c>
      <c r="J41" s="221">
        <v>3112</v>
      </c>
      <c r="K41" s="190">
        <v>2716</v>
      </c>
      <c r="L41" s="121">
        <f t="shared" si="0"/>
        <v>0.87275064267352187</v>
      </c>
      <c r="M41" s="190">
        <v>121</v>
      </c>
      <c r="N41" s="121">
        <f t="shared" si="1"/>
        <v>3.8881748071979437E-2</v>
      </c>
      <c r="O41" s="190">
        <v>275</v>
      </c>
      <c r="P41" s="408">
        <f t="shared" si="2"/>
        <v>8.8367609254498714E-2</v>
      </c>
      <c r="R41" s="200">
        <f t="shared" si="3"/>
        <v>5.451816219122696E-2</v>
      </c>
      <c r="S41" s="201">
        <f t="shared" si="4"/>
        <v>3.8251784833389868E-2</v>
      </c>
      <c r="T41" s="200">
        <f t="shared" si="5"/>
        <v>0.13963316655407954</v>
      </c>
      <c r="U41" s="200">
        <f t="shared" si="6"/>
        <v>0.12098994572501098</v>
      </c>
      <c r="W41" s="120" t="s">
        <v>22</v>
      </c>
      <c r="X41" s="115">
        <v>249.31673900000001</v>
      </c>
      <c r="Y41" s="121">
        <v>4.4680409470850134E-2</v>
      </c>
      <c r="Z41" s="115">
        <v>914.47506700000008</v>
      </c>
      <c r="AA41" s="121">
        <v>0.16388438501292571</v>
      </c>
      <c r="AB41" s="115">
        <v>1661.8612099999998</v>
      </c>
      <c r="AC41" s="121">
        <v>0.29782452491696693</v>
      </c>
      <c r="AD41" s="115">
        <v>2072.7286280000003</v>
      </c>
      <c r="AE41" s="121">
        <v>0.37145666268719085</v>
      </c>
      <c r="AF41" s="115">
        <v>513.94696899999997</v>
      </c>
      <c r="AG41" s="121">
        <v>9.2105171571421507E-2</v>
      </c>
      <c r="AH41" s="115">
        <v>167.672596</v>
      </c>
      <c r="AI41" s="121">
        <f t="shared" si="18"/>
        <v>3.0048845803010552E-2</v>
      </c>
      <c r="AK41" s="228" t="s">
        <v>22</v>
      </c>
      <c r="AL41" s="409">
        <v>3589.1612770000002</v>
      </c>
      <c r="AM41" s="121">
        <f t="shared" si="7"/>
        <v>0.64321872713600403</v>
      </c>
      <c r="AN41" s="190">
        <v>1920.2863259999999</v>
      </c>
      <c r="AO41" s="121">
        <f t="shared" si="8"/>
        <v>0.34413725966050918</v>
      </c>
      <c r="AP41" s="190">
        <v>70.553609000000051</v>
      </c>
      <c r="AQ41" s="121">
        <f t="shared" si="9"/>
        <v>1.2644013203486747E-2</v>
      </c>
      <c r="AR41" s="410">
        <v>5580.0012120000001</v>
      </c>
    </row>
    <row r="42" spans="1:44" x14ac:dyDescent="0.2">
      <c r="A42" s="119">
        <v>97223</v>
      </c>
      <c r="B42" s="120" t="s">
        <v>18</v>
      </c>
      <c r="C42" s="221">
        <v>4145</v>
      </c>
      <c r="D42" s="190">
        <v>3523</v>
      </c>
      <c r="E42" s="121">
        <v>0.84993968636911943</v>
      </c>
      <c r="F42" s="190">
        <v>68</v>
      </c>
      <c r="G42" s="121">
        <v>1.6405307599517492E-2</v>
      </c>
      <c r="H42" s="190">
        <v>554</v>
      </c>
      <c r="I42" s="408">
        <f t="shared" si="12"/>
        <v>0.1336550060313631</v>
      </c>
      <c r="J42" s="221">
        <v>3547</v>
      </c>
      <c r="K42" s="190">
        <v>2690</v>
      </c>
      <c r="L42" s="121">
        <f t="shared" si="0"/>
        <v>0.75838736960811959</v>
      </c>
      <c r="M42" s="190">
        <v>313</v>
      </c>
      <c r="N42" s="121">
        <f t="shared" si="1"/>
        <v>8.8243586129123197E-2</v>
      </c>
      <c r="O42" s="190">
        <v>544</v>
      </c>
      <c r="P42" s="408">
        <f t="shared" si="2"/>
        <v>0.15336904426275727</v>
      </c>
      <c r="R42" s="201">
        <f t="shared" si="3"/>
        <v>1.426447240396933E-2</v>
      </c>
      <c r="S42" s="201">
        <f t="shared" si="4"/>
        <v>2.4827904579084903E-2</v>
      </c>
      <c r="T42" s="200">
        <f t="shared" si="5"/>
        <v>-0.12958963851307292</v>
      </c>
      <c r="U42" s="201">
        <f t="shared" si="6"/>
        <v>1.6573209218389007E-3</v>
      </c>
      <c r="W42" s="120" t="s">
        <v>18</v>
      </c>
      <c r="X42" s="115">
        <v>48</v>
      </c>
      <c r="Y42" s="121">
        <v>1.1580217129071171E-2</v>
      </c>
      <c r="Z42" s="115">
        <v>230</v>
      </c>
      <c r="AA42" s="121">
        <v>5.5488540410132688E-2</v>
      </c>
      <c r="AB42" s="115">
        <v>1073</v>
      </c>
      <c r="AC42" s="121">
        <v>0.25886610373944513</v>
      </c>
      <c r="AD42" s="115">
        <v>1633</v>
      </c>
      <c r="AE42" s="121">
        <v>0.39396863691194212</v>
      </c>
      <c r="AF42" s="115">
        <v>848</v>
      </c>
      <c r="AG42" s="121">
        <v>0.204583835946924</v>
      </c>
      <c r="AH42" s="115">
        <v>313</v>
      </c>
      <c r="AI42" s="121">
        <f t="shared" si="18"/>
        <v>7.5512665862484923E-2</v>
      </c>
      <c r="AK42" s="228" t="s">
        <v>18</v>
      </c>
      <c r="AL42" s="409">
        <v>3314</v>
      </c>
      <c r="AM42" s="121">
        <f t="shared" si="7"/>
        <v>0.79951749095295532</v>
      </c>
      <c r="AN42" s="190">
        <v>774</v>
      </c>
      <c r="AO42" s="121">
        <f t="shared" si="8"/>
        <v>0.18673100120627262</v>
      </c>
      <c r="AP42" s="190">
        <v>57</v>
      </c>
      <c r="AQ42" s="121">
        <f t="shared" si="9"/>
        <v>1.3751507840772014E-2</v>
      </c>
      <c r="AR42" s="410">
        <v>4145</v>
      </c>
    </row>
    <row r="43" spans="1:44" x14ac:dyDescent="0.2">
      <c r="A43" s="119">
        <v>97231</v>
      </c>
      <c r="B43" s="120" t="s">
        <v>29</v>
      </c>
      <c r="C43" s="221">
        <v>5282.7536620000001</v>
      </c>
      <c r="D43" s="190">
        <v>3432.2672160000002</v>
      </c>
      <c r="E43" s="121">
        <v>0.64971176693114563</v>
      </c>
      <c r="F43" s="190">
        <v>1389.036028</v>
      </c>
      <c r="G43" s="121">
        <v>0.26293787612919362</v>
      </c>
      <c r="H43" s="190">
        <v>461.45041800000001</v>
      </c>
      <c r="I43" s="408">
        <f>H43/C43</f>
        <v>8.7350356939660756E-2</v>
      </c>
      <c r="J43" s="221">
        <v>2584</v>
      </c>
      <c r="K43" s="190">
        <v>1836</v>
      </c>
      <c r="L43" s="121">
        <f>K43/J43</f>
        <v>0.71052631578947367</v>
      </c>
      <c r="M43" s="190">
        <v>492</v>
      </c>
      <c r="N43" s="121">
        <f>M43/J43</f>
        <v>0.19040247678018576</v>
      </c>
      <c r="O43" s="190">
        <v>256</v>
      </c>
      <c r="P43" s="408">
        <f>O43/J43</f>
        <v>9.9071207430340563E-2</v>
      </c>
      <c r="R43" s="202">
        <f t="shared" si="3"/>
        <v>6.7169589577027899E-2</v>
      </c>
      <c r="S43" s="203">
        <f t="shared" si="4"/>
        <v>5.8524135905000385E-2</v>
      </c>
      <c r="T43" s="202">
        <f t="shared" si="5"/>
        <v>9.8947962020893954E-2</v>
      </c>
      <c r="U43" s="202">
        <f t="shared" si="6"/>
        <v>5.5023855820717893E-2</v>
      </c>
      <c r="W43" s="123" t="s">
        <v>29</v>
      </c>
      <c r="X43" s="115">
        <v>502.47786000000002</v>
      </c>
      <c r="Y43" s="124">
        <v>9.5116655469747319E-2</v>
      </c>
      <c r="Z43" s="115">
        <v>1308.568244</v>
      </c>
      <c r="AA43" s="124">
        <v>0.24770570950767912</v>
      </c>
      <c r="AB43" s="115">
        <v>1605.1873070000001</v>
      </c>
      <c r="AC43" s="124">
        <v>0.30385427935935433</v>
      </c>
      <c r="AD43" s="115">
        <v>1246.9710620000003</v>
      </c>
      <c r="AE43" s="124">
        <v>0.23604565758379673</v>
      </c>
      <c r="AF43" s="115">
        <v>409.18100299999998</v>
      </c>
      <c r="AG43" s="124">
        <v>7.745600669274591E-2</v>
      </c>
      <c r="AH43" s="115">
        <v>210.36818600000001</v>
      </c>
      <c r="AI43" s="124">
        <f t="shared" si="18"/>
        <v>3.9821691386676662E-2</v>
      </c>
      <c r="AK43" s="231" t="s">
        <v>29</v>
      </c>
      <c r="AL43" s="409">
        <v>2317.8036470000002</v>
      </c>
      <c r="AM43" s="124">
        <f t="shared" si="7"/>
        <v>0.43874914396869719</v>
      </c>
      <c r="AN43" s="190">
        <v>2936.0145040000002</v>
      </c>
      <c r="AO43" s="124">
        <f t="shared" si="8"/>
        <v>0.55577350220196586</v>
      </c>
      <c r="AP43" s="190">
        <v>28.935510999999678</v>
      </c>
      <c r="AQ43" s="124">
        <f t="shared" si="9"/>
        <v>5.4773538293369844E-3</v>
      </c>
      <c r="AR43" s="410">
        <v>5282.7536620000001</v>
      </c>
    </row>
    <row r="44" spans="1:44" x14ac:dyDescent="0.2">
      <c r="A44" s="126"/>
      <c r="B44" s="132" t="s">
        <v>40</v>
      </c>
      <c r="C44" s="236">
        <f>SUM(C37:C43)</f>
        <v>34127.486864999999</v>
      </c>
      <c r="D44" s="133">
        <f>SUM(D37:D43)</f>
        <v>26647.317326999997</v>
      </c>
      <c r="E44" s="134">
        <f>D44/C44</f>
        <v>0.7808168656663842</v>
      </c>
      <c r="F44" s="133">
        <f>SUM(F37:F43)</f>
        <v>3362.246318</v>
      </c>
      <c r="G44" s="134">
        <f>F44/C44</f>
        <v>9.8520184955318418E-2</v>
      </c>
      <c r="H44" s="133">
        <f>SUM(H37:H43)</f>
        <v>4117.9232199999997</v>
      </c>
      <c r="I44" s="417">
        <f>H44/C44</f>
        <v>0.12066294937829726</v>
      </c>
      <c r="J44" s="236">
        <f>SUM(J37:J43)</f>
        <v>23117</v>
      </c>
      <c r="K44" s="133">
        <f>SUM(K37:K43)</f>
        <v>18795</v>
      </c>
      <c r="L44" s="134">
        <f>K44/J44</f>
        <v>0.81303802396504732</v>
      </c>
      <c r="M44" s="133">
        <f>SUM(M37:M43)</f>
        <v>1585</v>
      </c>
      <c r="N44" s="134">
        <f>M44/J44</f>
        <v>6.8564260068347968E-2</v>
      </c>
      <c r="O44" s="133">
        <f>SUM(O37:O43)</f>
        <v>2737</v>
      </c>
      <c r="P44" s="417">
        <f>O44/J44</f>
        <v>0.11839771596660466</v>
      </c>
      <c r="R44" s="205">
        <f t="shared" si="3"/>
        <v>3.6046740307832836E-2</v>
      </c>
      <c r="S44" s="205">
        <f t="shared" si="4"/>
        <v>3.2245107311021259E-2</v>
      </c>
      <c r="T44" s="205">
        <f t="shared" si="5"/>
        <v>7.0757025860620493E-2</v>
      </c>
      <c r="U44" s="205">
        <f t="shared" si="6"/>
        <v>3.7833263526315442E-2</v>
      </c>
      <c r="W44" s="132" t="s">
        <v>40</v>
      </c>
      <c r="X44" s="133">
        <f>SUM(X37:X43)</f>
        <v>1287.8262339999999</v>
      </c>
      <c r="Y44" s="134">
        <f t="shared" si="13"/>
        <v>3.7735747700799821E-2</v>
      </c>
      <c r="Z44" s="133">
        <f>SUM(Z37:Z43)</f>
        <v>4555.1517229999999</v>
      </c>
      <c r="AA44" s="134">
        <f t="shared" si="14"/>
        <v>0.13347457259361251</v>
      </c>
      <c r="AB44" s="133">
        <f>SUM(AB37:AB43)</f>
        <v>10139.062862000001</v>
      </c>
      <c r="AC44" s="134">
        <f t="shared" si="15"/>
        <v>0.29709374446784365</v>
      </c>
      <c r="AD44" s="133">
        <f>SUM(AD37:AD43)</f>
        <v>12656.527322000002</v>
      </c>
      <c r="AE44" s="134">
        <f t="shared" si="16"/>
        <v>0.3708602210313971</v>
      </c>
      <c r="AF44" s="133">
        <f>SUM(AF37:AF43)</f>
        <v>4081.4331980000002</v>
      </c>
      <c r="AG44" s="134">
        <f t="shared" si="17"/>
        <v>0.11959372262438055</v>
      </c>
      <c r="AH44" s="133">
        <f>SUM(AH37:AH43)</f>
        <v>1407.4855209999998</v>
      </c>
      <c r="AI44" s="134">
        <f t="shared" si="18"/>
        <v>4.1241991435456961E-2</v>
      </c>
      <c r="AK44" s="235" t="s">
        <v>40</v>
      </c>
      <c r="AL44" s="418">
        <v>21888.771897999999</v>
      </c>
      <c r="AM44" s="134">
        <f t="shared" si="7"/>
        <v>0.64138247227481571</v>
      </c>
      <c r="AN44" s="133">
        <v>11950.747809</v>
      </c>
      <c r="AO44" s="134">
        <f t="shared" si="8"/>
        <v>0.3501795446079648</v>
      </c>
      <c r="AP44" s="133">
        <v>287.96715799999947</v>
      </c>
      <c r="AQ44" s="134">
        <f t="shared" si="9"/>
        <v>8.4379831172194785E-3</v>
      </c>
      <c r="AR44" s="419">
        <v>34127.486864999999</v>
      </c>
    </row>
    <row r="45" spans="1:44" ht="13.5" thickBot="1" x14ac:dyDescent="0.25">
      <c r="A45" s="126"/>
      <c r="B45" s="127" t="s">
        <v>41</v>
      </c>
      <c r="C45" s="233">
        <f>C36+C44</f>
        <v>62652.636870999995</v>
      </c>
      <c r="D45" s="128">
        <f>D36+D44</f>
        <v>48366.018125000002</v>
      </c>
      <c r="E45" s="129">
        <f>D45/C45</f>
        <v>0.77197099021680871</v>
      </c>
      <c r="F45" s="128">
        <f>F36+F44</f>
        <v>6109.0111619999998</v>
      </c>
      <c r="G45" s="129">
        <f>F45/C45</f>
        <v>9.7506050297264918E-2</v>
      </c>
      <c r="H45" s="128">
        <f>H36+H44</f>
        <v>8177.6075849999997</v>
      </c>
      <c r="I45" s="414">
        <f>H45/C45</f>
        <v>0.13052295950188755</v>
      </c>
      <c r="J45" s="233">
        <f>J36+J44</f>
        <v>44724</v>
      </c>
      <c r="K45" s="128">
        <f>K36+K44</f>
        <v>35329</v>
      </c>
      <c r="L45" s="129">
        <f>K45/J45</f>
        <v>0.7899338162955013</v>
      </c>
      <c r="M45" s="128">
        <f>M36+M44</f>
        <v>3454</v>
      </c>
      <c r="N45" s="129">
        <f>M45/J45</f>
        <v>7.7229228154905641E-2</v>
      </c>
      <c r="O45" s="128">
        <f>O36+O44</f>
        <v>5941</v>
      </c>
      <c r="P45" s="414">
        <f>O45/J45</f>
        <v>0.13283695554959307</v>
      </c>
      <c r="R45" s="204">
        <f t="shared" si="3"/>
        <v>3.1119438305554192E-2</v>
      </c>
      <c r="S45" s="204">
        <f t="shared" si="4"/>
        <v>2.896550854407498E-2</v>
      </c>
      <c r="T45" s="204">
        <f t="shared" si="5"/>
        <v>5.3206444267259068E-2</v>
      </c>
      <c r="U45" s="204">
        <f t="shared" si="6"/>
        <v>2.9473462157667552E-2</v>
      </c>
      <c r="W45" s="127" t="s">
        <v>41</v>
      </c>
      <c r="X45" s="128">
        <f>X36+X44</f>
        <v>2340.1565620000001</v>
      </c>
      <c r="Y45" s="129">
        <f t="shared" si="13"/>
        <v>3.7351286057094708E-2</v>
      </c>
      <c r="Z45" s="128">
        <f>Z36+Z44</f>
        <v>7607.1689299999998</v>
      </c>
      <c r="AA45" s="129">
        <f t="shared" si="14"/>
        <v>0.12141817663098435</v>
      </c>
      <c r="AB45" s="128">
        <f>AB36+AB44</f>
        <v>18949.562349</v>
      </c>
      <c r="AC45" s="129">
        <f t="shared" si="15"/>
        <v>0.30245434662257892</v>
      </c>
      <c r="AD45" s="128">
        <f>AD36+AD44</f>
        <v>23342.474596000004</v>
      </c>
      <c r="AE45" s="129">
        <f t="shared" si="16"/>
        <v>0.37256970754577334</v>
      </c>
      <c r="AF45" s="128">
        <f>AF36+AF44</f>
        <v>7448.5086499999998</v>
      </c>
      <c r="AG45" s="129">
        <f t="shared" si="17"/>
        <v>0.11888579670375675</v>
      </c>
      <c r="AH45" s="128">
        <f>AH36+AH44</f>
        <v>2964.7657819999999</v>
      </c>
      <c r="AI45" s="129">
        <f t="shared" si="18"/>
        <v>4.7320686407890042E-2</v>
      </c>
      <c r="AK45" s="232" t="s">
        <v>41</v>
      </c>
      <c r="AL45" s="415">
        <v>42872.186407000001</v>
      </c>
      <c r="AM45" s="129">
        <f t="shared" si="7"/>
        <v>0.68428383142552518</v>
      </c>
      <c r="AN45" s="128">
        <v>19072.831580999999</v>
      </c>
      <c r="AO45" s="129">
        <f t="shared" si="8"/>
        <v>0.30442184931929389</v>
      </c>
      <c r="AP45" s="128">
        <v>707.6188830000001</v>
      </c>
      <c r="AQ45" s="129">
        <f t="shared" si="9"/>
        <v>1.1294319255181028E-2</v>
      </c>
      <c r="AR45" s="416">
        <v>62652.636870999995</v>
      </c>
    </row>
    <row r="46" spans="1:44" ht="13.5" thickBot="1" x14ac:dyDescent="0.25">
      <c r="A46" s="126"/>
      <c r="B46" s="140" t="s">
        <v>42</v>
      </c>
      <c r="C46" s="420">
        <f>C45+C30+C8</f>
        <v>194917.79778299999</v>
      </c>
      <c r="D46" s="141">
        <f>D45+D30+D8</f>
        <v>160910.01040900001</v>
      </c>
      <c r="E46" s="142">
        <f>D46/C46</f>
        <v>0.8255275415544121</v>
      </c>
      <c r="F46" s="141">
        <f>F45+F30+F8</f>
        <v>9091.2901469999997</v>
      </c>
      <c r="G46" s="142">
        <f>F46/C46</f>
        <v>4.6641662538796182E-2</v>
      </c>
      <c r="H46" s="141">
        <f>H45+H30+H8</f>
        <v>24916.497224999999</v>
      </c>
      <c r="I46" s="421">
        <f>H46/C46</f>
        <v>0.12783079589653112</v>
      </c>
      <c r="J46" s="420">
        <f>J45+J30+J8</f>
        <v>155733</v>
      </c>
      <c r="K46" s="141">
        <f>K45+K30+K8</f>
        <v>130844</v>
      </c>
      <c r="L46" s="142">
        <f>K46/J46</f>
        <v>0.84018159285443672</v>
      </c>
      <c r="M46" s="141">
        <f>M45+M30+M8</f>
        <v>6146</v>
      </c>
      <c r="N46" s="142">
        <f>M46/J46</f>
        <v>3.9464981731553363E-2</v>
      </c>
      <c r="O46" s="141">
        <f>O45+O30+O8</f>
        <v>18743</v>
      </c>
      <c r="P46" s="421">
        <f>O46/J46</f>
        <v>0.12035342541400988</v>
      </c>
      <c r="R46" s="208">
        <f t="shared" si="3"/>
        <v>2.061274192707363E-2</v>
      </c>
      <c r="S46" s="209">
        <f t="shared" si="4"/>
        <v>1.8981491109479887E-2</v>
      </c>
      <c r="T46" s="209">
        <f t="shared" si="5"/>
        <v>3.6233294148511064E-2</v>
      </c>
      <c r="U46" s="209">
        <f t="shared" si="6"/>
        <v>2.6220572632147388E-2</v>
      </c>
      <c r="W46" s="140" t="s">
        <v>42</v>
      </c>
      <c r="X46" s="141">
        <f>X8+X30+X45</f>
        <v>8207.1978020000006</v>
      </c>
      <c r="Y46" s="142">
        <f t="shared" si="13"/>
        <v>4.2105943609813359E-2</v>
      </c>
      <c r="Z46" s="141">
        <f>Z8+Z30+Z45</f>
        <v>24793.486708999997</v>
      </c>
      <c r="AA46" s="142">
        <f t="shared" si="14"/>
        <v>0.12719970670201361</v>
      </c>
      <c r="AB46" s="141">
        <f>AB8+AB30+AB45</f>
        <v>58715.989870000005</v>
      </c>
      <c r="AC46" s="142">
        <f t="shared" si="15"/>
        <v>0.30123462576448723</v>
      </c>
      <c r="AD46" s="141">
        <f>AD8+AD30+AD45</f>
        <v>70514.797720000002</v>
      </c>
      <c r="AE46" s="142">
        <f t="shared" si="16"/>
        <v>0.36176685003646208</v>
      </c>
      <c r="AF46" s="141">
        <f>AF8+AF30+AF45</f>
        <v>23763.583226999999</v>
      </c>
      <c r="AG46" s="142">
        <f t="shared" si="17"/>
        <v>0.12191592300594201</v>
      </c>
      <c r="AH46" s="141">
        <f>AH8+AH30+AH45</f>
        <v>8922.7424510000001</v>
      </c>
      <c r="AI46" s="142">
        <f t="shared" si="18"/>
        <v>4.5776950860760286E-2</v>
      </c>
      <c r="AK46" s="422" t="s">
        <v>42</v>
      </c>
      <c r="AL46" s="423">
        <v>125555.70930000002</v>
      </c>
      <c r="AM46" s="142">
        <f t="shared" si="7"/>
        <v>0.64414697235487917</v>
      </c>
      <c r="AN46" s="141">
        <v>67807.517296999999</v>
      </c>
      <c r="AO46" s="142">
        <f t="shared" si="8"/>
        <v>0.34787750563696301</v>
      </c>
      <c r="AP46" s="141">
        <v>1554.5711860000047</v>
      </c>
      <c r="AQ46" s="142">
        <f t="shared" si="9"/>
        <v>7.9755220081579887E-3</v>
      </c>
      <c r="AR46" s="424">
        <v>194917.79778299999</v>
      </c>
    </row>
    <row r="47" spans="1:44" x14ac:dyDescent="0.2">
      <c r="B47" s="145" t="s">
        <v>232</v>
      </c>
      <c r="C47" s="115"/>
      <c r="D47" s="190"/>
      <c r="E47" s="115"/>
      <c r="F47" s="190"/>
      <c r="G47" s="115"/>
      <c r="H47" s="115"/>
      <c r="I47" s="197"/>
      <c r="J47" s="115"/>
      <c r="K47" s="190"/>
      <c r="L47" s="115"/>
      <c r="M47" s="190"/>
      <c r="N47" s="115"/>
      <c r="O47" s="115"/>
      <c r="P47" s="197"/>
      <c r="R47" s="115"/>
      <c r="S47" s="190"/>
      <c r="T47" s="190"/>
      <c r="U47" s="115"/>
      <c r="W47" s="145" t="s">
        <v>232</v>
      </c>
      <c r="AK47" s="145" t="s">
        <v>232</v>
      </c>
      <c r="AR47" s="115"/>
    </row>
  </sheetData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rowBreaks count="1" manualBreakCount="1">
    <brk id="47" max="16383" man="1"/>
  </rowBreaks>
  <colBreaks count="1" manualBreakCount="1">
    <brk id="22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77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38" sqref="F38"/>
    </sheetView>
  </sheetViews>
  <sheetFormatPr baseColWidth="10" defaultRowHeight="12.75" x14ac:dyDescent="0.2"/>
  <cols>
    <col min="1" max="1" width="8.5703125" style="99" customWidth="1"/>
    <col min="2" max="2" width="22.28515625" style="99" customWidth="1"/>
    <col min="3" max="3" width="12" style="100" customWidth="1"/>
    <col min="4" max="4" width="8.7109375" style="99" customWidth="1"/>
    <col min="5" max="5" width="10.42578125" style="100" customWidth="1"/>
    <col min="6" max="6" width="8.7109375" style="99" customWidth="1"/>
    <col min="7" max="7" width="10.42578125" style="100" customWidth="1"/>
    <col min="8" max="8" width="8.7109375" style="99" customWidth="1"/>
    <col min="9" max="9" width="10.42578125" style="100" customWidth="1"/>
    <col min="10" max="10" width="8.7109375" style="99" customWidth="1"/>
    <col min="11" max="11" width="10.42578125" style="100" customWidth="1"/>
    <col min="12" max="12" width="8.7109375" style="99" customWidth="1"/>
    <col min="13" max="14" width="9.7109375" style="99" customWidth="1"/>
    <col min="15" max="15" width="11.42578125" style="100"/>
    <col min="16" max="16" width="11.42578125" style="99"/>
    <col min="17" max="17" width="12.7109375" style="100" customWidth="1"/>
    <col min="18" max="18" width="11.42578125" style="99"/>
    <col min="19" max="19" width="11.42578125" style="100"/>
    <col min="20" max="20" width="11.42578125" style="99"/>
    <col min="21" max="21" width="11.42578125" style="100"/>
    <col min="22" max="22" width="9.7109375" style="425" customWidth="1"/>
    <col min="23" max="23" width="8.5703125" style="99" customWidth="1"/>
    <col min="24" max="24" width="21" style="99" customWidth="1"/>
    <col min="25" max="25" width="9.7109375" style="100" customWidth="1"/>
    <col min="26" max="26" width="8.7109375" style="99" customWidth="1"/>
    <col min="27" max="27" width="9.7109375" style="100" customWidth="1"/>
    <col min="28" max="28" width="8.7109375" style="99" customWidth="1"/>
    <col min="29" max="29" width="9.7109375" style="100" customWidth="1"/>
    <col min="30" max="30" width="8.7109375" style="99" customWidth="1"/>
    <col min="31" max="31" width="9.7109375" style="99" customWidth="1"/>
    <col min="32" max="32" width="8.28515625" style="99" customWidth="1"/>
    <col min="33" max="33" width="11.28515625" style="99" customWidth="1"/>
    <col min="34" max="34" width="6.5703125" style="100" customWidth="1"/>
    <col min="35" max="35" width="8.7109375" style="99" customWidth="1"/>
    <col min="36" max="36" width="12.140625" style="100" customWidth="1"/>
    <col min="37" max="37" width="8.7109375" style="99" customWidth="1"/>
    <col min="38" max="38" width="25.140625" style="100" customWidth="1"/>
    <col min="39" max="39" width="10.28515625" style="99" customWidth="1"/>
    <col min="40" max="40" width="11.42578125" style="100"/>
    <col min="41" max="41" width="8.7109375" style="99" customWidth="1"/>
    <col min="42" max="44" width="11.42578125" style="99"/>
    <col min="45" max="45" width="11.85546875" style="99" customWidth="1"/>
    <col min="46" max="46" width="12" style="99" customWidth="1"/>
    <col min="47" max="47" width="9.7109375" style="100" customWidth="1"/>
    <col min="48" max="48" width="9.7109375" style="282" customWidth="1"/>
    <col min="49" max="50" width="9.7109375" style="100" customWidth="1"/>
    <col min="51" max="51" width="17" style="100" bestFit="1" customWidth="1"/>
    <col min="52" max="60" width="9.7109375" style="100" customWidth="1"/>
    <col min="61" max="61" width="11.42578125" style="99"/>
    <col min="62" max="62" width="9.7109375" style="99" customWidth="1"/>
    <col min="63" max="63" width="9.7109375" style="100" customWidth="1"/>
    <col min="64" max="64" width="9.7109375" style="99" customWidth="1"/>
    <col min="65" max="65" width="9.7109375" style="100" customWidth="1"/>
    <col min="66" max="66" width="9.7109375" style="99" customWidth="1"/>
    <col min="67" max="67" width="9.7109375" style="100" customWidth="1"/>
    <col min="68" max="68" width="9.7109375" style="99" customWidth="1"/>
    <col min="69" max="69" width="9.7109375" style="100" customWidth="1"/>
    <col min="70" max="70" width="9.7109375" style="99" customWidth="1"/>
    <col min="71" max="71" width="9.7109375" style="100" customWidth="1"/>
    <col min="72" max="72" width="9.7109375" style="99" customWidth="1"/>
    <col min="73" max="73" width="9.7109375" style="100" customWidth="1"/>
    <col min="74" max="74" width="9.7109375" style="99" customWidth="1"/>
    <col min="75" max="75" width="9.7109375" style="100" customWidth="1"/>
    <col min="76" max="76" width="11.42578125" style="99"/>
    <col min="77" max="90" width="9.7109375" style="100" customWidth="1"/>
    <col min="91" max="91" width="11.42578125" style="99"/>
    <col min="92" max="92" width="9.7109375" style="99" customWidth="1"/>
    <col min="93" max="93" width="9.7109375" style="100" customWidth="1"/>
    <col min="94" max="94" width="9.7109375" style="99" customWidth="1"/>
    <col min="95" max="95" width="9.7109375" style="100" customWidth="1"/>
    <col min="96" max="96" width="9.7109375" style="99" customWidth="1"/>
    <col min="97" max="97" width="9.7109375" style="100" customWidth="1"/>
    <col min="98" max="98" width="9.7109375" style="99" customWidth="1"/>
    <col min="99" max="99" width="9.7109375" style="100" customWidth="1"/>
    <col min="100" max="100" width="9.7109375" style="99" customWidth="1"/>
    <col min="101" max="101" width="9.7109375" style="100" customWidth="1"/>
    <col min="102" max="102" width="9.7109375" style="99" customWidth="1"/>
    <col min="103" max="103" width="9.7109375" style="100" customWidth="1"/>
    <col min="104" max="104" width="9.7109375" style="99" customWidth="1"/>
    <col min="105" max="105" width="9.7109375" style="100" customWidth="1"/>
    <col min="106" max="106" width="11.42578125" style="99"/>
    <col min="107" max="107" width="9.7109375" style="99" customWidth="1"/>
    <col min="108" max="108" width="9.7109375" style="100" customWidth="1"/>
    <col min="109" max="109" width="9.7109375" style="99" customWidth="1"/>
    <col min="110" max="110" width="9.7109375" style="100" customWidth="1"/>
    <col min="111" max="111" width="9.7109375" style="99" customWidth="1"/>
    <col min="112" max="112" width="9.7109375" style="100" customWidth="1"/>
    <col min="113" max="113" width="9.7109375" style="99" customWidth="1"/>
    <col min="114" max="114" width="9.7109375" style="100" customWidth="1"/>
    <col min="115" max="115" width="9.7109375" style="99" customWidth="1"/>
    <col min="116" max="116" width="9.7109375" style="100" customWidth="1"/>
    <col min="117" max="117" width="9.7109375" style="99" customWidth="1"/>
    <col min="118" max="118" width="9.7109375" style="100" customWidth="1"/>
    <col min="119" max="119" width="9.7109375" style="99" customWidth="1"/>
    <col min="120" max="120" width="9.7109375" style="100" customWidth="1"/>
    <col min="121" max="16384" width="11.42578125" style="99"/>
  </cols>
  <sheetData>
    <row r="1" spans="1:125" ht="13.5" thickBot="1" x14ac:dyDescent="0.25">
      <c r="CN1" s="100"/>
    </row>
    <row r="2" spans="1:125" ht="15" x14ac:dyDescent="0.2">
      <c r="C2" s="103" t="s">
        <v>65</v>
      </c>
      <c r="D2" s="104"/>
      <c r="E2" s="213"/>
      <c r="F2" s="104"/>
      <c r="G2" s="213"/>
      <c r="H2" s="104"/>
      <c r="I2" s="213"/>
      <c r="J2" s="104"/>
      <c r="K2" s="213"/>
      <c r="L2" s="104"/>
      <c r="M2" s="251"/>
      <c r="O2" s="426" t="s">
        <v>219</v>
      </c>
      <c r="P2" s="427"/>
      <c r="Q2" s="428"/>
      <c r="R2" s="427"/>
      <c r="S2" s="428"/>
      <c r="T2" s="427"/>
      <c r="U2" s="429"/>
      <c r="Y2" s="103" t="s">
        <v>227</v>
      </c>
      <c r="Z2" s="104"/>
      <c r="AA2" s="213"/>
      <c r="AB2" s="104"/>
      <c r="AC2" s="213"/>
      <c r="AD2" s="104"/>
      <c r="AE2" s="393"/>
      <c r="AF2" s="454"/>
      <c r="AG2" s="454"/>
      <c r="AH2" s="455"/>
      <c r="AI2" s="147"/>
      <c r="AM2" s="103" t="s">
        <v>239</v>
      </c>
      <c r="AN2" s="430"/>
      <c r="AO2" s="104"/>
      <c r="AP2" s="251"/>
      <c r="AQ2" s="386"/>
      <c r="AR2" s="386"/>
      <c r="AS2" s="386"/>
      <c r="AT2" s="386"/>
      <c r="AU2" s="431"/>
      <c r="AZ2" s="103" t="s">
        <v>123</v>
      </c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432"/>
      <c r="BL2" s="213"/>
      <c r="BM2" s="432"/>
      <c r="BO2" s="103" t="s">
        <v>69</v>
      </c>
      <c r="BP2" s="213"/>
      <c r="BQ2" s="432"/>
      <c r="BR2" s="213"/>
      <c r="BS2" s="432"/>
      <c r="BT2" s="213"/>
      <c r="BU2" s="432"/>
      <c r="BV2" s="213"/>
      <c r="BW2" s="213"/>
      <c r="BX2" s="213"/>
      <c r="BY2" s="213"/>
      <c r="BZ2" s="213"/>
      <c r="CA2" s="213"/>
      <c r="CB2" s="432"/>
      <c r="CD2" s="103" t="s">
        <v>67</v>
      </c>
      <c r="CE2" s="213"/>
      <c r="CF2" s="432"/>
      <c r="CG2" s="213"/>
      <c r="CH2" s="432"/>
      <c r="CI2" s="213"/>
      <c r="CJ2" s="432"/>
      <c r="CK2" s="213"/>
      <c r="CL2" s="213"/>
      <c r="CM2" s="213"/>
      <c r="CN2" s="213"/>
      <c r="CO2" s="213"/>
      <c r="CP2" s="213"/>
      <c r="CQ2" s="432"/>
      <c r="CS2" s="103" t="s">
        <v>173</v>
      </c>
      <c r="CT2" s="213"/>
      <c r="CU2" s="432"/>
      <c r="CV2" s="213"/>
      <c r="CW2" s="432"/>
      <c r="CX2" s="213"/>
      <c r="CY2" s="432"/>
      <c r="CZ2" s="213"/>
      <c r="DA2" s="432"/>
      <c r="DB2" s="432"/>
      <c r="DC2" s="432"/>
      <c r="DD2" s="432"/>
      <c r="DE2" s="432"/>
      <c r="DF2" s="432"/>
      <c r="DH2" s="103" t="s">
        <v>68</v>
      </c>
      <c r="DI2" s="213"/>
      <c r="DJ2" s="432"/>
      <c r="DK2" s="213"/>
      <c r="DL2" s="432"/>
      <c r="DM2" s="213"/>
      <c r="DN2" s="432"/>
      <c r="DO2" s="213"/>
      <c r="DP2" s="213"/>
      <c r="DQ2" s="213"/>
      <c r="DR2" s="213"/>
      <c r="DS2" s="213"/>
      <c r="DT2" s="213"/>
      <c r="DU2" s="213"/>
    </row>
    <row r="3" spans="1:125" ht="64.5" thickBot="1" x14ac:dyDescent="0.25">
      <c r="C3" s="109" t="s">
        <v>66</v>
      </c>
      <c r="D3" s="110" t="s">
        <v>55</v>
      </c>
      <c r="E3" s="109" t="s">
        <v>69</v>
      </c>
      <c r="F3" s="110" t="s">
        <v>55</v>
      </c>
      <c r="G3" s="109" t="s">
        <v>67</v>
      </c>
      <c r="H3" s="110" t="s">
        <v>55</v>
      </c>
      <c r="I3" s="400" t="s">
        <v>173</v>
      </c>
      <c r="J3" s="110" t="s">
        <v>55</v>
      </c>
      <c r="K3" s="109" t="s">
        <v>68</v>
      </c>
      <c r="L3" s="110" t="s">
        <v>55</v>
      </c>
      <c r="M3" s="252" t="s">
        <v>64</v>
      </c>
      <c r="O3" s="401" t="s">
        <v>126</v>
      </c>
      <c r="P3" s="110" t="s">
        <v>55</v>
      </c>
      <c r="Q3" s="433" t="s">
        <v>127</v>
      </c>
      <c r="R3" s="110" t="s">
        <v>55</v>
      </c>
      <c r="S3" s="433" t="s">
        <v>128</v>
      </c>
      <c r="T3" s="110" t="s">
        <v>55</v>
      </c>
      <c r="U3" s="434" t="s">
        <v>64</v>
      </c>
      <c r="V3" s="435"/>
      <c r="Y3" s="109" t="s">
        <v>60</v>
      </c>
      <c r="Z3" s="110" t="s">
        <v>55</v>
      </c>
      <c r="AA3" s="109" t="s">
        <v>61</v>
      </c>
      <c r="AB3" s="110" t="s">
        <v>55</v>
      </c>
      <c r="AC3" s="109" t="s">
        <v>62</v>
      </c>
      <c r="AD3" s="110" t="s">
        <v>55</v>
      </c>
      <c r="AE3" s="109" t="s">
        <v>63</v>
      </c>
      <c r="AF3" s="110" t="s">
        <v>55</v>
      </c>
      <c r="AG3" s="109" t="s">
        <v>243</v>
      </c>
      <c r="AH3" s="110" t="s">
        <v>55</v>
      </c>
      <c r="AI3" s="252" t="s">
        <v>64</v>
      </c>
      <c r="AM3" s="400" t="s">
        <v>70</v>
      </c>
      <c r="AN3" s="110" t="s">
        <v>55</v>
      </c>
      <c r="AO3" s="109" t="s">
        <v>71</v>
      </c>
      <c r="AP3" s="110" t="s">
        <v>55</v>
      </c>
      <c r="AQ3" s="109" t="s">
        <v>72</v>
      </c>
      <c r="AR3" s="110" t="s">
        <v>55</v>
      </c>
      <c r="AS3" s="109" t="s">
        <v>73</v>
      </c>
      <c r="AT3" s="110" t="s">
        <v>55</v>
      </c>
      <c r="AU3" s="252" t="s">
        <v>64</v>
      </c>
      <c r="AX3" s="99"/>
      <c r="AY3" s="99"/>
      <c r="AZ3" s="436" t="s">
        <v>216</v>
      </c>
      <c r="BA3" s="292"/>
      <c r="BB3" s="436" t="s">
        <v>222</v>
      </c>
      <c r="BC3" s="292"/>
      <c r="BD3" s="436" t="s">
        <v>48</v>
      </c>
      <c r="BE3" s="292"/>
      <c r="BF3" s="436" t="s">
        <v>49</v>
      </c>
      <c r="BG3" s="292"/>
      <c r="BH3" s="436" t="s">
        <v>50</v>
      </c>
      <c r="BI3" s="292"/>
      <c r="BJ3" s="436" t="s">
        <v>51</v>
      </c>
      <c r="BK3" s="292"/>
      <c r="BL3" s="436" t="s">
        <v>52</v>
      </c>
      <c r="BM3" s="437"/>
      <c r="BO3" s="436" t="s">
        <v>216</v>
      </c>
      <c r="BP3" s="292"/>
      <c r="BQ3" s="436" t="s">
        <v>222</v>
      </c>
      <c r="BR3" s="292"/>
      <c r="BS3" s="436" t="s">
        <v>48</v>
      </c>
      <c r="BT3" s="292"/>
      <c r="BU3" s="436" t="s">
        <v>49</v>
      </c>
      <c r="BV3" s="292"/>
      <c r="BW3" s="436" t="s">
        <v>50</v>
      </c>
      <c r="BX3" s="292"/>
      <c r="BY3" s="436" t="s">
        <v>51</v>
      </c>
      <c r="BZ3" s="292"/>
      <c r="CA3" s="436" t="s">
        <v>52</v>
      </c>
      <c r="CB3" s="437"/>
      <c r="CD3" s="436" t="s">
        <v>216</v>
      </c>
      <c r="CE3" s="292"/>
      <c r="CF3" s="436" t="s">
        <v>222</v>
      </c>
      <c r="CG3" s="292"/>
      <c r="CH3" s="436" t="s">
        <v>48</v>
      </c>
      <c r="CI3" s="292"/>
      <c r="CJ3" s="436" t="s">
        <v>49</v>
      </c>
      <c r="CK3" s="292"/>
      <c r="CL3" s="436" t="s">
        <v>50</v>
      </c>
      <c r="CM3" s="292"/>
      <c r="CN3" s="436" t="s">
        <v>51</v>
      </c>
      <c r="CO3" s="292"/>
      <c r="CP3" s="436" t="s">
        <v>52</v>
      </c>
      <c r="CQ3" s="437"/>
      <c r="CS3" s="436" t="s">
        <v>216</v>
      </c>
      <c r="CT3" s="292"/>
      <c r="CU3" s="436" t="s">
        <v>222</v>
      </c>
      <c r="CV3" s="292"/>
      <c r="CW3" s="436" t="s">
        <v>48</v>
      </c>
      <c r="CX3" s="292"/>
      <c r="CY3" s="436" t="s">
        <v>49</v>
      </c>
      <c r="CZ3" s="292"/>
      <c r="DA3" s="436" t="s">
        <v>50</v>
      </c>
      <c r="DB3" s="292"/>
      <c r="DC3" s="436" t="s">
        <v>51</v>
      </c>
      <c r="DD3" s="292"/>
      <c r="DE3" s="436" t="s">
        <v>52</v>
      </c>
      <c r="DF3" s="437"/>
      <c r="DH3" s="436" t="s">
        <v>216</v>
      </c>
      <c r="DI3" s="292"/>
      <c r="DJ3" s="436" t="s">
        <v>222</v>
      </c>
      <c r="DK3" s="292"/>
      <c r="DL3" s="436" t="s">
        <v>48</v>
      </c>
      <c r="DM3" s="292"/>
      <c r="DN3" s="436" t="s">
        <v>49</v>
      </c>
      <c r="DO3" s="292"/>
      <c r="DP3" s="436" t="s">
        <v>50</v>
      </c>
      <c r="DQ3" s="292"/>
      <c r="DR3" s="436" t="s">
        <v>51</v>
      </c>
      <c r="DS3" s="292"/>
      <c r="DT3" s="436" t="s">
        <v>52</v>
      </c>
      <c r="DU3" s="437"/>
    </row>
    <row r="4" spans="1:125" x14ac:dyDescent="0.2">
      <c r="A4" s="100">
        <v>97209</v>
      </c>
      <c r="B4" s="114" t="s">
        <v>8</v>
      </c>
      <c r="C4" s="227">
        <v>15673.555682</v>
      </c>
      <c r="D4" s="116">
        <v>0.40852849963506316</v>
      </c>
      <c r="E4" s="227">
        <v>11062.275766999999</v>
      </c>
      <c r="F4" s="116">
        <v>0.28833629160688029</v>
      </c>
      <c r="G4" s="227">
        <v>8891.5278989999988</v>
      </c>
      <c r="H4" s="116">
        <v>0.23175612641701879</v>
      </c>
      <c r="I4" s="227">
        <v>647.86207200000001</v>
      </c>
      <c r="J4" s="116">
        <v>1.6886412095283441E-2</v>
      </c>
      <c r="K4" s="227">
        <v>2090.6592859999996</v>
      </c>
      <c r="L4" s="116">
        <v>5.4492670245754153E-2</v>
      </c>
      <c r="M4" s="227">
        <v>38365.880706000004</v>
      </c>
      <c r="O4" s="227">
        <v>17953.059017000003</v>
      </c>
      <c r="P4" s="438">
        <v>0.46794335713482904</v>
      </c>
      <c r="Q4" s="227">
        <v>20278.779183999995</v>
      </c>
      <c r="R4" s="438">
        <v>0.52856284831299649</v>
      </c>
      <c r="S4" s="229">
        <v>134.04250500000003</v>
      </c>
      <c r="T4" s="121">
        <v>3.4937945521745129E-3</v>
      </c>
      <c r="U4" s="221">
        <v>38365.880705999996</v>
      </c>
      <c r="V4" s="439"/>
      <c r="W4" s="100"/>
      <c r="X4" s="114" t="s">
        <v>8</v>
      </c>
      <c r="Y4" s="227">
        <v>1990.2849830000005</v>
      </c>
      <c r="Z4" s="116">
        <v>5.4060877528078442E-2</v>
      </c>
      <c r="AA4" s="227">
        <v>5802.036935000001</v>
      </c>
      <c r="AB4" s="116">
        <v>0.15759713349373275</v>
      </c>
      <c r="AC4" s="227">
        <v>12251.352956000001</v>
      </c>
      <c r="AD4" s="116">
        <v>0.33277590765381243</v>
      </c>
      <c r="AE4" s="227">
        <v>12834.968286000001</v>
      </c>
      <c r="AF4" s="116">
        <v>0.34862828917109745</v>
      </c>
      <c r="AG4" s="227">
        <v>5487.2375459999985</v>
      </c>
      <c r="AH4" s="116">
        <v>0.1430238911508124</v>
      </c>
      <c r="AI4" s="227">
        <v>38365.880706000004</v>
      </c>
      <c r="AJ4" s="440"/>
      <c r="AL4" s="114" t="s">
        <v>8</v>
      </c>
      <c r="AM4" s="227">
        <v>152.191776</v>
      </c>
      <c r="AN4" s="116">
        <v>3.9668521402733033E-3</v>
      </c>
      <c r="AO4" s="227">
        <v>82.440847000000019</v>
      </c>
      <c r="AP4" s="116">
        <v>2.1488063216234103E-3</v>
      </c>
      <c r="AQ4" s="227">
        <v>667.85337900000002</v>
      </c>
      <c r="AR4" s="116">
        <v>1.7407482030270201E-2</v>
      </c>
      <c r="AS4" s="227">
        <v>37463.394705999992</v>
      </c>
      <c r="AT4" s="116">
        <v>0.97647685950783314</v>
      </c>
      <c r="AU4" s="227">
        <v>38365.88070799999</v>
      </c>
      <c r="AV4" s="99"/>
      <c r="AW4" s="99"/>
      <c r="AX4" s="113">
        <v>97209</v>
      </c>
      <c r="AY4" s="114" t="s">
        <v>8</v>
      </c>
      <c r="AZ4" s="441">
        <v>47.289530999999997</v>
      </c>
      <c r="BA4" s="116">
        <v>3.0171539859528344E-3</v>
      </c>
      <c r="BB4" s="441">
        <v>127.209937</v>
      </c>
      <c r="BC4" s="116">
        <v>8.1162143154339794E-3</v>
      </c>
      <c r="BD4" s="441">
        <v>1318.7660740000001</v>
      </c>
      <c r="BE4" s="116">
        <v>8.413955969892091E-2</v>
      </c>
      <c r="BF4" s="441">
        <v>3929.561639</v>
      </c>
      <c r="BG4" s="116">
        <v>0.25071283879208284</v>
      </c>
      <c r="BH4" s="441">
        <v>3161.1817900000001</v>
      </c>
      <c r="BI4" s="116">
        <v>0.20168887354835507</v>
      </c>
      <c r="BJ4" s="441">
        <v>4636.1740990000008</v>
      </c>
      <c r="BK4" s="116">
        <v>0.29579593763298573</v>
      </c>
      <c r="BL4" s="441">
        <v>2453.3726109999998</v>
      </c>
      <c r="BM4" s="116">
        <v>0.15652942196246697</v>
      </c>
      <c r="BO4" s="227">
        <v>135.026431</v>
      </c>
      <c r="BP4" s="116">
        <v>1.2206026485327629E-2</v>
      </c>
      <c r="BQ4" s="227">
        <v>693.12862900000005</v>
      </c>
      <c r="BR4" s="116">
        <v>6.2656965311575399E-2</v>
      </c>
      <c r="BS4" s="227">
        <v>3894.05258</v>
      </c>
      <c r="BT4" s="116">
        <v>0.35201188815201956</v>
      </c>
      <c r="BU4" s="227">
        <v>3819.1788779999997</v>
      </c>
      <c r="BV4" s="116">
        <v>0.34524350671071097</v>
      </c>
      <c r="BW4" s="227">
        <v>1369.1880199999998</v>
      </c>
      <c r="BX4" s="116">
        <v>0.12377091738071114</v>
      </c>
      <c r="BY4" s="227">
        <v>811.87096099999997</v>
      </c>
      <c r="BZ4" s="116">
        <v>7.3390953010039894E-2</v>
      </c>
      <c r="CA4" s="227">
        <v>339.83026900000004</v>
      </c>
      <c r="CB4" s="116">
        <v>3.0719743040012761E-2</v>
      </c>
      <c r="CD4" s="227">
        <v>52.254845000000003</v>
      </c>
      <c r="CE4" s="116">
        <v>5.876925270163853E-3</v>
      </c>
      <c r="CF4" s="227">
        <v>251.23700299999999</v>
      </c>
      <c r="CG4" s="116">
        <v>2.8255774019249918E-2</v>
      </c>
      <c r="CH4" s="227">
        <v>1836.9346849999999</v>
      </c>
      <c r="CI4" s="116">
        <v>0.20659381670574234</v>
      </c>
      <c r="CJ4" s="227">
        <v>3572.1972610000003</v>
      </c>
      <c r="CK4" s="116">
        <v>0.40175291598666113</v>
      </c>
      <c r="CL4" s="227">
        <v>1679.9710190000001</v>
      </c>
      <c r="CM4" s="116">
        <v>0.18894064530674654</v>
      </c>
      <c r="CN4" s="227">
        <v>1174.5842990000001</v>
      </c>
      <c r="CO4" s="116">
        <v>0.13210151419893781</v>
      </c>
      <c r="CP4" s="227">
        <v>324.34878800000001</v>
      </c>
      <c r="CQ4" s="116">
        <v>3.6478408624965174E-2</v>
      </c>
      <c r="CS4" s="227">
        <v>49.968347000000001</v>
      </c>
      <c r="CT4" s="116">
        <v>7.7128063456074647E-2</v>
      </c>
      <c r="CU4" s="227">
        <v>95.160622000000004</v>
      </c>
      <c r="CV4" s="116">
        <v>0.14688407627603797</v>
      </c>
      <c r="CW4" s="227">
        <v>262.61041299999999</v>
      </c>
      <c r="CX4" s="116">
        <v>0.40534926236583269</v>
      </c>
      <c r="CY4" s="227">
        <v>147.54328100000001</v>
      </c>
      <c r="CZ4" s="116">
        <v>0.22773872306573306</v>
      </c>
      <c r="DA4" s="227">
        <v>47.525951000000006</v>
      </c>
      <c r="DB4" s="116">
        <v>7.3358131389423278E-2</v>
      </c>
      <c r="DC4" s="227">
        <v>35.091071999999997</v>
      </c>
      <c r="DD4" s="116">
        <v>5.41644178855403E-2</v>
      </c>
      <c r="DE4" s="227">
        <v>9.9623880000000007</v>
      </c>
      <c r="DF4" s="116">
        <v>1.5377328648434911E-2</v>
      </c>
      <c r="DH4" s="227">
        <v>12.448548000000001</v>
      </c>
      <c r="DI4" s="116">
        <v>5.954364770654458E-3</v>
      </c>
      <c r="DJ4" s="227">
        <v>57.59684</v>
      </c>
      <c r="DK4" s="116">
        <v>2.7549606186763428E-2</v>
      </c>
      <c r="DL4" s="227">
        <v>563.34206999999992</v>
      </c>
      <c r="DM4" s="116">
        <v>0.2694566607636133</v>
      </c>
      <c r="DN4" s="227">
        <v>864.19428799999991</v>
      </c>
      <c r="DO4" s="116">
        <v>0.41335969652589299</v>
      </c>
      <c r="DP4" s="227">
        <v>272.800254</v>
      </c>
      <c r="DQ4" s="116">
        <v>0.13048527602120247</v>
      </c>
      <c r="DR4" s="227">
        <v>220.33488299999999</v>
      </c>
      <c r="DS4" s="116">
        <v>0.10539014390123826</v>
      </c>
      <c r="DT4" s="227">
        <v>99.942403999999996</v>
      </c>
      <c r="DU4" s="116">
        <v>4.780425230895323E-2</v>
      </c>
    </row>
    <row r="5" spans="1:125" x14ac:dyDescent="0.2">
      <c r="A5" s="100">
        <v>97213</v>
      </c>
      <c r="B5" s="120" t="s">
        <v>10</v>
      </c>
      <c r="C5" s="221">
        <v>8056.8908110000002</v>
      </c>
      <c r="D5" s="121">
        <v>0.5129355771424754</v>
      </c>
      <c r="E5" s="221">
        <v>3416.0848579999997</v>
      </c>
      <c r="F5" s="121">
        <v>0.21748233894563831</v>
      </c>
      <c r="G5" s="221">
        <v>3147.9606239999998</v>
      </c>
      <c r="H5" s="121">
        <v>0.20041242178542251</v>
      </c>
      <c r="I5" s="221">
        <v>245.58008599999999</v>
      </c>
      <c r="J5" s="121">
        <v>1.56346618195604E-2</v>
      </c>
      <c r="K5" s="221">
        <v>840.896345</v>
      </c>
      <c r="L5" s="121">
        <v>5.3535000306903509E-2</v>
      </c>
      <c r="M5" s="221">
        <v>15707.412723999998</v>
      </c>
      <c r="O5" s="221">
        <v>9529.1623330000002</v>
      </c>
      <c r="P5" s="442">
        <v>0.60666657841364302</v>
      </c>
      <c r="Q5" s="221">
        <v>6089.8853349999999</v>
      </c>
      <c r="R5" s="442">
        <v>0.3877077302294995</v>
      </c>
      <c r="S5" s="229">
        <v>88.36505600000001</v>
      </c>
      <c r="T5" s="121">
        <v>5.6256913568574806E-3</v>
      </c>
      <c r="U5" s="221">
        <v>15707.412724</v>
      </c>
      <c r="V5" s="439"/>
      <c r="W5" s="100"/>
      <c r="X5" s="120" t="s">
        <v>10</v>
      </c>
      <c r="Y5" s="221">
        <v>294.70415200000002</v>
      </c>
      <c r="Z5" s="121">
        <v>1.9537813907757228E-2</v>
      </c>
      <c r="AA5" s="221">
        <v>1834.482585</v>
      </c>
      <c r="AB5" s="121">
        <v>0.12161952629276641</v>
      </c>
      <c r="AC5" s="221">
        <v>5113.7776809999996</v>
      </c>
      <c r="AD5" s="121">
        <v>0.3390248695818181</v>
      </c>
      <c r="AE5" s="221">
        <v>5860.2407269999994</v>
      </c>
      <c r="AF5" s="121">
        <v>0.38851265583386119</v>
      </c>
      <c r="AG5" s="221">
        <v>2604.2075790000008</v>
      </c>
      <c r="AH5" s="121">
        <v>0.16579481450951661</v>
      </c>
      <c r="AI5" s="221">
        <v>15707.412724</v>
      </c>
      <c r="AJ5" s="440"/>
      <c r="AL5" s="120" t="s">
        <v>10</v>
      </c>
      <c r="AM5" s="221">
        <v>142.41441899999998</v>
      </c>
      <c r="AN5" s="121">
        <v>9.0667012739192657E-3</v>
      </c>
      <c r="AO5" s="221">
        <v>79.921793000000008</v>
      </c>
      <c r="AP5" s="121">
        <v>5.0881576984631869E-3</v>
      </c>
      <c r="AQ5" s="221">
        <v>525.461907</v>
      </c>
      <c r="AR5" s="121">
        <v>3.3453116440358102E-2</v>
      </c>
      <c r="AS5" s="221">
        <v>14959.614609999999</v>
      </c>
      <c r="AT5" s="121">
        <v>0.95239202458725936</v>
      </c>
      <c r="AU5" s="221">
        <v>15707.412729</v>
      </c>
      <c r="AV5" s="99"/>
      <c r="AW5" s="99"/>
      <c r="AX5" s="119">
        <v>97213</v>
      </c>
      <c r="AY5" s="120" t="s">
        <v>10</v>
      </c>
      <c r="AZ5" s="229">
        <v>20.089478</v>
      </c>
      <c r="BA5" s="121">
        <v>2.4934529300771977E-3</v>
      </c>
      <c r="BB5" s="229">
        <v>47.523812999999997</v>
      </c>
      <c r="BC5" s="121">
        <v>5.8985301048285477E-3</v>
      </c>
      <c r="BD5" s="229">
        <v>847.91204399999992</v>
      </c>
      <c r="BE5" s="121">
        <v>0.10524060259602293</v>
      </c>
      <c r="BF5" s="229">
        <v>2625.4724200000001</v>
      </c>
      <c r="BG5" s="121">
        <v>0.3258666998956305</v>
      </c>
      <c r="BH5" s="229">
        <v>1737.6038959999998</v>
      </c>
      <c r="BI5" s="121">
        <v>0.21566680457275964</v>
      </c>
      <c r="BJ5" s="229">
        <v>2150.7358220000001</v>
      </c>
      <c r="BK5" s="121">
        <v>0.26694364767406553</v>
      </c>
      <c r="BL5" s="229">
        <v>627.55333900000005</v>
      </c>
      <c r="BM5" s="121">
        <v>7.7890262350733014E-2</v>
      </c>
      <c r="BO5" s="221">
        <v>22.535675000000001</v>
      </c>
      <c r="BP5" s="121">
        <v>6.5969306784708689E-3</v>
      </c>
      <c r="BQ5" s="221">
        <v>155.15566999999999</v>
      </c>
      <c r="BR5" s="121">
        <v>4.5419149830732926E-2</v>
      </c>
      <c r="BS5" s="221">
        <v>1539.977995</v>
      </c>
      <c r="BT5" s="121">
        <v>0.45080203186217221</v>
      </c>
      <c r="BU5" s="221">
        <v>1180.6776599999998</v>
      </c>
      <c r="BV5" s="121">
        <v>0.34562304775158487</v>
      </c>
      <c r="BW5" s="221">
        <v>319.99679400000002</v>
      </c>
      <c r="BX5" s="121">
        <v>9.3673549487686664E-2</v>
      </c>
      <c r="BY5" s="221">
        <v>172.67210100000003</v>
      </c>
      <c r="BZ5" s="121">
        <v>5.0546783284854818E-2</v>
      </c>
      <c r="CA5" s="221">
        <v>25.068966</v>
      </c>
      <c r="CB5" s="121">
        <v>7.3385079826960202E-3</v>
      </c>
      <c r="CD5" s="221">
        <v>30.096091000000001</v>
      </c>
      <c r="CE5" s="121">
        <v>9.5605042739568911E-3</v>
      </c>
      <c r="CF5" s="221">
        <v>69.844757999999999</v>
      </c>
      <c r="CG5" s="121">
        <v>2.2187303572828936E-2</v>
      </c>
      <c r="CH5" s="221">
        <v>882.65198600000008</v>
      </c>
      <c r="CI5" s="121">
        <v>0.28038850907812374</v>
      </c>
      <c r="CJ5" s="221">
        <v>1478.6515789999999</v>
      </c>
      <c r="CK5" s="121">
        <v>0.46971730450717353</v>
      </c>
      <c r="CL5" s="221">
        <v>411.92094900000001</v>
      </c>
      <c r="CM5" s="121">
        <v>0.13085327238832706</v>
      </c>
      <c r="CN5" s="221">
        <v>244.77269999999999</v>
      </c>
      <c r="CO5" s="121">
        <v>7.7755959885221229E-2</v>
      </c>
      <c r="CP5" s="221">
        <v>30.022559000000001</v>
      </c>
      <c r="CQ5" s="121">
        <v>9.5371456590366815E-3</v>
      </c>
      <c r="CS5" s="221">
        <v>0</v>
      </c>
      <c r="CT5" s="121">
        <v>0</v>
      </c>
      <c r="CU5" s="221">
        <v>14.969405999999999</v>
      </c>
      <c r="CV5" s="121">
        <v>6.0955292604629188E-2</v>
      </c>
      <c r="CW5" s="221">
        <v>106.977441</v>
      </c>
      <c r="CX5" s="121">
        <v>0.43561122052868734</v>
      </c>
      <c r="CY5" s="221">
        <v>91.034742999999992</v>
      </c>
      <c r="CZ5" s="121">
        <v>0.37069269126324839</v>
      </c>
      <c r="DA5" s="221">
        <v>17.530491000000001</v>
      </c>
      <c r="DB5" s="121">
        <v>7.138400871803588E-2</v>
      </c>
      <c r="DC5" s="221">
        <v>12.551831</v>
      </c>
      <c r="DD5" s="121">
        <v>5.1110947978086463E-2</v>
      </c>
      <c r="DE5" s="221">
        <v>2.5161750000000001</v>
      </c>
      <c r="DF5" s="121">
        <v>1.0245842979304112E-2</v>
      </c>
      <c r="DH5" s="221">
        <v>2.5121989999999998</v>
      </c>
      <c r="DI5" s="121">
        <v>2.9875251746991479E-3</v>
      </c>
      <c r="DJ5" s="221">
        <v>14.936807999999999</v>
      </c>
      <c r="DK5" s="121">
        <v>1.7762959833057663E-2</v>
      </c>
      <c r="DL5" s="221">
        <v>261.25486899999999</v>
      </c>
      <c r="DM5" s="121">
        <v>0.31068617500055845</v>
      </c>
      <c r="DN5" s="221">
        <v>350.66050000000001</v>
      </c>
      <c r="DO5" s="121">
        <v>0.41700799638985231</v>
      </c>
      <c r="DP5" s="221">
        <v>96.763556000000008</v>
      </c>
      <c r="DQ5" s="121">
        <v>0.11507191888198778</v>
      </c>
      <c r="DR5" s="221">
        <v>67.468953999999997</v>
      </c>
      <c r="DS5" s="121">
        <v>8.0234566841885846E-2</v>
      </c>
      <c r="DT5" s="221">
        <v>47.299461999999998</v>
      </c>
      <c r="DU5" s="121">
        <v>5.6248861445580431E-2</v>
      </c>
    </row>
    <row r="6" spans="1:125" x14ac:dyDescent="0.2">
      <c r="A6" s="100">
        <v>97224</v>
      </c>
      <c r="B6" s="120" t="s">
        <v>19</v>
      </c>
      <c r="C6" s="221">
        <v>4162.6808649999994</v>
      </c>
      <c r="D6" s="121">
        <v>0.63514176287337543</v>
      </c>
      <c r="E6" s="221">
        <v>1335.7455389999998</v>
      </c>
      <c r="F6" s="121">
        <v>0.20380802754397723</v>
      </c>
      <c r="G6" s="221">
        <v>384.009458</v>
      </c>
      <c r="H6" s="121">
        <v>5.8592155397953968E-2</v>
      </c>
      <c r="I6" s="221">
        <v>102.431691</v>
      </c>
      <c r="J6" s="121">
        <v>1.5629025357878561E-2</v>
      </c>
      <c r="K6" s="221">
        <v>569.07222600000011</v>
      </c>
      <c r="L6" s="121">
        <v>8.6829028826814952E-2</v>
      </c>
      <c r="M6" s="221">
        <v>6553.9397789999985</v>
      </c>
      <c r="O6" s="221">
        <v>4976.0949259999998</v>
      </c>
      <c r="P6" s="442">
        <v>0.75925246398270263</v>
      </c>
      <c r="Q6" s="221">
        <v>1547.8855600000002</v>
      </c>
      <c r="R6" s="442">
        <v>0.23617634769237633</v>
      </c>
      <c r="S6" s="229">
        <v>29.959293000000002</v>
      </c>
      <c r="T6" s="121">
        <v>4.5711883249209819E-3</v>
      </c>
      <c r="U6" s="221">
        <v>6553.9397790000003</v>
      </c>
      <c r="V6" s="439"/>
      <c r="W6" s="100"/>
      <c r="X6" s="120" t="s">
        <v>19</v>
      </c>
      <c r="Y6" s="221">
        <v>99.940962000000013</v>
      </c>
      <c r="Z6" s="121">
        <v>1.5928748588906607E-2</v>
      </c>
      <c r="AA6" s="221">
        <v>548.82505700000002</v>
      </c>
      <c r="AB6" s="121">
        <v>8.7472605599347122E-2</v>
      </c>
      <c r="AC6" s="221">
        <v>2025.7007479999997</v>
      </c>
      <c r="AD6" s="121">
        <v>0.32285938903862116</v>
      </c>
      <c r="AE6" s="221">
        <v>2871.0532169999992</v>
      </c>
      <c r="AF6" s="121">
        <v>0.45759300254648849</v>
      </c>
      <c r="AG6" s="221">
        <v>1008.4197950000016</v>
      </c>
      <c r="AH6" s="121">
        <v>0.15386467209100085</v>
      </c>
      <c r="AI6" s="221">
        <v>6553.9397790000003</v>
      </c>
      <c r="AJ6" s="440"/>
      <c r="AL6" s="120" t="s">
        <v>19</v>
      </c>
      <c r="AM6" s="221">
        <v>39.988988000000006</v>
      </c>
      <c r="AN6" s="121">
        <v>6.1015189840204747E-3</v>
      </c>
      <c r="AO6" s="221">
        <v>74.839451000000011</v>
      </c>
      <c r="AP6" s="121">
        <v>1.1419001926984751E-2</v>
      </c>
      <c r="AQ6" s="221">
        <v>249.64692199999999</v>
      </c>
      <c r="AR6" s="121">
        <v>3.8091122333110267E-2</v>
      </c>
      <c r="AS6" s="221">
        <v>6189.4644209999997</v>
      </c>
      <c r="AT6" s="121">
        <v>0.94438835675588451</v>
      </c>
      <c r="AU6" s="221">
        <v>6553.9397819999995</v>
      </c>
      <c r="AV6" s="99"/>
      <c r="AW6" s="99"/>
      <c r="AX6" s="119">
        <v>97224</v>
      </c>
      <c r="AY6" s="120" t="s">
        <v>19</v>
      </c>
      <c r="AZ6" s="229">
        <v>14.995577000000001</v>
      </c>
      <c r="BA6" s="121">
        <v>3.6023844936284837E-3</v>
      </c>
      <c r="BB6" s="229">
        <v>29.949113000000001</v>
      </c>
      <c r="BC6" s="121">
        <v>7.1946694861509649E-3</v>
      </c>
      <c r="BD6" s="229">
        <v>289.55893700000001</v>
      </c>
      <c r="BE6" s="121">
        <v>6.9560686103665573E-2</v>
      </c>
      <c r="BF6" s="229">
        <v>1313.502397</v>
      </c>
      <c r="BG6" s="121">
        <v>0.31554242076157818</v>
      </c>
      <c r="BH6" s="229">
        <v>1076.1765929999999</v>
      </c>
      <c r="BI6" s="121">
        <v>0.25852968985649111</v>
      </c>
      <c r="BJ6" s="229">
        <v>1068.9566949999999</v>
      </c>
      <c r="BK6" s="121">
        <v>0.25679525518947033</v>
      </c>
      <c r="BL6" s="229">
        <v>369.54155400000002</v>
      </c>
      <c r="BM6" s="121">
        <v>8.8774894349245306E-2</v>
      </c>
      <c r="BO6" s="221">
        <v>9.9968160000000008</v>
      </c>
      <c r="BP6" s="121">
        <v>7.4840721590461569E-3</v>
      </c>
      <c r="BQ6" s="221">
        <v>82.430261000000002</v>
      </c>
      <c r="BR6" s="121">
        <v>6.171105093992009E-2</v>
      </c>
      <c r="BS6" s="221">
        <v>509.08424600000001</v>
      </c>
      <c r="BT6" s="121">
        <v>0.38112367298723959</v>
      </c>
      <c r="BU6" s="221">
        <v>549.47420000000011</v>
      </c>
      <c r="BV6" s="121">
        <v>0.41136143371391054</v>
      </c>
      <c r="BW6" s="221">
        <v>104.94940699999999</v>
      </c>
      <c r="BX6" s="121">
        <v>7.8569910163106313E-2</v>
      </c>
      <c r="BY6" s="221">
        <v>64.83417399999999</v>
      </c>
      <c r="BZ6" s="121">
        <v>4.8537818100098482E-2</v>
      </c>
      <c r="CA6" s="221">
        <v>14.976438000000002</v>
      </c>
      <c r="CB6" s="121">
        <v>1.1212044182615837E-2</v>
      </c>
      <c r="CD6" s="221">
        <v>7.497611</v>
      </c>
      <c r="CE6" s="121">
        <v>1.9524547752154585E-2</v>
      </c>
      <c r="CF6" s="221">
        <v>19.456327000000002</v>
      </c>
      <c r="CG6" s="121">
        <v>5.0666270308373507E-2</v>
      </c>
      <c r="CH6" s="221">
        <v>113.022153</v>
      </c>
      <c r="CI6" s="121">
        <v>0.29432127424319848</v>
      </c>
      <c r="CJ6" s="221">
        <v>179.15318400000001</v>
      </c>
      <c r="CK6" s="121">
        <v>0.46653325918863181</v>
      </c>
      <c r="CL6" s="221">
        <v>39.856043999999997</v>
      </c>
      <c r="CM6" s="121">
        <v>0.10378922489976795</v>
      </c>
      <c r="CN6" s="221">
        <v>22.524933999999998</v>
      </c>
      <c r="CO6" s="121">
        <v>5.8657237551685504E-2</v>
      </c>
      <c r="CP6" s="221">
        <v>2.4992040000000002</v>
      </c>
      <c r="CQ6" s="121">
        <v>6.5081834520857038E-3</v>
      </c>
      <c r="CS6" s="221">
        <v>2.4716849999999999</v>
      </c>
      <c r="CT6" s="121">
        <v>2.4130080992219485E-2</v>
      </c>
      <c r="CU6" s="221">
        <v>17.423811000000001</v>
      </c>
      <c r="CV6" s="121">
        <v>0.17010176079197989</v>
      </c>
      <c r="CW6" s="221">
        <v>52.484342999999996</v>
      </c>
      <c r="CX6" s="121">
        <v>0.51238383831816259</v>
      </c>
      <c r="CY6" s="221">
        <v>22.540496999999998</v>
      </c>
      <c r="CZ6" s="121">
        <v>0.22005393818989086</v>
      </c>
      <c r="DA6" s="221">
        <v>5.0036750000000003</v>
      </c>
      <c r="DB6" s="121">
        <v>4.8848895797297738E-2</v>
      </c>
      <c r="DC6" s="221">
        <v>2.507679</v>
      </c>
      <c r="DD6" s="121">
        <v>2.4481476147845689E-2</v>
      </c>
      <c r="DE6" s="221">
        <v>0</v>
      </c>
      <c r="DF6" s="121">
        <v>0</v>
      </c>
      <c r="DH6" s="221">
        <v>0</v>
      </c>
      <c r="DI6" s="121">
        <v>0</v>
      </c>
      <c r="DJ6" s="221">
        <v>19.995003000000001</v>
      </c>
      <c r="DK6" s="121">
        <v>3.5136142806589887E-2</v>
      </c>
      <c r="DL6" s="221">
        <v>152.074231</v>
      </c>
      <c r="DM6" s="121">
        <v>0.26723186276182798</v>
      </c>
      <c r="DN6" s="221">
        <v>217.23493099999999</v>
      </c>
      <c r="DO6" s="121">
        <v>0.38173525446311263</v>
      </c>
      <c r="DP6" s="221">
        <v>97.33507800000001</v>
      </c>
      <c r="DQ6" s="121">
        <v>0.17104169480237469</v>
      </c>
      <c r="DR6" s="221">
        <v>54.948844000000001</v>
      </c>
      <c r="DS6" s="121">
        <v>9.6558646669921977E-2</v>
      </c>
      <c r="DT6" s="221">
        <v>27.48414</v>
      </c>
      <c r="DU6" s="121">
        <v>4.8296400253418789E-2</v>
      </c>
    </row>
    <row r="7" spans="1:125" x14ac:dyDescent="0.2">
      <c r="A7" s="100">
        <v>97229</v>
      </c>
      <c r="B7" s="123" t="s">
        <v>24</v>
      </c>
      <c r="C7" s="387">
        <v>4348.6440859999993</v>
      </c>
      <c r="D7" s="124">
        <v>0.47531167875180907</v>
      </c>
      <c r="E7" s="387">
        <v>2585.7503179999999</v>
      </c>
      <c r="F7" s="124">
        <v>0.2826254115480179</v>
      </c>
      <c r="G7" s="387">
        <v>1325.4058829999999</v>
      </c>
      <c r="H7" s="124">
        <v>0.14486835041396254</v>
      </c>
      <c r="I7" s="387">
        <v>438.55568199999999</v>
      </c>
      <c r="J7" s="124">
        <v>4.7934628200235876E-2</v>
      </c>
      <c r="K7" s="387">
        <v>450.680927</v>
      </c>
      <c r="L7" s="124">
        <v>4.9259931085974727E-2</v>
      </c>
      <c r="M7" s="387">
        <v>9149.0368959999978</v>
      </c>
      <c r="O7" s="387">
        <v>4438.1376020000007</v>
      </c>
      <c r="P7" s="443">
        <v>0.48509342048236515</v>
      </c>
      <c r="Q7" s="387">
        <v>4676.195005999999</v>
      </c>
      <c r="R7" s="443">
        <v>0.51111336189325596</v>
      </c>
      <c r="S7" s="444">
        <v>34.704287999999998</v>
      </c>
      <c r="T7" s="124">
        <v>3.7932176243788973E-3</v>
      </c>
      <c r="U7" s="221">
        <v>9149.0368959999996</v>
      </c>
      <c r="V7" s="439"/>
      <c r="W7" s="100"/>
      <c r="X7" s="123" t="s">
        <v>24</v>
      </c>
      <c r="Y7" s="387">
        <v>817.16302999999994</v>
      </c>
      <c r="Z7" s="124">
        <v>9.405841516062434E-2</v>
      </c>
      <c r="AA7" s="387">
        <v>1210.2512520000002</v>
      </c>
      <c r="AB7" s="124">
        <v>0.13930428877733422</v>
      </c>
      <c r="AC7" s="387">
        <v>2432.6870720000002</v>
      </c>
      <c r="AD7" s="124">
        <v>0.28001106532445513</v>
      </c>
      <c r="AE7" s="387">
        <v>3189.3858150000001</v>
      </c>
      <c r="AF7" s="124">
        <v>0.36710982274207421</v>
      </c>
      <c r="AG7" s="387">
        <v>1499.5497269999992</v>
      </c>
      <c r="AH7" s="124">
        <v>0.16390246799153352</v>
      </c>
      <c r="AI7" s="387">
        <v>9149.0368959999996</v>
      </c>
      <c r="AJ7" s="440"/>
      <c r="AL7" s="123" t="s">
        <v>24</v>
      </c>
      <c r="AM7" s="387">
        <v>34.523127000000002</v>
      </c>
      <c r="AN7" s="124">
        <v>3.7734165229508293E-3</v>
      </c>
      <c r="AO7" s="387">
        <v>14.767885</v>
      </c>
      <c r="AP7" s="124">
        <v>1.6141464030195673E-3</v>
      </c>
      <c r="AQ7" s="387">
        <v>67.815928999999983</v>
      </c>
      <c r="AR7" s="124">
        <v>7.4123571427310228E-3</v>
      </c>
      <c r="AS7" s="387">
        <v>9031.9299570000003</v>
      </c>
      <c r="AT7" s="124">
        <v>0.98720007993129855</v>
      </c>
      <c r="AU7" s="387">
        <v>9149.0368980000003</v>
      </c>
      <c r="AV7" s="99"/>
      <c r="AW7" s="99"/>
      <c r="AX7" s="119">
        <v>97229</v>
      </c>
      <c r="AY7" s="123" t="s">
        <v>24</v>
      </c>
      <c r="AZ7" s="444">
        <v>7.3317860000000001</v>
      </c>
      <c r="BA7" s="124">
        <v>1.6859935775392406E-3</v>
      </c>
      <c r="BB7" s="444">
        <v>12.246580999999999</v>
      </c>
      <c r="BC7" s="124">
        <v>2.816183793800595E-3</v>
      </c>
      <c r="BD7" s="444">
        <v>373.81050400000004</v>
      </c>
      <c r="BE7" s="124">
        <v>8.5960243378722004E-2</v>
      </c>
      <c r="BF7" s="444">
        <v>1296.415984</v>
      </c>
      <c r="BG7" s="124">
        <v>0.29811958816626877</v>
      </c>
      <c r="BH7" s="444">
        <v>1096.690589</v>
      </c>
      <c r="BI7" s="124">
        <v>0.2521913882376991</v>
      </c>
      <c r="BJ7" s="444">
        <v>1150.817681</v>
      </c>
      <c r="BK7" s="124">
        <v>0.26463827764266479</v>
      </c>
      <c r="BL7" s="444">
        <v>411.330963</v>
      </c>
      <c r="BM7" s="124">
        <v>9.4588325663219161E-2</v>
      </c>
      <c r="BO7" s="387">
        <v>71.971221</v>
      </c>
      <c r="BP7" s="124">
        <v>2.7833785999750962E-2</v>
      </c>
      <c r="BQ7" s="387">
        <v>204.82467299999999</v>
      </c>
      <c r="BR7" s="124">
        <v>7.9212858091583155E-2</v>
      </c>
      <c r="BS7" s="387">
        <v>1056.3805150000001</v>
      </c>
      <c r="BT7" s="124">
        <v>0.40853925750150488</v>
      </c>
      <c r="BU7" s="387">
        <v>775.98750100000007</v>
      </c>
      <c r="BV7" s="124">
        <v>0.30010148141457177</v>
      </c>
      <c r="BW7" s="387">
        <v>301.78513199999998</v>
      </c>
      <c r="BX7" s="124">
        <v>0.1167108556070571</v>
      </c>
      <c r="BY7" s="387">
        <v>157.64762100000002</v>
      </c>
      <c r="BZ7" s="124">
        <v>6.0967843609098231E-2</v>
      </c>
      <c r="CA7" s="387">
        <v>17.153655999999998</v>
      </c>
      <c r="CB7" s="124">
        <v>6.6339181631689149E-3</v>
      </c>
      <c r="CD7" s="387">
        <v>9.7891829999999995</v>
      </c>
      <c r="CE7" s="124">
        <v>7.3858001730327319E-3</v>
      </c>
      <c r="CF7" s="387">
        <v>24.696287999999999</v>
      </c>
      <c r="CG7" s="124">
        <v>1.8633000137362452E-2</v>
      </c>
      <c r="CH7" s="387">
        <v>245.54611199999999</v>
      </c>
      <c r="CI7" s="124">
        <v>0.18526106994803493</v>
      </c>
      <c r="CJ7" s="387">
        <v>429.99629599999997</v>
      </c>
      <c r="CK7" s="124">
        <v>0.32442612600052873</v>
      </c>
      <c r="CL7" s="387">
        <v>339.98990800000001</v>
      </c>
      <c r="CM7" s="124">
        <v>0.25651757877401848</v>
      </c>
      <c r="CN7" s="387">
        <v>201.64570900000001</v>
      </c>
      <c r="CO7" s="124">
        <v>0.15213883655290825</v>
      </c>
      <c r="CP7" s="387">
        <v>73.742385999999996</v>
      </c>
      <c r="CQ7" s="124">
        <v>5.5637587659628639E-2</v>
      </c>
      <c r="CS7" s="387">
        <v>49.276857999999997</v>
      </c>
      <c r="CT7" s="124">
        <v>0.11236169093802779</v>
      </c>
      <c r="CU7" s="387">
        <v>133.224875</v>
      </c>
      <c r="CV7" s="124">
        <v>0.30378098031346451</v>
      </c>
      <c r="CW7" s="387">
        <v>170.06592499999999</v>
      </c>
      <c r="CX7" s="124">
        <v>0.38778639060022485</v>
      </c>
      <c r="CY7" s="387">
        <v>63.944544</v>
      </c>
      <c r="CZ7" s="124">
        <v>0.14580712694995934</v>
      </c>
      <c r="DA7" s="387">
        <v>19.608301999999998</v>
      </c>
      <c r="DB7" s="124">
        <v>4.4711088705037004E-2</v>
      </c>
      <c r="DC7" s="387">
        <v>2.4351790000000002</v>
      </c>
      <c r="DD7" s="124">
        <v>5.5527247734986594E-3</v>
      </c>
      <c r="DE7" s="387">
        <v>0</v>
      </c>
      <c r="DF7" s="124">
        <v>0</v>
      </c>
      <c r="DH7" s="387">
        <v>2.4439289999999998</v>
      </c>
      <c r="DI7" s="124">
        <v>5.4227477880376329E-3</v>
      </c>
      <c r="DJ7" s="387">
        <v>12.349176</v>
      </c>
      <c r="DK7" s="124">
        <v>2.7401150703677327E-2</v>
      </c>
      <c r="DL7" s="387">
        <v>126.62199200000001</v>
      </c>
      <c r="DM7" s="124">
        <v>0.28095706832519229</v>
      </c>
      <c r="DN7" s="387">
        <v>197.39864299999999</v>
      </c>
      <c r="DO7" s="124">
        <v>0.4380008808315955</v>
      </c>
      <c r="DP7" s="387">
        <v>45.352958999999998</v>
      </c>
      <c r="DQ7" s="124">
        <v>0.1006320797773632</v>
      </c>
      <c r="DR7" s="387">
        <v>56.631200999999997</v>
      </c>
      <c r="DS7" s="124">
        <v>0.12565697283213406</v>
      </c>
      <c r="DT7" s="387">
        <v>9.8830279999999995</v>
      </c>
      <c r="DU7" s="124">
        <v>2.1929101960864655E-2</v>
      </c>
    </row>
    <row r="8" spans="1:125" ht="13.5" thickBot="1" x14ac:dyDescent="0.25">
      <c r="A8" s="100"/>
      <c r="B8" s="127" t="s">
        <v>34</v>
      </c>
      <c r="C8" s="233">
        <v>32241.771443999998</v>
      </c>
      <c r="D8" s="129">
        <v>0.46207358741707272</v>
      </c>
      <c r="E8" s="233">
        <v>18399.856481999999</v>
      </c>
      <c r="F8" s="129">
        <v>0.26369790839079987</v>
      </c>
      <c r="G8" s="233">
        <v>13748.903863999998</v>
      </c>
      <c r="H8" s="129">
        <v>0.19704268862910723</v>
      </c>
      <c r="I8" s="233">
        <v>1434.429531</v>
      </c>
      <c r="J8" s="129">
        <v>2.0557555295538966E-2</v>
      </c>
      <c r="K8" s="233">
        <v>3951.3087839999998</v>
      </c>
      <c r="L8" s="129">
        <v>5.6628260267481086E-2</v>
      </c>
      <c r="M8" s="233">
        <v>69776.270105000003</v>
      </c>
      <c r="O8" s="233">
        <v>36896.453878000008</v>
      </c>
      <c r="P8" s="445">
        <v>0.52878226111080273</v>
      </c>
      <c r="Q8" s="233">
        <v>32592.745084999991</v>
      </c>
      <c r="R8" s="445">
        <v>0.46710357311954503</v>
      </c>
      <c r="S8" s="191">
        <v>287.07114200000007</v>
      </c>
      <c r="T8" s="129">
        <v>4.1141657696522425E-3</v>
      </c>
      <c r="U8" s="233">
        <v>69776.270105000003</v>
      </c>
      <c r="V8" s="439"/>
      <c r="W8" s="100"/>
      <c r="X8" s="127" t="s">
        <v>34</v>
      </c>
      <c r="Y8" s="233">
        <v>3202.093127000001</v>
      </c>
      <c r="Z8" s="129">
        <v>4.5890861207993211E-2</v>
      </c>
      <c r="AA8" s="233">
        <v>9395.5958290000017</v>
      </c>
      <c r="AB8" s="129">
        <v>0.13465316811663075</v>
      </c>
      <c r="AC8" s="233">
        <v>21823.518457000002</v>
      </c>
      <c r="AD8" s="129">
        <v>0.31276418794182836</v>
      </c>
      <c r="AE8" s="233">
        <v>24755.648045000002</v>
      </c>
      <c r="AF8" s="129">
        <v>0.35478606133213286</v>
      </c>
      <c r="AG8" s="233">
        <v>10599.414647000005</v>
      </c>
      <c r="AH8" s="129">
        <v>0.15190572140141489</v>
      </c>
      <c r="AI8" s="233">
        <v>69776.270105000003</v>
      </c>
      <c r="AJ8" s="440"/>
      <c r="AL8" s="127" t="s">
        <v>34</v>
      </c>
      <c r="AM8" s="233">
        <v>369.11830999999995</v>
      </c>
      <c r="AN8" s="129">
        <v>5.290026385489895E-3</v>
      </c>
      <c r="AO8" s="233">
        <v>251.96997600000006</v>
      </c>
      <c r="AP8" s="129">
        <v>3.61111271177866E-3</v>
      </c>
      <c r="AQ8" s="233">
        <v>1510.7781369999998</v>
      </c>
      <c r="AR8" s="129">
        <v>2.1651746854148925E-2</v>
      </c>
      <c r="AS8" s="233">
        <v>67644.403693999979</v>
      </c>
      <c r="AT8" s="129">
        <v>0.96944711404858253</v>
      </c>
      <c r="AU8" s="233">
        <v>69776.270116999978</v>
      </c>
      <c r="AV8" s="99"/>
      <c r="AW8" s="99"/>
      <c r="AX8" s="126"/>
      <c r="AY8" s="127" t="s">
        <v>34</v>
      </c>
      <c r="AZ8" s="191">
        <v>89.706371999999988</v>
      </c>
      <c r="BA8" s="129">
        <v>2.7823028320825656E-3</v>
      </c>
      <c r="BB8" s="191">
        <v>216.92944399999999</v>
      </c>
      <c r="BC8" s="129">
        <v>6.7282110840832625E-3</v>
      </c>
      <c r="BD8" s="191">
        <v>2830.0475589999996</v>
      </c>
      <c r="BE8" s="129">
        <v>8.7775808593998778E-2</v>
      </c>
      <c r="BF8" s="191">
        <v>9164.9524399999991</v>
      </c>
      <c r="BG8" s="129">
        <v>0.28425709970428881</v>
      </c>
      <c r="BH8" s="191">
        <v>7071.6528680000001</v>
      </c>
      <c r="BI8" s="129">
        <v>0.21933202027322207</v>
      </c>
      <c r="BJ8" s="191">
        <v>9006.6842969999998</v>
      </c>
      <c r="BK8" s="129">
        <v>0.27934830791302845</v>
      </c>
      <c r="BL8" s="191">
        <v>3861.7984669999996</v>
      </c>
      <c r="BM8" s="129">
        <v>0.11977624969234305</v>
      </c>
      <c r="BO8" s="233">
        <v>239.53014300000001</v>
      </c>
      <c r="BP8" s="129">
        <v>1.3018044093676753E-2</v>
      </c>
      <c r="BQ8" s="233">
        <v>1135.539233</v>
      </c>
      <c r="BR8" s="129">
        <v>6.1714570116938809E-2</v>
      </c>
      <c r="BS8" s="233">
        <v>6999.495336</v>
      </c>
      <c r="BT8" s="129">
        <v>0.38041032237655692</v>
      </c>
      <c r="BU8" s="233">
        <v>6325.3182390000002</v>
      </c>
      <c r="BV8" s="129">
        <v>0.34376997696628014</v>
      </c>
      <c r="BW8" s="233">
        <v>2095.9193529999998</v>
      </c>
      <c r="BX8" s="129">
        <v>0.11390954897123093</v>
      </c>
      <c r="BY8" s="233">
        <v>1207.0248570000001</v>
      </c>
      <c r="BZ8" s="129">
        <v>6.5599688681310886E-2</v>
      </c>
      <c r="CA8" s="233">
        <v>397.02932900000002</v>
      </c>
      <c r="CB8" s="129">
        <v>2.157784922879161E-2</v>
      </c>
      <c r="CD8" s="233">
        <v>99.637730000000005</v>
      </c>
      <c r="CE8" s="129">
        <v>7.2469580837560815E-3</v>
      </c>
      <c r="CF8" s="233">
        <v>365.23437599999994</v>
      </c>
      <c r="CG8" s="129">
        <v>2.6564617777008845E-2</v>
      </c>
      <c r="CH8" s="233">
        <v>3078.1549359999999</v>
      </c>
      <c r="CI8" s="129">
        <v>0.2238836613047977</v>
      </c>
      <c r="CJ8" s="233">
        <v>5659.9983200000006</v>
      </c>
      <c r="CK8" s="129">
        <v>0.4116690592927984</v>
      </c>
      <c r="CL8" s="233">
        <v>2471.73792</v>
      </c>
      <c r="CM8" s="129">
        <v>0.17977708946470822</v>
      </c>
      <c r="CN8" s="233">
        <v>1643.527642</v>
      </c>
      <c r="CO8" s="129">
        <v>0.11953881256697106</v>
      </c>
      <c r="CP8" s="233">
        <v>430.61293700000004</v>
      </c>
      <c r="CQ8" s="129">
        <v>3.1319801291760645E-2</v>
      </c>
      <c r="CS8" s="233">
        <v>101.71689000000001</v>
      </c>
      <c r="CT8" s="129">
        <v>7.09110401046254E-2</v>
      </c>
      <c r="CU8" s="233">
        <v>260.77871400000004</v>
      </c>
      <c r="CV8" s="129">
        <v>0.1817995993279645</v>
      </c>
      <c r="CW8" s="233">
        <v>592.13812199999995</v>
      </c>
      <c r="CX8" s="129">
        <v>0.41280391208008388</v>
      </c>
      <c r="CY8" s="233">
        <v>325.06306499999999</v>
      </c>
      <c r="CZ8" s="129">
        <v>0.22661487230633429</v>
      </c>
      <c r="DA8" s="233">
        <v>89.668419</v>
      </c>
      <c r="DB8" s="129">
        <v>6.2511553939835887E-2</v>
      </c>
      <c r="DC8" s="233">
        <v>52.585760999999998</v>
      </c>
      <c r="DD8" s="129">
        <v>3.6659703292179359E-2</v>
      </c>
      <c r="DE8" s="233">
        <v>12.478563000000001</v>
      </c>
      <c r="DF8" s="129">
        <v>8.6993210404004168E-3</v>
      </c>
      <c r="DH8" s="233">
        <v>17.404676000000002</v>
      </c>
      <c r="DI8" s="129">
        <v>4.4047876163150305E-3</v>
      </c>
      <c r="DJ8" s="233">
        <v>104.877827</v>
      </c>
      <c r="DK8" s="129">
        <v>2.6542554058209995E-2</v>
      </c>
      <c r="DL8" s="233">
        <v>1103.2931619999999</v>
      </c>
      <c r="DM8" s="129">
        <v>0.2792222077068629</v>
      </c>
      <c r="DN8" s="233">
        <v>1629.4883619999998</v>
      </c>
      <c r="DO8" s="129">
        <v>0.41239205819557123</v>
      </c>
      <c r="DP8" s="233">
        <v>512.251847</v>
      </c>
      <c r="DQ8" s="129">
        <v>0.12964105692631692</v>
      </c>
      <c r="DR8" s="233">
        <v>399.38388199999997</v>
      </c>
      <c r="DS8" s="129">
        <v>0.10107635313575634</v>
      </c>
      <c r="DT8" s="233">
        <v>184.60903399999998</v>
      </c>
      <c r="DU8" s="129">
        <v>4.672098387945172E-2</v>
      </c>
    </row>
    <row r="9" spans="1:125" x14ac:dyDescent="0.2">
      <c r="A9" s="100">
        <v>97212</v>
      </c>
      <c r="B9" s="114" t="s">
        <v>9</v>
      </c>
      <c r="C9" s="227">
        <v>2992.5571370000002</v>
      </c>
      <c r="D9" s="116">
        <v>0.70041286744488773</v>
      </c>
      <c r="E9" s="227">
        <v>485.089809</v>
      </c>
      <c r="F9" s="116">
        <v>0.11353605914124369</v>
      </c>
      <c r="G9" s="227">
        <v>281.270107</v>
      </c>
      <c r="H9" s="116">
        <v>6.5831726229927751E-2</v>
      </c>
      <c r="I9" s="227">
        <v>37.413919</v>
      </c>
      <c r="J9" s="116">
        <v>8.7567886223923978E-3</v>
      </c>
      <c r="K9" s="227">
        <v>476.23064999999991</v>
      </c>
      <c r="L9" s="116">
        <v>0.11146255856154857</v>
      </c>
      <c r="M9" s="227">
        <v>4272.5616219999993</v>
      </c>
      <c r="O9" s="227">
        <v>3655.7713950000007</v>
      </c>
      <c r="P9" s="438">
        <v>0.85563924372112887</v>
      </c>
      <c r="Q9" s="227">
        <v>586.72165099999995</v>
      </c>
      <c r="R9" s="438">
        <v>0.13732315713807153</v>
      </c>
      <c r="S9" s="441">
        <v>30.068576</v>
      </c>
      <c r="T9" s="116">
        <v>7.0375991407994705E-3</v>
      </c>
      <c r="U9" s="221">
        <v>4272.5616220000011</v>
      </c>
      <c r="V9" s="439"/>
      <c r="W9" s="100"/>
      <c r="X9" s="114" t="s">
        <v>9</v>
      </c>
      <c r="Y9" s="227">
        <v>32.561830999999998</v>
      </c>
      <c r="Z9" s="116">
        <v>7.8987541567976487E-3</v>
      </c>
      <c r="AA9" s="227">
        <v>310.17644899999993</v>
      </c>
      <c r="AB9" s="116">
        <v>7.5241699887192579E-2</v>
      </c>
      <c r="AC9" s="227">
        <v>1367.2356029999999</v>
      </c>
      <c r="AD9" s="116">
        <v>0.33166003172604114</v>
      </c>
      <c r="AE9" s="227">
        <v>1912.2887500000002</v>
      </c>
      <c r="AF9" s="116">
        <v>0.4638774371459603</v>
      </c>
      <c r="AG9" s="227">
        <v>650.29898900000126</v>
      </c>
      <c r="AH9" s="116">
        <v>0.15220353655088864</v>
      </c>
      <c r="AI9" s="227">
        <v>4272.5616220000011</v>
      </c>
      <c r="AJ9" s="440"/>
      <c r="AL9" s="114" t="s">
        <v>9</v>
      </c>
      <c r="AM9" s="227">
        <v>45.103225999999999</v>
      </c>
      <c r="AN9" s="116">
        <v>1.0556483440359019E-2</v>
      </c>
      <c r="AO9" s="227">
        <v>114.85781699999998</v>
      </c>
      <c r="AP9" s="116">
        <v>2.6882658973357832E-2</v>
      </c>
      <c r="AQ9" s="227">
        <v>302.73819300000002</v>
      </c>
      <c r="AR9" s="116">
        <v>7.085636670797589E-2</v>
      </c>
      <c r="AS9" s="227">
        <v>3809.8623850000017</v>
      </c>
      <c r="AT9" s="116">
        <v>0.89170449087830728</v>
      </c>
      <c r="AU9" s="227">
        <v>4272.5616210000017</v>
      </c>
      <c r="AV9" s="99"/>
      <c r="AW9" s="99"/>
      <c r="AX9" s="119">
        <v>97212</v>
      </c>
      <c r="AY9" s="114" t="s">
        <v>9</v>
      </c>
      <c r="AZ9" s="441">
        <v>7.4961180000000001</v>
      </c>
      <c r="BA9" s="116">
        <v>2.5049205936013511E-3</v>
      </c>
      <c r="BB9" s="441">
        <v>27.487824</v>
      </c>
      <c r="BC9" s="116">
        <v>9.1853965493725494E-3</v>
      </c>
      <c r="BD9" s="441">
        <v>249.955724</v>
      </c>
      <c r="BE9" s="116">
        <v>8.3525798358048187E-2</v>
      </c>
      <c r="BF9" s="441">
        <v>872.35815100000002</v>
      </c>
      <c r="BG9" s="116">
        <v>0.29150927152372696</v>
      </c>
      <c r="BH9" s="441">
        <v>637.47265100000004</v>
      </c>
      <c r="BI9" s="116">
        <v>0.21301937500817716</v>
      </c>
      <c r="BJ9" s="441">
        <v>795.28213299999993</v>
      </c>
      <c r="BK9" s="116">
        <v>0.26575336629905083</v>
      </c>
      <c r="BL9" s="441">
        <v>402.50453499999998</v>
      </c>
      <c r="BM9" s="116">
        <v>0.13450187133386049</v>
      </c>
      <c r="BO9" s="227">
        <v>4.9761730000000002</v>
      </c>
      <c r="BP9" s="116">
        <v>1.0258250962349119E-2</v>
      </c>
      <c r="BQ9" s="227">
        <v>17.490151999999998</v>
      </c>
      <c r="BR9" s="116">
        <v>3.6055492561378459E-2</v>
      </c>
      <c r="BS9" s="227">
        <v>177.62940500000002</v>
      </c>
      <c r="BT9" s="116">
        <v>0.36617838945365272</v>
      </c>
      <c r="BU9" s="227">
        <v>162.43786499999999</v>
      </c>
      <c r="BV9" s="116">
        <v>0.33486142562933124</v>
      </c>
      <c r="BW9" s="227">
        <v>70.000251000000006</v>
      </c>
      <c r="BX9" s="116">
        <v>0.14430369325693257</v>
      </c>
      <c r="BY9" s="227">
        <v>42.555085999999996</v>
      </c>
      <c r="BZ9" s="116">
        <v>8.7726200819856839E-2</v>
      </c>
      <c r="CA9" s="227">
        <v>10.000876999999999</v>
      </c>
      <c r="CB9" s="116">
        <v>2.0616547316499076E-2</v>
      </c>
      <c r="CD9" s="227">
        <v>5.0379490000000002</v>
      </c>
      <c r="CE9" s="116">
        <v>1.7911427039774264E-2</v>
      </c>
      <c r="CF9" s="227">
        <v>5.0146559999999996</v>
      </c>
      <c r="CG9" s="116">
        <v>1.7828613404694299E-2</v>
      </c>
      <c r="CH9" s="227">
        <v>85.313210999999995</v>
      </c>
      <c r="CI9" s="116">
        <v>0.30331417693100249</v>
      </c>
      <c r="CJ9" s="227">
        <v>138.113651</v>
      </c>
      <c r="CK9" s="116">
        <v>0.49103565420835854</v>
      </c>
      <c r="CL9" s="227">
        <v>22.647479000000001</v>
      </c>
      <c r="CM9" s="116">
        <v>8.0518613376856299E-2</v>
      </c>
      <c r="CN9" s="227">
        <v>15.090555</v>
      </c>
      <c r="CO9" s="116">
        <v>5.3651471039544207E-2</v>
      </c>
      <c r="CP9" s="227">
        <v>10.052606000000001</v>
      </c>
      <c r="CQ9" s="116">
        <v>3.5740043999769947E-2</v>
      </c>
      <c r="CS9" s="227">
        <v>0</v>
      </c>
      <c r="CT9" s="116">
        <v>0</v>
      </c>
      <c r="CU9" s="227">
        <v>2.495682</v>
      </c>
      <c r="CV9" s="116">
        <v>6.6704640056552217E-2</v>
      </c>
      <c r="CW9" s="227">
        <v>17.455553000000002</v>
      </c>
      <c r="CX9" s="116">
        <v>0.46655238121406106</v>
      </c>
      <c r="CY9" s="227">
        <v>9.9675370000000001</v>
      </c>
      <c r="CZ9" s="116">
        <v>0.26641253486436423</v>
      </c>
      <c r="DA9" s="227">
        <v>2.4947110000000001</v>
      </c>
      <c r="DB9" s="116">
        <v>6.6678687148491456E-2</v>
      </c>
      <c r="DC9" s="227">
        <v>5.0004369999999998</v>
      </c>
      <c r="DD9" s="116">
        <v>0.13365178344455175</v>
      </c>
      <c r="DE9" s="227">
        <v>0</v>
      </c>
      <c r="DF9" s="116">
        <v>0</v>
      </c>
      <c r="DH9" s="227">
        <v>0</v>
      </c>
      <c r="DI9" s="116">
        <v>0</v>
      </c>
      <c r="DJ9" s="227">
        <v>12.448998</v>
      </c>
      <c r="DK9" s="116">
        <v>2.6140690440650979E-2</v>
      </c>
      <c r="DL9" s="227">
        <v>94.506591</v>
      </c>
      <c r="DM9" s="116">
        <v>0.19844709911048358</v>
      </c>
      <c r="DN9" s="227">
        <v>236.89693500000001</v>
      </c>
      <c r="DO9" s="116">
        <v>0.49744159683968275</v>
      </c>
      <c r="DP9" s="227">
        <v>84.902282</v>
      </c>
      <c r="DQ9" s="116">
        <v>0.17827975162875387</v>
      </c>
      <c r="DR9" s="227">
        <v>34.979770000000002</v>
      </c>
      <c r="DS9" s="116">
        <v>7.3451320279364643E-2</v>
      </c>
      <c r="DT9" s="227">
        <v>12.496071000000001</v>
      </c>
      <c r="DU9" s="116">
        <v>2.6239535401595852E-2</v>
      </c>
    </row>
    <row r="10" spans="1:125" x14ac:dyDescent="0.2">
      <c r="A10" s="100">
        <v>97222</v>
      </c>
      <c r="B10" s="120" t="s">
        <v>17</v>
      </c>
      <c r="C10" s="221">
        <v>5818.7568389999997</v>
      </c>
      <c r="D10" s="121">
        <v>0.63158494378857355</v>
      </c>
      <c r="E10" s="221">
        <v>1616.0168620000002</v>
      </c>
      <c r="F10" s="121">
        <v>0.17540721277554958</v>
      </c>
      <c r="G10" s="221">
        <v>1069.743937</v>
      </c>
      <c r="H10" s="121">
        <v>0.11611314633220274</v>
      </c>
      <c r="I10" s="221">
        <v>107.307063</v>
      </c>
      <c r="J10" s="121">
        <v>1.1647423535337034E-2</v>
      </c>
      <c r="K10" s="221">
        <v>601.11948999999993</v>
      </c>
      <c r="L10" s="121">
        <v>6.5247273568337191E-2</v>
      </c>
      <c r="M10" s="221">
        <v>9212.9441909999987</v>
      </c>
      <c r="O10" s="221">
        <v>5933.4684339999985</v>
      </c>
      <c r="P10" s="442">
        <v>0.64403607695749687</v>
      </c>
      <c r="Q10" s="221">
        <v>3237.0050979999992</v>
      </c>
      <c r="R10" s="442">
        <v>0.3513540330747022</v>
      </c>
      <c r="S10" s="229">
        <v>42.470658999999998</v>
      </c>
      <c r="T10" s="121">
        <v>4.6098899678008488E-3</v>
      </c>
      <c r="U10" s="221">
        <v>9212.9441909999987</v>
      </c>
      <c r="V10" s="439"/>
      <c r="W10" s="100"/>
      <c r="X10" s="120" t="s">
        <v>17</v>
      </c>
      <c r="Y10" s="221">
        <v>149.79941400000001</v>
      </c>
      <c r="Z10" s="121">
        <v>1.6697925749967188E-2</v>
      </c>
      <c r="AA10" s="221">
        <v>808.68760799999995</v>
      </c>
      <c r="AB10" s="121">
        <v>9.014324737814107E-2</v>
      </c>
      <c r="AC10" s="221">
        <v>2799.6759249999996</v>
      </c>
      <c r="AD10" s="121">
        <v>0.31207585845176067</v>
      </c>
      <c r="AE10" s="221">
        <v>4217.0806009999988</v>
      </c>
      <c r="AF10" s="121">
        <v>0.47007192402718595</v>
      </c>
      <c r="AG10" s="221">
        <v>1237.700643000001</v>
      </c>
      <c r="AH10" s="121">
        <v>0.13434366010912061</v>
      </c>
      <c r="AI10" s="221">
        <v>9212.9441909999987</v>
      </c>
      <c r="AJ10" s="440"/>
      <c r="AL10" s="120" t="s">
        <v>17</v>
      </c>
      <c r="AM10" s="221">
        <v>52.456473999999993</v>
      </c>
      <c r="AN10" s="121">
        <v>5.69377963234125E-3</v>
      </c>
      <c r="AO10" s="221">
        <v>192.13145800000001</v>
      </c>
      <c r="AP10" s="121">
        <v>2.0854512300854011E-2</v>
      </c>
      <c r="AQ10" s="221">
        <v>344.32578600000005</v>
      </c>
      <c r="AR10" s="121">
        <v>3.7374131307733198E-2</v>
      </c>
      <c r="AS10" s="221">
        <v>8624.0304749999996</v>
      </c>
      <c r="AT10" s="121">
        <v>0.93607757675907155</v>
      </c>
      <c r="AU10" s="221">
        <v>9212.9441929999994</v>
      </c>
      <c r="AV10" s="99"/>
      <c r="AW10" s="99"/>
      <c r="AX10" s="119">
        <v>97222</v>
      </c>
      <c r="AY10" s="120" t="s">
        <v>17</v>
      </c>
      <c r="AZ10" s="229">
        <v>9.9536280000000001</v>
      </c>
      <c r="BA10" s="121">
        <v>1.710610749926201E-3</v>
      </c>
      <c r="BB10" s="229">
        <v>62.457386</v>
      </c>
      <c r="BC10" s="121">
        <v>1.0733802378779899E-2</v>
      </c>
      <c r="BD10" s="229">
        <v>576.31950100000006</v>
      </c>
      <c r="BE10" s="121">
        <v>9.9045125435941947E-2</v>
      </c>
      <c r="BF10" s="229">
        <v>2029.7775790000001</v>
      </c>
      <c r="BG10" s="121">
        <v>0.34883354557720853</v>
      </c>
      <c r="BH10" s="229">
        <v>1338.1872050000002</v>
      </c>
      <c r="BI10" s="121">
        <v>0.22997819672251135</v>
      </c>
      <c r="BJ10" s="229">
        <v>1260.3326300000001</v>
      </c>
      <c r="BK10" s="121">
        <v>0.21659826400592441</v>
      </c>
      <c r="BL10" s="229">
        <v>541.72891100000004</v>
      </c>
      <c r="BM10" s="121">
        <v>9.310045530156584E-2</v>
      </c>
      <c r="BO10" s="221">
        <v>12.481971</v>
      </c>
      <c r="BP10" s="121">
        <v>7.7239113610189534E-3</v>
      </c>
      <c r="BQ10" s="221">
        <v>84.858575999999999</v>
      </c>
      <c r="BR10" s="121">
        <v>5.2510947128966277E-2</v>
      </c>
      <c r="BS10" s="221">
        <v>756.35939599999995</v>
      </c>
      <c r="BT10" s="121">
        <v>0.46803929698104835</v>
      </c>
      <c r="BU10" s="221">
        <v>527.67806700000006</v>
      </c>
      <c r="BV10" s="121">
        <v>0.32653005015488507</v>
      </c>
      <c r="BW10" s="221">
        <v>147.321279</v>
      </c>
      <c r="BX10" s="121">
        <v>9.1163206563125571E-2</v>
      </c>
      <c r="BY10" s="221">
        <v>62.358241000000007</v>
      </c>
      <c r="BZ10" s="121">
        <v>3.8587617781923864E-2</v>
      </c>
      <c r="CA10" s="221">
        <v>24.959332</v>
      </c>
      <c r="CB10" s="121">
        <v>1.5444970029031786E-2</v>
      </c>
      <c r="CD10" s="221">
        <v>12.498559</v>
      </c>
      <c r="CE10" s="121">
        <v>1.1683692300281764E-2</v>
      </c>
      <c r="CF10" s="221">
        <v>39.970820000000003</v>
      </c>
      <c r="CG10" s="121">
        <v>3.7364848369315883E-2</v>
      </c>
      <c r="CH10" s="221">
        <v>272.43469399999998</v>
      </c>
      <c r="CI10" s="121">
        <v>0.2546728096108854</v>
      </c>
      <c r="CJ10" s="221">
        <v>562.42782399999999</v>
      </c>
      <c r="CK10" s="121">
        <v>0.52575930047080044</v>
      </c>
      <c r="CL10" s="221">
        <v>112.46389599999999</v>
      </c>
      <c r="CM10" s="121">
        <v>0.10513160403170389</v>
      </c>
      <c r="CN10" s="221">
        <v>52.447888999999996</v>
      </c>
      <c r="CO10" s="121">
        <v>4.9028451749944343E-2</v>
      </c>
      <c r="CP10" s="221">
        <v>17.500256</v>
      </c>
      <c r="CQ10" s="121">
        <v>1.6359294401871428E-2</v>
      </c>
      <c r="CS10" s="221">
        <v>5.0020050000000005</v>
      </c>
      <c r="CT10" s="121">
        <v>4.6613940034869843E-2</v>
      </c>
      <c r="CU10" s="221">
        <v>9.9948060000000005</v>
      </c>
      <c r="CV10" s="121">
        <v>9.3142107523714449E-2</v>
      </c>
      <c r="CW10" s="221">
        <v>42.367413999999997</v>
      </c>
      <c r="CX10" s="121">
        <v>0.3948240946637408</v>
      </c>
      <c r="CY10" s="221">
        <v>34.992108999999999</v>
      </c>
      <c r="CZ10" s="121">
        <v>0.32609325073038298</v>
      </c>
      <c r="DA10" s="221">
        <v>9.9739149999999999</v>
      </c>
      <c r="DB10" s="121">
        <v>9.2947423227863382E-2</v>
      </c>
      <c r="DC10" s="221">
        <v>4.9768140000000001</v>
      </c>
      <c r="DD10" s="121">
        <v>4.637918381942855E-2</v>
      </c>
      <c r="DE10" s="221">
        <v>0</v>
      </c>
      <c r="DF10" s="121">
        <v>0</v>
      </c>
      <c r="DH10" s="221">
        <v>2.4988519999999999</v>
      </c>
      <c r="DI10" s="121">
        <v>4.1569971387884963E-3</v>
      </c>
      <c r="DJ10" s="221">
        <v>17.445574000000001</v>
      </c>
      <c r="DK10" s="121">
        <v>2.9021807294919023E-2</v>
      </c>
      <c r="DL10" s="221">
        <v>171.80298000000002</v>
      </c>
      <c r="DM10" s="121">
        <v>0.2858050401925914</v>
      </c>
      <c r="DN10" s="221">
        <v>239.64910900000001</v>
      </c>
      <c r="DO10" s="121">
        <v>0.39867133404707944</v>
      </c>
      <c r="DP10" s="221">
        <v>99.871988000000002</v>
      </c>
      <c r="DQ10" s="121">
        <v>0.16614332035715565</v>
      </c>
      <c r="DR10" s="221">
        <v>52.360028999999997</v>
      </c>
      <c r="DS10" s="121">
        <v>8.7104194542086802E-2</v>
      </c>
      <c r="DT10" s="221">
        <v>17.490959</v>
      </c>
      <c r="DU10" s="121">
        <v>2.9097308090942121E-2</v>
      </c>
    </row>
    <row r="11" spans="1:125" x14ac:dyDescent="0.2">
      <c r="A11" s="100">
        <v>97228</v>
      </c>
      <c r="B11" s="120" t="s">
        <v>23</v>
      </c>
      <c r="C11" s="221">
        <v>4651.0086380000002</v>
      </c>
      <c r="D11" s="121">
        <v>0.6591734963604754</v>
      </c>
      <c r="E11" s="221">
        <v>950.58797499999991</v>
      </c>
      <c r="F11" s="121">
        <v>0.13472398093597651</v>
      </c>
      <c r="G11" s="221">
        <v>398.03533299999998</v>
      </c>
      <c r="H11" s="121">
        <v>5.6412353222685223E-2</v>
      </c>
      <c r="I11" s="221">
        <v>97.716211000000001</v>
      </c>
      <c r="J11" s="121">
        <v>1.3849025333925416E-2</v>
      </c>
      <c r="K11" s="221">
        <v>958.47047600000008</v>
      </c>
      <c r="L11" s="121">
        <v>0.13584114414693743</v>
      </c>
      <c r="M11" s="221">
        <v>7055.8186329999999</v>
      </c>
      <c r="O11" s="221">
        <v>6034.9118799999987</v>
      </c>
      <c r="P11" s="442">
        <v>0.85530994968815832</v>
      </c>
      <c r="Q11" s="221">
        <v>943.38694800000007</v>
      </c>
      <c r="R11" s="442">
        <v>0.13370340098989902</v>
      </c>
      <c r="S11" s="229">
        <v>77.519805000000005</v>
      </c>
      <c r="T11" s="121">
        <v>1.0986649321942685E-2</v>
      </c>
      <c r="U11" s="221">
        <v>7055.818632999999</v>
      </c>
      <c r="V11" s="439"/>
      <c r="W11" s="100"/>
      <c r="X11" s="120" t="s">
        <v>23</v>
      </c>
      <c r="Y11" s="221">
        <v>49.952962999999997</v>
      </c>
      <c r="Z11" s="121">
        <v>7.634687968038888E-3</v>
      </c>
      <c r="AA11" s="221">
        <v>392.82854899999995</v>
      </c>
      <c r="AB11" s="121">
        <v>6.0038948971905322E-2</v>
      </c>
      <c r="AC11" s="221">
        <v>1856.636495</v>
      </c>
      <c r="AD11" s="121">
        <v>0.28376375410200178</v>
      </c>
      <c r="AE11" s="221">
        <v>2694.6329579999997</v>
      </c>
      <c r="AF11" s="121">
        <v>0.41184107182438079</v>
      </c>
      <c r="AG11" s="221">
        <v>2061.767668</v>
      </c>
      <c r="AH11" s="121">
        <v>0.29220814412053214</v>
      </c>
      <c r="AI11" s="221">
        <v>7055.818632999999</v>
      </c>
      <c r="AJ11" s="440"/>
      <c r="AL11" s="120" t="s">
        <v>23</v>
      </c>
      <c r="AM11" s="221">
        <v>85.034238999999999</v>
      </c>
      <c r="AN11" s="121">
        <v>1.2051647504996646E-2</v>
      </c>
      <c r="AO11" s="221">
        <v>5.0015499999999999</v>
      </c>
      <c r="AP11" s="121">
        <v>7.088546718059766E-4</v>
      </c>
      <c r="AQ11" s="221">
        <v>115.106123</v>
      </c>
      <c r="AR11" s="121">
        <v>1.6313645378337391E-2</v>
      </c>
      <c r="AS11" s="221">
        <v>6850.676719</v>
      </c>
      <c r="AT11" s="121">
        <v>0.97092585244485996</v>
      </c>
      <c r="AU11" s="221">
        <v>7055.8186310000001</v>
      </c>
      <c r="AV11" s="99"/>
      <c r="AW11" s="99"/>
      <c r="AX11" s="119">
        <v>97228</v>
      </c>
      <c r="AY11" s="120" t="s">
        <v>23</v>
      </c>
      <c r="AZ11" s="229">
        <v>12.516534</v>
      </c>
      <c r="BA11" s="121">
        <v>2.6911440021281678E-3</v>
      </c>
      <c r="BB11" s="229">
        <v>27.504553000000001</v>
      </c>
      <c r="BC11" s="121">
        <v>5.9136748909215855E-3</v>
      </c>
      <c r="BD11" s="229">
        <v>290.10584799999998</v>
      </c>
      <c r="BE11" s="121">
        <v>6.237482459820793E-2</v>
      </c>
      <c r="BF11" s="229">
        <v>1486.0944649999999</v>
      </c>
      <c r="BG11" s="121">
        <v>0.31952089980186354</v>
      </c>
      <c r="BH11" s="229">
        <v>858.10584499999993</v>
      </c>
      <c r="BI11" s="121">
        <v>0.18449887148973296</v>
      </c>
      <c r="BJ11" s="229">
        <v>1383.678905</v>
      </c>
      <c r="BK11" s="121">
        <v>0.29750082459425436</v>
      </c>
      <c r="BL11" s="229">
        <v>593.00248699999997</v>
      </c>
      <c r="BM11" s="121">
        <v>0.12749976040788422</v>
      </c>
      <c r="BO11" s="221">
        <v>19.997267999999998</v>
      </c>
      <c r="BP11" s="121">
        <v>2.1036735710863584E-2</v>
      </c>
      <c r="BQ11" s="221">
        <v>102.588701</v>
      </c>
      <c r="BR11" s="121">
        <v>0.10792131154404726</v>
      </c>
      <c r="BS11" s="221">
        <v>402.72115700000001</v>
      </c>
      <c r="BT11" s="121">
        <v>0.42365479849458443</v>
      </c>
      <c r="BU11" s="221">
        <v>325.18303700000001</v>
      </c>
      <c r="BV11" s="121">
        <v>0.34208620932744288</v>
      </c>
      <c r="BW11" s="221">
        <v>55.054178999999998</v>
      </c>
      <c r="BX11" s="121">
        <v>5.7915921985021955E-2</v>
      </c>
      <c r="BY11" s="221">
        <v>35.036760999999998</v>
      </c>
      <c r="BZ11" s="121">
        <v>3.6857988867363911E-2</v>
      </c>
      <c r="CA11" s="221">
        <v>10.006872999999999</v>
      </c>
      <c r="CB11" s="121">
        <v>1.0527035122656585E-2</v>
      </c>
      <c r="CD11" s="221">
        <v>2.5052919999999999</v>
      </c>
      <c r="CE11" s="121">
        <v>6.2941447461901581E-3</v>
      </c>
      <c r="CF11" s="221">
        <v>25.015442</v>
      </c>
      <c r="CG11" s="121">
        <v>6.2847289991715391E-2</v>
      </c>
      <c r="CH11" s="221">
        <v>122.645726</v>
      </c>
      <c r="CI11" s="121">
        <v>0.30812773598669441</v>
      </c>
      <c r="CJ11" s="221">
        <v>165.24229499999998</v>
      </c>
      <c r="CK11" s="121">
        <v>0.41514479067615839</v>
      </c>
      <c r="CL11" s="221">
        <v>40.045757999999999</v>
      </c>
      <c r="CM11" s="121">
        <v>0.10060855074893565</v>
      </c>
      <c r="CN11" s="221">
        <v>30.049249</v>
      </c>
      <c r="CO11" s="121">
        <v>7.5493923550751713E-2</v>
      </c>
      <c r="CP11" s="221">
        <v>12.531572000000001</v>
      </c>
      <c r="CQ11" s="121">
        <v>3.1483566811894063E-2</v>
      </c>
      <c r="CS11" s="221">
        <v>0</v>
      </c>
      <c r="CT11" s="121">
        <v>0</v>
      </c>
      <c r="CU11" s="221">
        <v>10.02102</v>
      </c>
      <c r="CV11" s="121">
        <v>0.1025522776358981</v>
      </c>
      <c r="CW11" s="221">
        <v>47.597814999999997</v>
      </c>
      <c r="CX11" s="121">
        <v>0.48710254432603817</v>
      </c>
      <c r="CY11" s="221">
        <v>27.556473</v>
      </c>
      <c r="CZ11" s="121">
        <v>0.28200513218835305</v>
      </c>
      <c r="DA11" s="221">
        <v>10.030797</v>
      </c>
      <c r="DB11" s="121">
        <v>0.10265233268203573</v>
      </c>
      <c r="DC11" s="221">
        <v>2.5101070000000001</v>
      </c>
      <c r="DD11" s="121">
        <v>2.5687723401391402E-2</v>
      </c>
      <c r="DE11" s="221">
        <v>0</v>
      </c>
      <c r="DF11" s="121">
        <v>0</v>
      </c>
      <c r="DH11" s="221">
        <v>2.5052919999999999</v>
      </c>
      <c r="DI11" s="121">
        <v>2.6138436840072261E-3</v>
      </c>
      <c r="DJ11" s="221">
        <v>10.011687999999999</v>
      </c>
      <c r="DK11" s="121">
        <v>1.0445483977536725E-2</v>
      </c>
      <c r="DL11" s="221">
        <v>152.57769999999999</v>
      </c>
      <c r="DM11" s="121">
        <v>0.1591887322776544</v>
      </c>
      <c r="DN11" s="221">
        <v>448.01376199999999</v>
      </c>
      <c r="DO11" s="121">
        <v>0.46742573007538307</v>
      </c>
      <c r="DP11" s="221">
        <v>172.70129500000002</v>
      </c>
      <c r="DQ11" s="121">
        <v>0.18018426161725612</v>
      </c>
      <c r="DR11" s="221">
        <v>135.13923699999998</v>
      </c>
      <c r="DS11" s="121">
        <v>0.14099467890130396</v>
      </c>
      <c r="DT11" s="221">
        <v>37.521501999999991</v>
      </c>
      <c r="DU11" s="121">
        <v>3.9147269466858349E-2</v>
      </c>
    </row>
    <row r="12" spans="1:125" x14ac:dyDescent="0.2">
      <c r="A12" s="100">
        <v>97230</v>
      </c>
      <c r="B12" s="123" t="s">
        <v>25</v>
      </c>
      <c r="C12" s="221">
        <v>2815.1686589999995</v>
      </c>
      <c r="D12" s="124">
        <v>0.50914910681743308</v>
      </c>
      <c r="E12" s="221">
        <v>1026.0837450000001</v>
      </c>
      <c r="F12" s="124">
        <v>0.18557666895603109</v>
      </c>
      <c r="G12" s="221">
        <v>1165.510174</v>
      </c>
      <c r="H12" s="124">
        <v>0.2107932191492656</v>
      </c>
      <c r="I12" s="221">
        <v>99.617178999999993</v>
      </c>
      <c r="J12" s="124">
        <v>1.8016681717939784E-2</v>
      </c>
      <c r="K12" s="221">
        <v>422.78374600000001</v>
      </c>
      <c r="L12" s="124">
        <v>7.6464323359330399E-2</v>
      </c>
      <c r="M12" s="387">
        <v>5529.1635029999998</v>
      </c>
      <c r="O12" s="387">
        <v>3405.442485</v>
      </c>
      <c r="P12" s="443">
        <v>0.61590554939319186</v>
      </c>
      <c r="Q12" s="387">
        <v>2069.5012969999998</v>
      </c>
      <c r="R12" s="443">
        <v>0.3742883161037171</v>
      </c>
      <c r="S12" s="444">
        <v>54.219721</v>
      </c>
      <c r="T12" s="124">
        <v>9.8061345030910369E-3</v>
      </c>
      <c r="U12" s="221">
        <v>5529.1635029999998</v>
      </c>
      <c r="V12" s="439"/>
      <c r="W12" s="100"/>
      <c r="X12" s="123" t="s">
        <v>25</v>
      </c>
      <c r="Y12" s="221">
        <v>121.71062899999998</v>
      </c>
      <c r="Z12" s="124">
        <v>2.3482761078436692E-2</v>
      </c>
      <c r="AA12" s="221">
        <v>446.83101999999997</v>
      </c>
      <c r="AB12" s="124">
        <v>8.6211255099948328E-2</v>
      </c>
      <c r="AC12" s="221">
        <v>1413.2947509999999</v>
      </c>
      <c r="AD12" s="124">
        <v>0.27268007111475595</v>
      </c>
      <c r="AE12" s="221">
        <v>2140.8933939999993</v>
      </c>
      <c r="AF12" s="124">
        <v>0.41306242913020702</v>
      </c>
      <c r="AG12" s="221">
        <v>1406.4337090000008</v>
      </c>
      <c r="AH12" s="124">
        <v>0.25436645312385886</v>
      </c>
      <c r="AI12" s="387">
        <v>5529.1635029999998</v>
      </c>
      <c r="AJ12" s="440"/>
      <c r="AL12" s="123" t="s">
        <v>25</v>
      </c>
      <c r="AM12" s="221">
        <v>59.456509999999994</v>
      </c>
      <c r="AN12" s="124">
        <v>1.0753255890966779E-2</v>
      </c>
      <c r="AO12" s="221">
        <v>19.496224999999999</v>
      </c>
      <c r="AP12" s="124">
        <v>3.5260713474918695E-3</v>
      </c>
      <c r="AQ12" s="221">
        <v>266.45848799999999</v>
      </c>
      <c r="AR12" s="124">
        <v>4.8191464749345381E-2</v>
      </c>
      <c r="AS12" s="221">
        <v>5183.7522789999985</v>
      </c>
      <c r="AT12" s="124">
        <v>0.93752920801219597</v>
      </c>
      <c r="AU12" s="387">
        <v>5529.1635019999985</v>
      </c>
      <c r="AV12" s="99"/>
      <c r="AW12" s="99"/>
      <c r="AX12" s="119">
        <v>97230</v>
      </c>
      <c r="AY12" s="120" t="s">
        <v>25</v>
      </c>
      <c r="AZ12" s="229">
        <v>7.4413559999999999</v>
      </c>
      <c r="BA12" s="121">
        <v>2.6433073472206486E-3</v>
      </c>
      <c r="BB12" s="229">
        <v>14.932145999999999</v>
      </c>
      <c r="BC12" s="121">
        <v>5.304174565975801E-3</v>
      </c>
      <c r="BD12" s="229">
        <v>201.554687</v>
      </c>
      <c r="BE12" s="121">
        <v>7.1595954421997579E-2</v>
      </c>
      <c r="BF12" s="229">
        <v>834.12411600000007</v>
      </c>
      <c r="BG12" s="121">
        <v>0.29629632076690443</v>
      </c>
      <c r="BH12" s="229">
        <v>684.99108300000012</v>
      </c>
      <c r="BI12" s="121">
        <v>0.24332150786422926</v>
      </c>
      <c r="BJ12" s="229">
        <v>780.40851599999996</v>
      </c>
      <c r="BK12" s="121">
        <v>0.27721554568500195</v>
      </c>
      <c r="BL12" s="229">
        <v>291.71675399999998</v>
      </c>
      <c r="BM12" s="121">
        <v>0.10362318899345208</v>
      </c>
      <c r="BO12" s="221">
        <v>7.4502990000000002</v>
      </c>
      <c r="BP12" s="121">
        <v>7.2609073443610584E-3</v>
      </c>
      <c r="BQ12" s="221">
        <v>52.218698000000003</v>
      </c>
      <c r="BR12" s="121">
        <v>5.0891263266235637E-2</v>
      </c>
      <c r="BS12" s="221">
        <v>391.782895</v>
      </c>
      <c r="BT12" s="121">
        <v>0.38182350798277187</v>
      </c>
      <c r="BU12" s="221">
        <v>380.65576299999998</v>
      </c>
      <c r="BV12" s="121">
        <v>0.37097923522801729</v>
      </c>
      <c r="BW12" s="221">
        <v>107.80393699999999</v>
      </c>
      <c r="BX12" s="121">
        <v>0.10506348777603916</v>
      </c>
      <c r="BY12" s="221">
        <v>66.566658000000004</v>
      </c>
      <c r="BZ12" s="121">
        <v>6.487448838788494E-2</v>
      </c>
      <c r="CA12" s="221">
        <v>19.605494</v>
      </c>
      <c r="CB12" s="121">
        <v>1.9107109040110558E-2</v>
      </c>
      <c r="CD12" s="221">
        <v>21.591815</v>
      </c>
      <c r="CE12" s="121">
        <v>1.8525634079964711E-2</v>
      </c>
      <c r="CF12" s="221">
        <v>48.595874000000002</v>
      </c>
      <c r="CG12" s="121">
        <v>4.169493761965222E-2</v>
      </c>
      <c r="CH12" s="221">
        <v>264.80132500000002</v>
      </c>
      <c r="CI12" s="121">
        <v>0.22719778077201067</v>
      </c>
      <c r="CJ12" s="221">
        <v>526.67485299999998</v>
      </c>
      <c r="CK12" s="121">
        <v>0.45188353113423785</v>
      </c>
      <c r="CL12" s="221">
        <v>134.77442200000002</v>
      </c>
      <c r="CM12" s="121">
        <v>0.11563556029498891</v>
      </c>
      <c r="CN12" s="221">
        <v>119.98298</v>
      </c>
      <c r="CO12" s="121">
        <v>0.10294460115111788</v>
      </c>
      <c r="CP12" s="221">
        <v>49.088906999999999</v>
      </c>
      <c r="CQ12" s="121">
        <v>4.2117956664014501E-2</v>
      </c>
      <c r="CS12" s="221">
        <v>0</v>
      </c>
      <c r="CT12" s="121">
        <v>0</v>
      </c>
      <c r="CU12" s="221">
        <v>11.969479</v>
      </c>
      <c r="CV12" s="121">
        <v>0.12015476768319248</v>
      </c>
      <c r="CW12" s="221">
        <v>44.560016000000005</v>
      </c>
      <c r="CX12" s="121">
        <v>0.44731256643997125</v>
      </c>
      <c r="CY12" s="221">
        <v>20.963058999999998</v>
      </c>
      <c r="CZ12" s="121">
        <v>0.21043618390358151</v>
      </c>
      <c r="DA12" s="221">
        <v>14.949674999999999</v>
      </c>
      <c r="DB12" s="121">
        <v>0.15007125427633319</v>
      </c>
      <c r="DC12" s="221">
        <v>7.1749510000000001</v>
      </c>
      <c r="DD12" s="121">
        <v>7.2025237735350855E-2</v>
      </c>
      <c r="DE12" s="221">
        <v>0</v>
      </c>
      <c r="DF12" s="121">
        <v>0</v>
      </c>
      <c r="DH12" s="221">
        <v>0</v>
      </c>
      <c r="DI12" s="121">
        <v>0</v>
      </c>
      <c r="DJ12" s="221">
        <v>6.9943120000000008</v>
      </c>
      <c r="DK12" s="121">
        <v>1.6543474213883334E-2</v>
      </c>
      <c r="DL12" s="221">
        <v>104.623221</v>
      </c>
      <c r="DM12" s="121">
        <v>0.24746273240125935</v>
      </c>
      <c r="DN12" s="221">
        <v>175.49815799999999</v>
      </c>
      <c r="DO12" s="121">
        <v>0.4151014783808647</v>
      </c>
      <c r="DP12" s="221">
        <v>66.414124000000001</v>
      </c>
      <c r="DQ12" s="121">
        <v>0.15708769466269878</v>
      </c>
      <c r="DR12" s="221">
        <v>41.890033000000003</v>
      </c>
      <c r="DS12" s="121">
        <v>9.9081465161151211E-2</v>
      </c>
      <c r="DT12" s="221">
        <v>27.363899</v>
      </c>
      <c r="DU12" s="121">
        <v>6.4723157545418034E-2</v>
      </c>
    </row>
    <row r="13" spans="1:125" x14ac:dyDescent="0.2">
      <c r="A13" s="100"/>
      <c r="B13" s="132" t="s">
        <v>35</v>
      </c>
      <c r="C13" s="236">
        <v>16277.491273</v>
      </c>
      <c r="D13" s="134">
        <v>0.6243646572646665</v>
      </c>
      <c r="E13" s="236">
        <v>4077.7783909999998</v>
      </c>
      <c r="F13" s="134">
        <v>0.15641358147868553</v>
      </c>
      <c r="G13" s="236">
        <v>2914.5595510000003</v>
      </c>
      <c r="H13" s="134">
        <v>0.11179535867152023</v>
      </c>
      <c r="I13" s="236">
        <v>342.05437199999994</v>
      </c>
      <c r="J13" s="134">
        <v>1.3120367085922548E-2</v>
      </c>
      <c r="K13" s="236">
        <v>2458.604362</v>
      </c>
      <c r="L13" s="134">
        <v>9.4306035499205396E-2</v>
      </c>
      <c r="M13" s="236">
        <v>26070.487948999995</v>
      </c>
      <c r="O13" s="236">
        <v>19029.594193999998</v>
      </c>
      <c r="P13" s="446">
        <v>0.72992857790872034</v>
      </c>
      <c r="Q13" s="236">
        <v>6836.6149939999987</v>
      </c>
      <c r="R13" s="446">
        <v>0.2622357896551083</v>
      </c>
      <c r="S13" s="192">
        <v>204.27876099999997</v>
      </c>
      <c r="T13" s="134">
        <v>7.8356324361714014E-3</v>
      </c>
      <c r="U13" s="236">
        <v>26070.487948999995</v>
      </c>
      <c r="V13" s="439"/>
      <c r="W13" s="100"/>
      <c r="X13" s="132" t="s">
        <v>35</v>
      </c>
      <c r="Y13" s="236">
        <v>354.02483699999999</v>
      </c>
      <c r="Z13" s="134">
        <v>1.357952477500827E-2</v>
      </c>
      <c r="AA13" s="236">
        <v>1958.5236259999997</v>
      </c>
      <c r="AB13" s="134">
        <v>7.5124164527773027E-2</v>
      </c>
      <c r="AC13" s="236">
        <v>7436.8427739999988</v>
      </c>
      <c r="AD13" s="134">
        <v>0.2852590557011519</v>
      </c>
      <c r="AE13" s="236">
        <v>10964.895702999998</v>
      </c>
      <c r="AF13" s="134">
        <v>0.42058651623436866</v>
      </c>
      <c r="AG13" s="236">
        <v>5356.2010089999985</v>
      </c>
      <c r="AH13" s="134">
        <v>0.20545073876169817</v>
      </c>
      <c r="AI13" s="236">
        <v>26070.487948999995</v>
      </c>
      <c r="AJ13" s="440"/>
      <c r="AL13" s="132" t="s">
        <v>35</v>
      </c>
      <c r="AM13" s="236">
        <v>242.05044899999996</v>
      </c>
      <c r="AN13" s="134">
        <v>9.2844617826899293E-3</v>
      </c>
      <c r="AO13" s="236">
        <v>331.48705000000001</v>
      </c>
      <c r="AP13" s="134">
        <v>1.2715030523168443E-2</v>
      </c>
      <c r="AQ13" s="236">
        <v>1028.62859</v>
      </c>
      <c r="AR13" s="134">
        <v>3.9455670798764893E-2</v>
      </c>
      <c r="AS13" s="236">
        <v>24468.321858000003</v>
      </c>
      <c r="AT13" s="134">
        <v>0.93854483689537682</v>
      </c>
      <c r="AU13" s="236">
        <v>26070.487947000001</v>
      </c>
      <c r="AV13" s="99"/>
      <c r="AW13" s="99"/>
      <c r="AX13" s="126"/>
      <c r="AY13" s="132" t="s">
        <v>35</v>
      </c>
      <c r="AZ13" s="192">
        <v>37.407636000000004</v>
      </c>
      <c r="BA13" s="134">
        <v>2.2981204764673567E-3</v>
      </c>
      <c r="BB13" s="192">
        <v>132.38190900000001</v>
      </c>
      <c r="BC13" s="134">
        <v>8.1328201489861123E-3</v>
      </c>
      <c r="BD13" s="192">
        <v>1317.9357600000001</v>
      </c>
      <c r="BE13" s="134">
        <v>8.0966761885850475E-2</v>
      </c>
      <c r="BF13" s="192">
        <v>5222.3543110000001</v>
      </c>
      <c r="BG13" s="134">
        <v>0.3208328742686834</v>
      </c>
      <c r="BH13" s="192">
        <v>3518.7567840000002</v>
      </c>
      <c r="BI13" s="134">
        <v>0.21617316360271535</v>
      </c>
      <c r="BJ13" s="192">
        <v>4219.7021839999998</v>
      </c>
      <c r="BK13" s="134">
        <v>0.259235413690521</v>
      </c>
      <c r="BL13" s="192">
        <v>1828.952687</v>
      </c>
      <c r="BM13" s="134">
        <v>0.11236084580390732</v>
      </c>
      <c r="BO13" s="236">
        <v>44.905710999999997</v>
      </c>
      <c r="BP13" s="134">
        <v>1.1012298044226897E-2</v>
      </c>
      <c r="BQ13" s="236">
        <v>257.15612700000003</v>
      </c>
      <c r="BR13" s="134">
        <v>6.3062800952490519E-2</v>
      </c>
      <c r="BS13" s="236">
        <v>1728.492853</v>
      </c>
      <c r="BT13" s="134">
        <v>0.42388101737331513</v>
      </c>
      <c r="BU13" s="236">
        <v>1395.9547320000001</v>
      </c>
      <c r="BV13" s="134">
        <v>0.34233217162585139</v>
      </c>
      <c r="BW13" s="236">
        <v>380.17964599999993</v>
      </c>
      <c r="BX13" s="134">
        <v>9.3232051756193618E-2</v>
      </c>
      <c r="BY13" s="236">
        <v>206.51674600000001</v>
      </c>
      <c r="BZ13" s="134">
        <v>5.0644426007994903E-2</v>
      </c>
      <c r="CA13" s="236">
        <v>64.572575999999998</v>
      </c>
      <c r="CB13" s="134">
        <v>1.5835234239927581E-2</v>
      </c>
      <c r="CD13" s="236">
        <v>41.633615000000006</v>
      </c>
      <c r="CE13" s="134">
        <v>1.4284702121016981E-2</v>
      </c>
      <c r="CF13" s="236">
        <v>118.59679200000002</v>
      </c>
      <c r="CG13" s="134">
        <v>4.0691154160603392E-2</v>
      </c>
      <c r="CH13" s="236">
        <v>745.19495599999993</v>
      </c>
      <c r="CI13" s="134">
        <v>0.25568012694896547</v>
      </c>
      <c r="CJ13" s="236">
        <v>1392.458623</v>
      </c>
      <c r="CK13" s="134">
        <v>0.47775953746501432</v>
      </c>
      <c r="CL13" s="236">
        <v>309.931555</v>
      </c>
      <c r="CM13" s="134">
        <v>0.10633907099055873</v>
      </c>
      <c r="CN13" s="236">
        <v>217.570673</v>
      </c>
      <c r="CO13" s="134">
        <v>7.464958913786833E-2</v>
      </c>
      <c r="CP13" s="236">
        <v>89.173340999999994</v>
      </c>
      <c r="CQ13" s="134">
        <v>3.0595820548392695E-2</v>
      </c>
      <c r="CS13" s="236">
        <v>5.0020050000000005</v>
      </c>
      <c r="CT13" s="134">
        <v>1.4623420746687609E-2</v>
      </c>
      <c r="CU13" s="236">
        <v>34.480986999999999</v>
      </c>
      <c r="CV13" s="134">
        <v>0.10080557309760101</v>
      </c>
      <c r="CW13" s="236">
        <v>151.98079799999999</v>
      </c>
      <c r="CX13" s="134">
        <v>0.44431765953279501</v>
      </c>
      <c r="CY13" s="236">
        <v>93.479178000000005</v>
      </c>
      <c r="CZ13" s="134">
        <v>0.27328748190945507</v>
      </c>
      <c r="DA13" s="236">
        <v>37.449097999999999</v>
      </c>
      <c r="DB13" s="134">
        <v>0.10948288069242981</v>
      </c>
      <c r="DC13" s="236">
        <v>19.662309</v>
      </c>
      <c r="DD13" s="134">
        <v>5.7482992791567079E-2</v>
      </c>
      <c r="DE13" s="236">
        <v>0</v>
      </c>
      <c r="DF13" s="134">
        <v>0</v>
      </c>
      <c r="DH13" s="236">
        <v>5.0041440000000001</v>
      </c>
      <c r="DI13" s="134">
        <v>2.0353596037425399E-3</v>
      </c>
      <c r="DJ13" s="236">
        <v>46.900572000000004</v>
      </c>
      <c r="DK13" s="134">
        <v>1.9076095660160552E-2</v>
      </c>
      <c r="DL13" s="236">
        <v>523.510492</v>
      </c>
      <c r="DM13" s="134">
        <v>0.21292994517187797</v>
      </c>
      <c r="DN13" s="236">
        <v>1100.0579640000001</v>
      </c>
      <c r="DO13" s="134">
        <v>0.44743187680068064</v>
      </c>
      <c r="DP13" s="236">
        <v>423.88968900000003</v>
      </c>
      <c r="DQ13" s="134">
        <v>0.17241069590195415</v>
      </c>
      <c r="DR13" s="236">
        <v>264.36906899999997</v>
      </c>
      <c r="DS13" s="134">
        <v>0.10752810541056054</v>
      </c>
      <c r="DT13" s="236">
        <v>94.872430999999992</v>
      </c>
      <c r="DU13" s="134">
        <v>3.8587921044288778E-2</v>
      </c>
    </row>
    <row r="14" spans="1:125" x14ac:dyDescent="0.2">
      <c r="A14" s="100">
        <v>97201</v>
      </c>
      <c r="B14" s="137" t="s">
        <v>32</v>
      </c>
      <c r="C14" s="221">
        <v>475.28728999999993</v>
      </c>
      <c r="D14" s="138">
        <v>0.7087087075534293</v>
      </c>
      <c r="E14" s="221">
        <v>134.933257</v>
      </c>
      <c r="F14" s="138">
        <v>0.20120120227587979</v>
      </c>
      <c r="G14" s="221">
        <v>0</v>
      </c>
      <c r="H14" s="138">
        <v>0</v>
      </c>
      <c r="I14" s="221">
        <v>0</v>
      </c>
      <c r="J14" s="138">
        <v>0</v>
      </c>
      <c r="K14" s="221">
        <v>60.417876</v>
      </c>
      <c r="L14" s="138">
        <v>9.0090090170691001E-2</v>
      </c>
      <c r="M14" s="388">
        <v>670.63842299999988</v>
      </c>
      <c r="O14" s="388">
        <v>645.46430599999997</v>
      </c>
      <c r="P14" s="447">
        <v>0.96246245944664577</v>
      </c>
      <c r="Q14" s="388">
        <v>23.160187000000004</v>
      </c>
      <c r="R14" s="447">
        <v>3.4534536354771314E-2</v>
      </c>
      <c r="S14" s="448">
        <v>2.0139300000000002</v>
      </c>
      <c r="T14" s="138">
        <v>3.0030041985828781E-3</v>
      </c>
      <c r="U14" s="221">
        <v>670.63842299999999</v>
      </c>
      <c r="V14" s="439"/>
      <c r="W14" s="100"/>
      <c r="X14" s="137" t="s">
        <v>32</v>
      </c>
      <c r="Y14" s="221">
        <v>5.0348240000000004</v>
      </c>
      <c r="Z14" s="138">
        <v>7.9744832450836297E-3</v>
      </c>
      <c r="AA14" s="221">
        <v>31.215903000000001</v>
      </c>
      <c r="AB14" s="138">
        <v>4.9441786933099509E-2</v>
      </c>
      <c r="AC14" s="221">
        <v>185.281486</v>
      </c>
      <c r="AD14" s="138">
        <v>0.29346092449928679</v>
      </c>
      <c r="AE14" s="221">
        <v>296.04759200000001</v>
      </c>
      <c r="AF14" s="138">
        <v>0.46889952104608912</v>
      </c>
      <c r="AG14" s="221">
        <v>153.05861800000002</v>
      </c>
      <c r="AH14" s="138">
        <v>0.22822822664307743</v>
      </c>
      <c r="AI14" s="388">
        <v>670.63842299999999</v>
      </c>
      <c r="AJ14" s="440"/>
      <c r="AL14" s="137" t="s">
        <v>32</v>
      </c>
      <c r="AM14" s="221">
        <v>5.0348240000000004</v>
      </c>
      <c r="AN14" s="138">
        <v>7.5075089941461521E-3</v>
      </c>
      <c r="AO14" s="221">
        <v>1.0069650000000001</v>
      </c>
      <c r="AP14" s="138">
        <v>1.5015020970525245E-3</v>
      </c>
      <c r="AQ14" s="221">
        <v>10.069646000000002</v>
      </c>
      <c r="AR14" s="138">
        <v>1.5015015006059364E-2</v>
      </c>
      <c r="AS14" s="221">
        <v>654.52698899999996</v>
      </c>
      <c r="AT14" s="138">
        <v>0.97597597390274193</v>
      </c>
      <c r="AU14" s="388">
        <v>670.63842399999999</v>
      </c>
      <c r="AV14" s="99"/>
      <c r="AW14" s="99"/>
      <c r="AX14" s="119">
        <v>97201</v>
      </c>
      <c r="AY14" s="120" t="s">
        <v>32</v>
      </c>
      <c r="AZ14" s="229">
        <v>0</v>
      </c>
      <c r="BA14" s="121">
        <v>0</v>
      </c>
      <c r="BB14" s="229">
        <v>2.0139290000000001</v>
      </c>
      <c r="BC14" s="121">
        <v>4.2372877254933548E-3</v>
      </c>
      <c r="BD14" s="229">
        <v>37.257689999999997</v>
      </c>
      <c r="BE14" s="121">
        <v>7.8389830285594223E-2</v>
      </c>
      <c r="BF14" s="229">
        <v>148.023796</v>
      </c>
      <c r="BG14" s="121">
        <v>0.31144067833162553</v>
      </c>
      <c r="BH14" s="229">
        <v>93.647707999999994</v>
      </c>
      <c r="BI14" s="121">
        <v>0.19703389922335185</v>
      </c>
      <c r="BJ14" s="229">
        <v>130.90539800000002</v>
      </c>
      <c r="BK14" s="121">
        <v>0.27542372950894611</v>
      </c>
      <c r="BL14" s="229">
        <v>63.438769999999998</v>
      </c>
      <c r="BM14" s="121">
        <v>0.13347457702897969</v>
      </c>
      <c r="BO14" s="221">
        <v>3.0208940000000002</v>
      </c>
      <c r="BP14" s="121">
        <v>2.2388061084155111E-2</v>
      </c>
      <c r="BQ14" s="221">
        <v>9.0626819999999988</v>
      </c>
      <c r="BR14" s="121">
        <v>6.7164183252465315E-2</v>
      </c>
      <c r="BS14" s="221">
        <v>43.299478000000001</v>
      </c>
      <c r="BT14" s="121">
        <v>0.32089552244336622</v>
      </c>
      <c r="BU14" s="221">
        <v>52.362158999999998</v>
      </c>
      <c r="BV14" s="121">
        <v>0.38805969828476017</v>
      </c>
      <c r="BW14" s="221">
        <v>16.111433999999999</v>
      </c>
      <c r="BX14" s="121">
        <v>0.11940298750811298</v>
      </c>
      <c r="BY14" s="221">
        <v>10.069645999999999</v>
      </c>
      <c r="BZ14" s="121">
        <v>7.462686533980277E-2</v>
      </c>
      <c r="CA14" s="221">
        <v>1.0069650000000001</v>
      </c>
      <c r="CB14" s="121">
        <v>7.4626894984088331E-3</v>
      </c>
      <c r="CD14" s="221">
        <v>0</v>
      </c>
      <c r="CE14" s="121"/>
      <c r="CF14" s="221">
        <v>0</v>
      </c>
      <c r="CG14" s="121"/>
      <c r="CH14" s="221">
        <v>0</v>
      </c>
      <c r="CI14" s="121"/>
      <c r="CJ14" s="221">
        <v>0</v>
      </c>
      <c r="CK14" s="121"/>
      <c r="CL14" s="221">
        <v>0</v>
      </c>
      <c r="CM14" s="121"/>
      <c r="CN14" s="221">
        <v>0</v>
      </c>
      <c r="CO14" s="121"/>
      <c r="CP14" s="221">
        <v>0</v>
      </c>
      <c r="CQ14" s="121"/>
      <c r="CS14" s="221">
        <v>0</v>
      </c>
      <c r="CT14" s="121"/>
      <c r="CU14" s="221">
        <v>0</v>
      </c>
      <c r="CV14" s="121"/>
      <c r="CW14" s="221">
        <v>0</v>
      </c>
      <c r="CX14" s="121"/>
      <c r="CY14" s="221">
        <v>0</v>
      </c>
      <c r="CZ14" s="121"/>
      <c r="DA14" s="221">
        <v>0</v>
      </c>
      <c r="DB14" s="121"/>
      <c r="DC14" s="221">
        <v>0</v>
      </c>
      <c r="DD14" s="121"/>
      <c r="DE14" s="221">
        <v>0</v>
      </c>
      <c r="DF14" s="121"/>
      <c r="DH14" s="221">
        <v>1.0069650000000001</v>
      </c>
      <c r="DI14" s="121">
        <v>1.6666673287223804E-2</v>
      </c>
      <c r="DJ14" s="221">
        <v>1.0069650000000001</v>
      </c>
      <c r="DK14" s="121">
        <v>1.6666673287223804E-2</v>
      </c>
      <c r="DL14" s="221">
        <v>13.090540000000001</v>
      </c>
      <c r="DM14" s="121">
        <v>0.21666666997694525</v>
      </c>
      <c r="DN14" s="221">
        <v>29.201974</v>
      </c>
      <c r="DO14" s="121">
        <v>0.48333334326416905</v>
      </c>
      <c r="DP14" s="221">
        <v>7.0487520000000004</v>
      </c>
      <c r="DQ14" s="121">
        <v>0.1166666633563881</v>
      </c>
      <c r="DR14" s="221">
        <v>8.0557169999999996</v>
      </c>
      <c r="DS14" s="121">
        <v>0.13333333664361188</v>
      </c>
      <c r="DT14" s="221">
        <v>1.0069650000000001</v>
      </c>
      <c r="DU14" s="121">
        <v>1.6666673287223804E-2</v>
      </c>
    </row>
    <row r="15" spans="1:125" x14ac:dyDescent="0.2">
      <c r="A15" s="100">
        <v>97203</v>
      </c>
      <c r="B15" s="120" t="s">
        <v>1</v>
      </c>
      <c r="C15" s="221">
        <v>1033.7732540000002</v>
      </c>
      <c r="D15" s="121">
        <v>0.65837696274642776</v>
      </c>
      <c r="E15" s="221">
        <v>184.96937099999997</v>
      </c>
      <c r="F15" s="121">
        <v>0.11780104796568584</v>
      </c>
      <c r="G15" s="221">
        <v>173.66568599999999</v>
      </c>
      <c r="H15" s="121">
        <v>0.11060209425959361</v>
      </c>
      <c r="I15" s="221">
        <v>2.0552160000000002</v>
      </c>
      <c r="J15" s="121">
        <v>1.3089010212174266E-3</v>
      </c>
      <c r="K15" s="221">
        <v>175.72089999999997</v>
      </c>
      <c r="L15" s="121">
        <v>0.1119109940070753</v>
      </c>
      <c r="M15" s="221">
        <v>1570.1844270000001</v>
      </c>
      <c r="O15" s="221">
        <v>1366.718118</v>
      </c>
      <c r="P15" s="442">
        <v>0.87041884666456448</v>
      </c>
      <c r="Q15" s="221">
        <v>194.21784</v>
      </c>
      <c r="R15" s="442">
        <v>0.12369110065056071</v>
      </c>
      <c r="S15" s="229">
        <v>9.2484690000000001</v>
      </c>
      <c r="T15" s="121">
        <v>5.8900526848748328E-3</v>
      </c>
      <c r="U15" s="221">
        <v>1570.1844269999999</v>
      </c>
      <c r="V15" s="439"/>
      <c r="W15" s="100"/>
      <c r="X15" s="120" t="s">
        <v>1</v>
      </c>
      <c r="Y15" s="221">
        <v>7.1932539999999996</v>
      </c>
      <c r="Z15" s="121">
        <v>4.8577381784610622E-3</v>
      </c>
      <c r="AA15" s="221">
        <v>90.429470000000009</v>
      </c>
      <c r="AB15" s="121">
        <v>6.1068702547831533E-2</v>
      </c>
      <c r="AC15" s="221">
        <v>387.40806899999995</v>
      </c>
      <c r="AD15" s="121">
        <v>0.26162387250960101</v>
      </c>
      <c r="AE15" s="221">
        <v>715.21489599999995</v>
      </c>
      <c r="AF15" s="121">
        <v>0.48299791806368275</v>
      </c>
      <c r="AG15" s="221">
        <v>369.93873799999983</v>
      </c>
      <c r="AH15" s="121">
        <v>0.2356020933839002</v>
      </c>
      <c r="AI15" s="221">
        <v>1570.1844269999999</v>
      </c>
      <c r="AJ15" s="440"/>
      <c r="AL15" s="120" t="s">
        <v>1</v>
      </c>
      <c r="AM15" s="221">
        <v>15.414115000000002</v>
      </c>
      <c r="AN15" s="121">
        <v>9.8167544685394126E-3</v>
      </c>
      <c r="AO15" s="221">
        <v>3.0828230000000003</v>
      </c>
      <c r="AP15" s="121">
        <v>1.9633508937078824E-3</v>
      </c>
      <c r="AQ15" s="221">
        <v>15.414115000000001</v>
      </c>
      <c r="AR15" s="121">
        <v>9.8167544685394126E-3</v>
      </c>
      <c r="AS15" s="221">
        <v>1536.273375</v>
      </c>
      <c r="AT15" s="121">
        <v>0.97840314016921326</v>
      </c>
      <c r="AU15" s="221">
        <v>1570.184428</v>
      </c>
      <c r="AV15" s="99"/>
      <c r="AW15" s="99"/>
      <c r="AX15" s="119">
        <v>97203</v>
      </c>
      <c r="AY15" s="120" t="s">
        <v>1</v>
      </c>
      <c r="AZ15" s="229">
        <v>0</v>
      </c>
      <c r="BA15" s="121">
        <v>0</v>
      </c>
      <c r="BB15" s="229">
        <v>3.0828229999999999</v>
      </c>
      <c r="BC15" s="121">
        <v>2.9821075250995024E-3</v>
      </c>
      <c r="BD15" s="229">
        <v>35.966265999999997</v>
      </c>
      <c r="BE15" s="121">
        <v>3.4791252202390592E-2</v>
      </c>
      <c r="BF15" s="229">
        <v>286.70252299999999</v>
      </c>
      <c r="BG15" s="121">
        <v>0.27733598435697188</v>
      </c>
      <c r="BH15" s="229">
        <v>214.76999000000001</v>
      </c>
      <c r="BI15" s="121">
        <v>0.2077534789848606</v>
      </c>
      <c r="BJ15" s="229">
        <v>337.055295</v>
      </c>
      <c r="BK15" s="121">
        <v>0.32604373705338668</v>
      </c>
      <c r="BL15" s="229">
        <v>156.19635600000001</v>
      </c>
      <c r="BM15" s="121">
        <v>0.15109343890996041</v>
      </c>
      <c r="BO15" s="221">
        <v>0</v>
      </c>
      <c r="BP15" s="121">
        <v>0</v>
      </c>
      <c r="BQ15" s="221">
        <v>11.303684000000001</v>
      </c>
      <c r="BR15" s="121">
        <v>6.1111112282476232E-2</v>
      </c>
      <c r="BS15" s="221">
        <v>64.739278999999996</v>
      </c>
      <c r="BT15" s="121">
        <v>0.3499999954046446</v>
      </c>
      <c r="BU15" s="221">
        <v>70.904925000000006</v>
      </c>
      <c r="BV15" s="121">
        <v>0.38333333035986816</v>
      </c>
      <c r="BW15" s="221">
        <v>20.552152</v>
      </c>
      <c r="BX15" s="121">
        <v>0.11111110930901097</v>
      </c>
      <c r="BY15" s="221">
        <v>14.386507</v>
      </c>
      <c r="BZ15" s="121">
        <v>7.777777976008797E-2</v>
      </c>
      <c r="CA15" s="221">
        <v>3.0828229999999999</v>
      </c>
      <c r="CB15" s="121">
        <v>1.6666667477611741E-2</v>
      </c>
      <c r="CD15" s="221">
        <v>1.0276080000000001</v>
      </c>
      <c r="CE15" s="121">
        <v>5.9171620120741647E-3</v>
      </c>
      <c r="CF15" s="221">
        <v>5.1380379999999999</v>
      </c>
      <c r="CG15" s="121">
        <v>2.9585798543991012E-2</v>
      </c>
      <c r="CH15" s="221">
        <v>55.490811000000001</v>
      </c>
      <c r="CI15" s="121">
        <v>0.31952662773001689</v>
      </c>
      <c r="CJ15" s="221">
        <v>66.794494</v>
      </c>
      <c r="CK15" s="121">
        <v>0.38461538107188314</v>
      </c>
      <c r="CL15" s="221">
        <v>23.634975000000001</v>
      </c>
      <c r="CM15" s="121">
        <v>0.13609467445399664</v>
      </c>
      <c r="CN15" s="221">
        <v>13.358898999999999</v>
      </c>
      <c r="CO15" s="121">
        <v>7.69230773660146E-2</v>
      </c>
      <c r="CP15" s="221">
        <v>8.2208609999999993</v>
      </c>
      <c r="CQ15" s="121">
        <v>4.7337278822023598E-2</v>
      </c>
      <c r="CS15" s="221">
        <v>1.0276080000000001</v>
      </c>
      <c r="CT15" s="121">
        <v>0.5</v>
      </c>
      <c r="CU15" s="221">
        <v>0</v>
      </c>
      <c r="CV15" s="121">
        <v>0</v>
      </c>
      <c r="CW15" s="221">
        <v>0</v>
      </c>
      <c r="CX15" s="121">
        <v>0</v>
      </c>
      <c r="CY15" s="221">
        <v>1.0276080000000001</v>
      </c>
      <c r="CZ15" s="121">
        <v>0.5</v>
      </c>
      <c r="DA15" s="221">
        <v>0</v>
      </c>
      <c r="DB15" s="121">
        <v>0</v>
      </c>
      <c r="DC15" s="221">
        <v>0</v>
      </c>
      <c r="DD15" s="121">
        <v>0</v>
      </c>
      <c r="DE15" s="221">
        <v>0</v>
      </c>
      <c r="DF15" s="121">
        <v>0</v>
      </c>
      <c r="DH15" s="221">
        <v>0</v>
      </c>
      <c r="DI15" s="121">
        <v>0</v>
      </c>
      <c r="DJ15" s="221">
        <v>5.1380379999999999</v>
      </c>
      <c r="DK15" s="121">
        <v>2.9239766015311787E-2</v>
      </c>
      <c r="DL15" s="221">
        <v>21.579758999999999</v>
      </c>
      <c r="DM15" s="121">
        <v>0.12280701384980389</v>
      </c>
      <c r="DN15" s="221">
        <v>72.960138999999984</v>
      </c>
      <c r="DO15" s="121">
        <v>0.41520467400292166</v>
      </c>
      <c r="DP15" s="221">
        <v>34.938658999999994</v>
      </c>
      <c r="DQ15" s="121">
        <v>0.19883041231862572</v>
      </c>
      <c r="DR15" s="221">
        <v>39.049088999999995</v>
      </c>
      <c r="DS15" s="121">
        <v>0.22222222285453808</v>
      </c>
      <c r="DT15" s="221">
        <v>2.055215</v>
      </c>
      <c r="DU15" s="121">
        <v>1.1695905267956176E-2</v>
      </c>
    </row>
    <row r="16" spans="1:125" x14ac:dyDescent="0.2">
      <c r="A16" s="100">
        <v>97211</v>
      </c>
      <c r="B16" s="120" t="s">
        <v>30</v>
      </c>
      <c r="C16" s="221">
        <v>166</v>
      </c>
      <c r="D16" s="121">
        <v>0.61029411764705888</v>
      </c>
      <c r="E16" s="221">
        <v>52</v>
      </c>
      <c r="F16" s="121">
        <v>0.19117647058823528</v>
      </c>
      <c r="G16" s="221">
        <v>27</v>
      </c>
      <c r="H16" s="121">
        <v>9.9264705882352935E-2</v>
      </c>
      <c r="I16" s="221">
        <v>10</v>
      </c>
      <c r="J16" s="121">
        <v>3.6764705882352942E-2</v>
      </c>
      <c r="K16" s="221">
        <v>17</v>
      </c>
      <c r="L16" s="121">
        <v>6.25E-2</v>
      </c>
      <c r="M16" s="221">
        <v>272</v>
      </c>
      <c r="O16" s="221">
        <v>242</v>
      </c>
      <c r="P16" s="442">
        <v>0.88970588235294112</v>
      </c>
      <c r="Q16" s="221">
        <v>30</v>
      </c>
      <c r="R16" s="442">
        <v>0.11029411764705882</v>
      </c>
      <c r="S16" s="229">
        <v>0</v>
      </c>
      <c r="T16" s="121">
        <v>0</v>
      </c>
      <c r="U16" s="221">
        <v>272</v>
      </c>
      <c r="V16" s="439"/>
      <c r="W16" s="100"/>
      <c r="X16" s="120" t="s">
        <v>30</v>
      </c>
      <c r="Y16" s="221">
        <v>1</v>
      </c>
      <c r="Z16" s="121">
        <v>4.2735042735042739E-3</v>
      </c>
      <c r="AA16" s="221">
        <v>26</v>
      </c>
      <c r="AB16" s="121">
        <v>0.1111111111111111</v>
      </c>
      <c r="AC16" s="221">
        <v>67</v>
      </c>
      <c r="AD16" s="121">
        <v>0.28632478632478631</v>
      </c>
      <c r="AE16" s="221">
        <v>94</v>
      </c>
      <c r="AF16" s="121">
        <v>0.40170940170940173</v>
      </c>
      <c r="AG16" s="221">
        <v>84</v>
      </c>
      <c r="AH16" s="121">
        <v>0.30882352941176472</v>
      </c>
      <c r="AI16" s="221">
        <v>272</v>
      </c>
      <c r="AJ16" s="440"/>
      <c r="AL16" s="120" t="s">
        <v>30</v>
      </c>
      <c r="AM16" s="221">
        <v>0</v>
      </c>
      <c r="AN16" s="121">
        <v>0</v>
      </c>
      <c r="AO16" s="221">
        <v>0</v>
      </c>
      <c r="AP16" s="121">
        <v>0</v>
      </c>
      <c r="AQ16" s="221">
        <v>0</v>
      </c>
      <c r="AR16" s="121">
        <v>0</v>
      </c>
      <c r="AS16" s="221">
        <v>272</v>
      </c>
      <c r="AT16" s="121">
        <v>1</v>
      </c>
      <c r="AU16" s="221">
        <v>272</v>
      </c>
      <c r="AV16" s="99"/>
      <c r="AW16" s="99"/>
      <c r="AX16" s="119">
        <v>97211</v>
      </c>
      <c r="AY16" s="120" t="s">
        <v>30</v>
      </c>
      <c r="AZ16" s="229">
        <v>0</v>
      </c>
      <c r="BA16" s="121">
        <v>0</v>
      </c>
      <c r="BB16" s="229">
        <v>0</v>
      </c>
      <c r="BC16" s="121">
        <v>0</v>
      </c>
      <c r="BD16" s="229">
        <v>7</v>
      </c>
      <c r="BE16" s="121">
        <v>4.2168674698795178E-2</v>
      </c>
      <c r="BF16" s="229">
        <v>30</v>
      </c>
      <c r="BG16" s="121">
        <v>0.18072289156626506</v>
      </c>
      <c r="BH16" s="229">
        <v>21</v>
      </c>
      <c r="BI16" s="121">
        <v>0.12650602409638553</v>
      </c>
      <c r="BJ16" s="229">
        <v>57</v>
      </c>
      <c r="BK16" s="121">
        <v>0.34337349397590361</v>
      </c>
      <c r="BL16" s="229">
        <v>51</v>
      </c>
      <c r="BM16" s="121">
        <v>0.30722891566265059</v>
      </c>
      <c r="BO16" s="221">
        <v>0</v>
      </c>
      <c r="BP16" s="121">
        <v>0</v>
      </c>
      <c r="BQ16" s="221">
        <v>2</v>
      </c>
      <c r="BR16" s="121">
        <v>3.8461538461538464E-2</v>
      </c>
      <c r="BS16" s="221">
        <v>11</v>
      </c>
      <c r="BT16" s="121">
        <v>0.21153846153846154</v>
      </c>
      <c r="BU16" s="221">
        <v>16</v>
      </c>
      <c r="BV16" s="121">
        <v>0.30769230769230771</v>
      </c>
      <c r="BW16" s="221">
        <v>11</v>
      </c>
      <c r="BX16" s="121">
        <v>0.21153846153846154</v>
      </c>
      <c r="BY16" s="221">
        <v>12</v>
      </c>
      <c r="BZ16" s="121">
        <v>0.23076923076923078</v>
      </c>
      <c r="CA16" s="221">
        <v>0</v>
      </c>
      <c r="CB16" s="121">
        <v>0</v>
      </c>
      <c r="CD16" s="221">
        <v>0</v>
      </c>
      <c r="CE16" s="121">
        <v>0</v>
      </c>
      <c r="CF16" s="221">
        <v>0</v>
      </c>
      <c r="CG16" s="121">
        <v>0</v>
      </c>
      <c r="CH16" s="221">
        <v>3</v>
      </c>
      <c r="CI16" s="121">
        <v>0.1111111111111111</v>
      </c>
      <c r="CJ16" s="221">
        <v>20</v>
      </c>
      <c r="CK16" s="121">
        <v>0.7407407407407407</v>
      </c>
      <c r="CL16" s="221">
        <v>1</v>
      </c>
      <c r="CM16" s="121">
        <v>3.7037037037037035E-2</v>
      </c>
      <c r="CN16" s="221">
        <v>2</v>
      </c>
      <c r="CO16" s="121">
        <v>7.407407407407407E-2</v>
      </c>
      <c r="CP16" s="221">
        <v>1</v>
      </c>
      <c r="CQ16" s="121">
        <v>3.7037037037037035E-2</v>
      </c>
      <c r="CS16" s="221">
        <v>0</v>
      </c>
      <c r="CT16" s="121">
        <v>0</v>
      </c>
      <c r="CU16" s="221">
        <v>0</v>
      </c>
      <c r="CV16" s="121">
        <v>0</v>
      </c>
      <c r="CW16" s="221">
        <v>5</v>
      </c>
      <c r="CX16" s="121">
        <v>0.5</v>
      </c>
      <c r="CY16" s="221">
        <v>2</v>
      </c>
      <c r="CZ16" s="121">
        <v>0.2</v>
      </c>
      <c r="DA16" s="221">
        <v>1</v>
      </c>
      <c r="DB16" s="121">
        <v>0.1</v>
      </c>
      <c r="DC16" s="221">
        <v>1</v>
      </c>
      <c r="DD16" s="121">
        <v>0.1</v>
      </c>
      <c r="DE16" s="221">
        <v>1</v>
      </c>
      <c r="DF16" s="121">
        <v>0.1</v>
      </c>
      <c r="DH16" s="221">
        <v>1</v>
      </c>
      <c r="DI16" s="121">
        <v>5.8823529411764705E-2</v>
      </c>
      <c r="DJ16" s="221">
        <v>0</v>
      </c>
      <c r="DK16" s="121">
        <v>0</v>
      </c>
      <c r="DL16" s="221">
        <v>0</v>
      </c>
      <c r="DM16" s="121">
        <v>0</v>
      </c>
      <c r="DN16" s="221">
        <v>6</v>
      </c>
      <c r="DO16" s="121">
        <v>0.35294117647058826</v>
      </c>
      <c r="DP16" s="221">
        <v>3</v>
      </c>
      <c r="DQ16" s="121">
        <v>0.17647058823529413</v>
      </c>
      <c r="DR16" s="221">
        <v>6</v>
      </c>
      <c r="DS16" s="121">
        <v>0.35294117647058826</v>
      </c>
      <c r="DT16" s="221">
        <v>1</v>
      </c>
      <c r="DU16" s="121">
        <v>5.8823529411764705E-2</v>
      </c>
    </row>
    <row r="17" spans="1:125" x14ac:dyDescent="0.2">
      <c r="A17" s="100">
        <v>97214</v>
      </c>
      <c r="B17" s="120" t="s">
        <v>11</v>
      </c>
      <c r="C17" s="221">
        <v>1917.2631379999998</v>
      </c>
      <c r="D17" s="121">
        <v>0.67114325056105162</v>
      </c>
      <c r="E17" s="221">
        <v>418.07944200000009</v>
      </c>
      <c r="F17" s="121">
        <v>0.14634986201702624</v>
      </c>
      <c r="G17" s="221">
        <v>228.22218899999999</v>
      </c>
      <c r="H17" s="121">
        <v>7.9889806850090644E-2</v>
      </c>
      <c r="I17" s="221">
        <v>14.755746</v>
      </c>
      <c r="J17" s="121">
        <v>5.1652895935942397E-3</v>
      </c>
      <c r="K17" s="221">
        <v>278.39172400000007</v>
      </c>
      <c r="L17" s="121">
        <v>9.7451790978237224E-2</v>
      </c>
      <c r="M17" s="221">
        <v>2856.712239</v>
      </c>
      <c r="O17" s="221">
        <v>2464.2094240000001</v>
      </c>
      <c r="P17" s="442">
        <v>0.86260330682190223</v>
      </c>
      <c r="Q17" s="221">
        <v>369.87734</v>
      </c>
      <c r="R17" s="442">
        <v>0.12947658323803612</v>
      </c>
      <c r="S17" s="229">
        <v>22.625475000000002</v>
      </c>
      <c r="T17" s="121">
        <v>7.9201099400617661E-3</v>
      </c>
      <c r="U17" s="221">
        <v>2856.712239</v>
      </c>
      <c r="V17" s="439"/>
      <c r="W17" s="100"/>
      <c r="X17" s="120" t="s">
        <v>11</v>
      </c>
      <c r="Y17" s="221">
        <v>29.511490000000002</v>
      </c>
      <c r="Z17" s="121">
        <v>1.1583011552703353E-2</v>
      </c>
      <c r="AA17" s="221">
        <v>146.57373299999998</v>
      </c>
      <c r="AB17" s="121">
        <v>5.7528957116765575E-2</v>
      </c>
      <c r="AC17" s="221">
        <v>668.92710899999997</v>
      </c>
      <c r="AD17" s="121">
        <v>0.26254826277708965</v>
      </c>
      <c r="AE17" s="221">
        <v>1115.534326</v>
      </c>
      <c r="AF17" s="121">
        <v>0.437837838262153</v>
      </c>
      <c r="AG17" s="221">
        <v>896.16558099999997</v>
      </c>
      <c r="AH17" s="121">
        <v>0.31370523385782295</v>
      </c>
      <c r="AI17" s="221">
        <v>2856.712239</v>
      </c>
      <c r="AJ17" s="440"/>
      <c r="AL17" s="120" t="s">
        <v>11</v>
      </c>
      <c r="AM17" s="221">
        <v>18.690608999999998</v>
      </c>
      <c r="AN17" s="121">
        <v>6.5426992440391516E-3</v>
      </c>
      <c r="AO17" s="221">
        <v>22.625475000000002</v>
      </c>
      <c r="AP17" s="121">
        <v>7.9201099428342185E-3</v>
      </c>
      <c r="AQ17" s="221">
        <v>79.68102300000001</v>
      </c>
      <c r="AR17" s="121">
        <v>2.789256192488786E-2</v>
      </c>
      <c r="AS17" s="221">
        <v>2735.7151310000008</v>
      </c>
      <c r="AT17" s="121">
        <v>0.95764462888823876</v>
      </c>
      <c r="AU17" s="221">
        <v>2856.712238000001</v>
      </c>
      <c r="AV17" s="99"/>
      <c r="AW17" s="99"/>
      <c r="AX17" s="119">
        <v>97214</v>
      </c>
      <c r="AY17" s="120" t="s">
        <v>11</v>
      </c>
      <c r="AZ17" s="229">
        <v>4.9185809999999996</v>
      </c>
      <c r="BA17" s="121">
        <v>2.5654178096444474E-3</v>
      </c>
      <c r="BB17" s="229">
        <v>13.772029</v>
      </c>
      <c r="BC17" s="121">
        <v>7.1831710144734454E-3</v>
      </c>
      <c r="BD17" s="229">
        <v>149.52488199999999</v>
      </c>
      <c r="BE17" s="121">
        <v>7.7988711636096775E-2</v>
      </c>
      <c r="BF17" s="229">
        <v>523.33708999999988</v>
      </c>
      <c r="BG17" s="121">
        <v>0.27296049229106911</v>
      </c>
      <c r="BH17" s="229">
        <v>369.87734300000005</v>
      </c>
      <c r="BI17" s="121">
        <v>0.1929194463029415</v>
      </c>
      <c r="BJ17" s="229">
        <v>565.63689299999999</v>
      </c>
      <c r="BK17" s="121">
        <v>0.29502308879210298</v>
      </c>
      <c r="BL17" s="229">
        <v>290.19631900000002</v>
      </c>
      <c r="BM17" s="121">
        <v>0.15135967163209502</v>
      </c>
      <c r="BO17" s="221">
        <v>9.8371630000000003</v>
      </c>
      <c r="BP17" s="121">
        <v>2.3529410948649319E-2</v>
      </c>
      <c r="BQ17" s="221">
        <v>22.625475999999999</v>
      </c>
      <c r="BR17" s="121">
        <v>5.4117647812972333E-2</v>
      </c>
      <c r="BS17" s="221">
        <v>162.313196</v>
      </c>
      <c r="BT17" s="121">
        <v>0.38823529619999819</v>
      </c>
      <c r="BU17" s="221">
        <v>148.541166</v>
      </c>
      <c r="BV17" s="121">
        <v>0.35529411656648729</v>
      </c>
      <c r="BW17" s="221">
        <v>42.299802999999997</v>
      </c>
      <c r="BX17" s="121">
        <v>0.10117647210216088</v>
      </c>
      <c r="BY17" s="221">
        <v>26.560341999999999</v>
      </c>
      <c r="BZ17" s="121">
        <v>6.3529414105943996E-2</v>
      </c>
      <c r="CA17" s="221">
        <v>5.902298</v>
      </c>
      <c r="CB17" s="121">
        <v>1.4117647047567574E-2</v>
      </c>
      <c r="CC17" s="99"/>
      <c r="CD17" s="221">
        <v>5.902298</v>
      </c>
      <c r="CE17" s="121">
        <v>2.5862069003290473E-2</v>
      </c>
      <c r="CF17" s="221">
        <v>11.804596</v>
      </c>
      <c r="CG17" s="121">
        <v>5.1724138006580947E-2</v>
      </c>
      <c r="CH17" s="221">
        <v>60.006697000000003</v>
      </c>
      <c r="CI17" s="121">
        <v>0.26293103778791643</v>
      </c>
      <c r="CJ17" s="221">
        <v>112.14366200000001</v>
      </c>
      <c r="CK17" s="121">
        <v>0.49137931106251903</v>
      </c>
      <c r="CL17" s="221">
        <v>22.625475999999999</v>
      </c>
      <c r="CM17" s="121">
        <v>9.9137932639845119E-2</v>
      </c>
      <c r="CN17" s="221">
        <v>14.755744999999999</v>
      </c>
      <c r="CO17" s="121">
        <v>6.465517250822618E-2</v>
      </c>
      <c r="CP17" s="221">
        <v>0.98371600000000003</v>
      </c>
      <c r="CQ17" s="121">
        <v>4.3103433733167815E-3</v>
      </c>
      <c r="CS17" s="221">
        <v>0</v>
      </c>
      <c r="CT17" s="121">
        <v>0</v>
      </c>
      <c r="CU17" s="221">
        <v>2.951149</v>
      </c>
      <c r="CV17" s="121">
        <v>0.19999998644595807</v>
      </c>
      <c r="CW17" s="221">
        <v>6.8860140000000003</v>
      </c>
      <c r="CX17" s="121">
        <v>0.46666661245049895</v>
      </c>
      <c r="CY17" s="221">
        <v>0.98371600000000003</v>
      </c>
      <c r="CZ17" s="121">
        <v>6.6666639558582805E-2</v>
      </c>
      <c r="DA17" s="221">
        <v>1.967433</v>
      </c>
      <c r="DB17" s="121">
        <v>0.13333334688737525</v>
      </c>
      <c r="DC17" s="221">
        <v>1.967433</v>
      </c>
      <c r="DD17" s="121">
        <v>0.13333334688737525</v>
      </c>
      <c r="DE17" s="221">
        <v>0</v>
      </c>
      <c r="DF17" s="121">
        <v>0</v>
      </c>
      <c r="DH17" s="221">
        <v>0.98371600000000003</v>
      </c>
      <c r="DI17" s="121">
        <v>3.53356768608538E-3</v>
      </c>
      <c r="DJ17" s="221">
        <v>3.9348649999999998</v>
      </c>
      <c r="DK17" s="121">
        <v>1.4134274336402323E-2</v>
      </c>
      <c r="DL17" s="221">
        <v>41.316086000000006</v>
      </c>
      <c r="DM17" s="121">
        <v>0.14840989310443725</v>
      </c>
      <c r="DN17" s="221">
        <v>117.06224400000001</v>
      </c>
      <c r="DO17" s="121">
        <v>0.42049469832659242</v>
      </c>
      <c r="DP17" s="221">
        <v>44.267234999999999</v>
      </c>
      <c r="DQ17" s="121">
        <v>0.15901059975475415</v>
      </c>
      <c r="DR17" s="221">
        <v>53.120682000000002</v>
      </c>
      <c r="DS17" s="121">
        <v>0.19081271970570501</v>
      </c>
      <c r="DT17" s="221">
        <v>17.706894000000002</v>
      </c>
      <c r="DU17" s="121">
        <v>6.3604239901901671E-2</v>
      </c>
    </row>
    <row r="18" spans="1:125" x14ac:dyDescent="0.2">
      <c r="A18" s="100">
        <v>97215</v>
      </c>
      <c r="B18" s="120" t="s">
        <v>12</v>
      </c>
      <c r="C18" s="221">
        <v>309.68118399999997</v>
      </c>
      <c r="D18" s="121">
        <v>0.69789226996334019</v>
      </c>
      <c r="E18" s="221">
        <v>41.567943000000007</v>
      </c>
      <c r="F18" s="121">
        <v>9.3676812143603599E-2</v>
      </c>
      <c r="G18" s="221">
        <v>14.548781999999999</v>
      </c>
      <c r="H18" s="121">
        <v>3.278688864474822E-2</v>
      </c>
      <c r="I18" s="221">
        <v>0</v>
      </c>
      <c r="J18" s="121">
        <v>0</v>
      </c>
      <c r="K18" s="221">
        <v>77.93989599999999</v>
      </c>
      <c r="L18" s="121">
        <v>0.17564402924830799</v>
      </c>
      <c r="M18" s="221">
        <v>443.73780499999998</v>
      </c>
      <c r="O18" s="221">
        <v>421.91463399999992</v>
      </c>
      <c r="P18" s="442">
        <v>0.95081967154004376</v>
      </c>
      <c r="Q18" s="221">
        <v>21.823170999999999</v>
      </c>
      <c r="R18" s="442">
        <v>4.9180328459956214E-2</v>
      </c>
      <c r="S18" s="229">
        <v>0</v>
      </c>
      <c r="T18" s="121">
        <v>0</v>
      </c>
      <c r="U18" s="221">
        <v>443.73780499999992</v>
      </c>
      <c r="V18" s="439"/>
      <c r="W18" s="100"/>
      <c r="X18" s="120" t="s">
        <v>12</v>
      </c>
      <c r="Y18" s="221">
        <v>3.1175959999999998</v>
      </c>
      <c r="Z18" s="121">
        <v>8.0428958919290562E-3</v>
      </c>
      <c r="AA18" s="221">
        <v>12.470382999999998</v>
      </c>
      <c r="AB18" s="121">
        <v>3.2171580987877181E-2</v>
      </c>
      <c r="AC18" s="221">
        <v>94.567075000000003</v>
      </c>
      <c r="AD18" s="121">
        <v>0.24396783259577157</v>
      </c>
      <c r="AE18" s="221">
        <v>175.62456399999999</v>
      </c>
      <c r="AF18" s="121">
        <v>0.45308310772705374</v>
      </c>
      <c r="AG18" s="221">
        <v>157.95818699999998</v>
      </c>
      <c r="AH18" s="121">
        <v>0.35597189425859266</v>
      </c>
      <c r="AI18" s="221">
        <v>443.73780499999992</v>
      </c>
      <c r="AJ18" s="440"/>
      <c r="AL18" s="120" t="s">
        <v>12</v>
      </c>
      <c r="AM18" s="221">
        <v>20.783971999999999</v>
      </c>
      <c r="AN18" s="121">
        <v>4.6838407198593321E-2</v>
      </c>
      <c r="AO18" s="221">
        <v>1.039199</v>
      </c>
      <c r="AP18" s="121">
        <v>2.3419212613628899E-3</v>
      </c>
      <c r="AQ18" s="221">
        <v>4.1567949999999998</v>
      </c>
      <c r="AR18" s="121">
        <v>9.3676827918685E-3</v>
      </c>
      <c r="AS18" s="221">
        <v>417.75783899999999</v>
      </c>
      <c r="AT18" s="121">
        <v>0.94145198874817526</v>
      </c>
      <c r="AU18" s="221">
        <v>443.73780499999998</v>
      </c>
      <c r="AV18" s="99"/>
      <c r="AW18" s="99"/>
      <c r="AX18" s="119">
        <v>97215</v>
      </c>
      <c r="AY18" s="120" t="s">
        <v>12</v>
      </c>
      <c r="AZ18" s="229">
        <v>1.039199</v>
      </c>
      <c r="BA18" s="121">
        <v>3.3557059766343442E-3</v>
      </c>
      <c r="BB18" s="229">
        <v>3.1175959999999998</v>
      </c>
      <c r="BC18" s="121">
        <v>1.0067114700775622E-2</v>
      </c>
      <c r="BD18" s="229">
        <v>20.783971999999999</v>
      </c>
      <c r="BE18" s="121">
        <v>6.7114093699667587E-2</v>
      </c>
      <c r="BF18" s="229">
        <v>85.214286000000001</v>
      </c>
      <c r="BG18" s="121">
        <v>0.27516778675193909</v>
      </c>
      <c r="BH18" s="229">
        <v>57.155923000000001</v>
      </c>
      <c r="BI18" s="121">
        <v>0.18456375767408589</v>
      </c>
      <c r="BJ18" s="229">
        <v>86.253484999999998</v>
      </c>
      <c r="BK18" s="121">
        <v>0.27852349272857341</v>
      </c>
      <c r="BL18" s="229">
        <v>56.116725000000002</v>
      </c>
      <c r="BM18" s="121">
        <v>0.18120805492657896</v>
      </c>
      <c r="BO18" s="221">
        <v>0</v>
      </c>
      <c r="BP18" s="121">
        <v>0</v>
      </c>
      <c r="BQ18" s="221">
        <v>1.039199</v>
      </c>
      <c r="BR18" s="121">
        <v>2.5000010224224947E-2</v>
      </c>
      <c r="BS18" s="221">
        <v>8.3135890000000003</v>
      </c>
      <c r="BT18" s="121">
        <v>0.20000000962279993</v>
      </c>
      <c r="BU18" s="221">
        <v>13.509581999999998</v>
      </c>
      <c r="BV18" s="121">
        <v>0.32500001262992484</v>
      </c>
      <c r="BW18" s="221">
        <v>12.470383999999999</v>
      </c>
      <c r="BX18" s="121">
        <v>0.3000000264626998</v>
      </c>
      <c r="BY18" s="221">
        <v>6.2351919999999996</v>
      </c>
      <c r="BZ18" s="121">
        <v>0.1500000132313499</v>
      </c>
      <c r="CA18" s="221">
        <v>0</v>
      </c>
      <c r="CB18" s="121">
        <v>0</v>
      </c>
      <c r="CC18" s="99"/>
      <c r="CD18" s="221">
        <v>0</v>
      </c>
      <c r="CE18" s="121">
        <v>0</v>
      </c>
      <c r="CF18" s="221">
        <v>1.039199</v>
      </c>
      <c r="CG18" s="121">
        <v>7.1428591066936054E-2</v>
      </c>
      <c r="CH18" s="221">
        <v>7.2743899999999995</v>
      </c>
      <c r="CI18" s="121">
        <v>0.49999993126572384</v>
      </c>
      <c r="CJ18" s="221">
        <v>6.2351919999999996</v>
      </c>
      <c r="CK18" s="121">
        <v>0.42857140893306395</v>
      </c>
      <c r="CL18" s="221">
        <v>0</v>
      </c>
      <c r="CM18" s="121">
        <v>0</v>
      </c>
      <c r="CN18" s="221">
        <v>0</v>
      </c>
      <c r="CO18" s="121">
        <v>0</v>
      </c>
      <c r="CP18" s="221">
        <v>0</v>
      </c>
      <c r="CQ18" s="121">
        <v>0</v>
      </c>
      <c r="CS18" s="221">
        <v>0</v>
      </c>
      <c r="CT18" s="121"/>
      <c r="CU18" s="221">
        <v>0</v>
      </c>
      <c r="CV18" s="121"/>
      <c r="CW18" s="221">
        <v>0</v>
      </c>
      <c r="CX18" s="121"/>
      <c r="CY18" s="221">
        <v>0</v>
      </c>
      <c r="CZ18" s="121"/>
      <c r="DA18" s="221">
        <v>0</v>
      </c>
      <c r="DB18" s="121"/>
      <c r="DC18" s="221">
        <v>0</v>
      </c>
      <c r="DD18" s="121"/>
      <c r="DE18" s="221">
        <v>0</v>
      </c>
      <c r="DF18" s="121"/>
      <c r="DH18" s="221">
        <v>0</v>
      </c>
      <c r="DI18" s="121">
        <v>0</v>
      </c>
      <c r="DJ18" s="221">
        <v>1.039199</v>
      </c>
      <c r="DK18" s="121">
        <v>1.3333338294421128E-2</v>
      </c>
      <c r="DL18" s="221">
        <v>7.2743900000000004</v>
      </c>
      <c r="DM18" s="121">
        <v>9.3333329569749504E-2</v>
      </c>
      <c r="DN18" s="221">
        <v>29.097560999999999</v>
      </c>
      <c r="DO18" s="121">
        <v>0.37333333110939748</v>
      </c>
      <c r="DP18" s="221">
        <v>23.901568000000001</v>
      </c>
      <c r="DQ18" s="121">
        <v>0.30666666529809078</v>
      </c>
      <c r="DR18" s="221">
        <v>12.470383</v>
      </c>
      <c r="DS18" s="121">
        <v>0.15999999538105622</v>
      </c>
      <c r="DT18" s="221">
        <v>4.1567939999999997</v>
      </c>
      <c r="DU18" s="121">
        <v>5.3333327516885576E-2</v>
      </c>
    </row>
    <row r="19" spans="1:125" x14ac:dyDescent="0.2">
      <c r="A19" s="100">
        <v>97216</v>
      </c>
      <c r="B19" s="123" t="s">
        <v>13</v>
      </c>
      <c r="C19" s="221">
        <v>939</v>
      </c>
      <c r="D19" s="124">
        <v>0.66548547129695257</v>
      </c>
      <c r="E19" s="221">
        <v>202</v>
      </c>
      <c r="F19" s="124">
        <v>0.14316087880935507</v>
      </c>
      <c r="G19" s="221">
        <v>168</v>
      </c>
      <c r="H19" s="124">
        <v>0.11906449326718639</v>
      </c>
      <c r="I19" s="221">
        <v>8</v>
      </c>
      <c r="J19" s="124">
        <v>5.6697377746279237E-3</v>
      </c>
      <c r="K19" s="221">
        <v>94</v>
      </c>
      <c r="L19" s="124">
        <v>6.6619418851878096E-2</v>
      </c>
      <c r="M19" s="387">
        <v>1411</v>
      </c>
      <c r="O19" s="387">
        <v>1113</v>
      </c>
      <c r="P19" s="443">
        <v>0.78880226789510988</v>
      </c>
      <c r="Q19" s="387">
        <v>293</v>
      </c>
      <c r="R19" s="443">
        <v>0.20765414599574769</v>
      </c>
      <c r="S19" s="444">
        <v>5</v>
      </c>
      <c r="T19" s="124">
        <v>3.5435861091424521E-3</v>
      </c>
      <c r="U19" s="221">
        <v>1411</v>
      </c>
      <c r="V19" s="439"/>
      <c r="W19" s="100"/>
      <c r="X19" s="123" t="s">
        <v>13</v>
      </c>
      <c r="Y19" s="221">
        <v>14</v>
      </c>
      <c r="Z19" s="124">
        <v>1.0844306738962044E-2</v>
      </c>
      <c r="AA19" s="221">
        <v>105</v>
      </c>
      <c r="AB19" s="124">
        <v>8.1332300542215338E-2</v>
      </c>
      <c r="AC19" s="221">
        <v>285</v>
      </c>
      <c r="AD19" s="124">
        <v>0.22075910147172734</v>
      </c>
      <c r="AE19" s="221">
        <v>582</v>
      </c>
      <c r="AF19" s="124">
        <v>0.45081332300542215</v>
      </c>
      <c r="AG19" s="221">
        <v>425</v>
      </c>
      <c r="AH19" s="124">
        <v>0.30120481927710846</v>
      </c>
      <c r="AI19" s="387">
        <v>1411</v>
      </c>
      <c r="AJ19" s="440"/>
      <c r="AL19" s="123" t="s">
        <v>13</v>
      </c>
      <c r="AM19" s="221">
        <v>17</v>
      </c>
      <c r="AN19" s="124">
        <v>1.2048192771084338E-2</v>
      </c>
      <c r="AO19" s="221">
        <v>0</v>
      </c>
      <c r="AP19" s="124">
        <v>0</v>
      </c>
      <c r="AQ19" s="221">
        <v>34</v>
      </c>
      <c r="AR19" s="124">
        <v>2.4096385542168676E-2</v>
      </c>
      <c r="AS19" s="221">
        <v>1360</v>
      </c>
      <c r="AT19" s="124">
        <v>0.96385542168674698</v>
      </c>
      <c r="AU19" s="387">
        <v>1411</v>
      </c>
      <c r="AV19" s="99"/>
      <c r="AW19" s="99"/>
      <c r="AX19" s="119">
        <v>97216</v>
      </c>
      <c r="AY19" s="120" t="s">
        <v>13</v>
      </c>
      <c r="AZ19" s="229">
        <v>3</v>
      </c>
      <c r="BA19" s="121">
        <v>3.1948881789137379E-3</v>
      </c>
      <c r="BB19" s="229">
        <v>3</v>
      </c>
      <c r="BC19" s="121">
        <v>3.1948881789137379E-3</v>
      </c>
      <c r="BD19" s="229">
        <v>58</v>
      </c>
      <c r="BE19" s="121">
        <v>6.1767838125665601E-2</v>
      </c>
      <c r="BF19" s="229">
        <v>273</v>
      </c>
      <c r="BG19" s="121">
        <v>0.29073482428115016</v>
      </c>
      <c r="BH19" s="229">
        <v>210</v>
      </c>
      <c r="BI19" s="121">
        <v>0.22364217252396165</v>
      </c>
      <c r="BJ19" s="229">
        <v>256</v>
      </c>
      <c r="BK19" s="121">
        <v>0.27263045793397234</v>
      </c>
      <c r="BL19" s="229">
        <v>136</v>
      </c>
      <c r="BM19" s="121">
        <v>0.14483493077742279</v>
      </c>
      <c r="BO19" s="221">
        <v>1</v>
      </c>
      <c r="BP19" s="121">
        <v>4.9504950495049506E-3</v>
      </c>
      <c r="BQ19" s="221">
        <v>14</v>
      </c>
      <c r="BR19" s="121">
        <v>6.9306930693069313E-2</v>
      </c>
      <c r="BS19" s="221">
        <v>81</v>
      </c>
      <c r="BT19" s="121">
        <v>0.40099009900990101</v>
      </c>
      <c r="BU19" s="221">
        <v>73</v>
      </c>
      <c r="BV19" s="121">
        <v>0.36138613861386137</v>
      </c>
      <c r="BW19" s="221">
        <v>15</v>
      </c>
      <c r="BX19" s="121">
        <v>7.4257425742574254E-2</v>
      </c>
      <c r="BY19" s="221">
        <v>14</v>
      </c>
      <c r="BZ19" s="121">
        <v>6.9306930693069313E-2</v>
      </c>
      <c r="CA19" s="221">
        <v>4</v>
      </c>
      <c r="CB19" s="121">
        <v>1.9801980198019802E-2</v>
      </c>
      <c r="CC19" s="99"/>
      <c r="CD19" s="221">
        <v>2</v>
      </c>
      <c r="CE19" s="121">
        <v>1.1904761904761904E-2</v>
      </c>
      <c r="CF19" s="221">
        <v>2</v>
      </c>
      <c r="CG19" s="121">
        <v>1.1904761904761904E-2</v>
      </c>
      <c r="CH19" s="221">
        <v>35</v>
      </c>
      <c r="CI19" s="121">
        <v>0.20833333333333334</v>
      </c>
      <c r="CJ19" s="221">
        <v>79</v>
      </c>
      <c r="CK19" s="121">
        <v>0.47023809523809523</v>
      </c>
      <c r="CL19" s="221">
        <v>21</v>
      </c>
      <c r="CM19" s="121">
        <v>0.125</v>
      </c>
      <c r="CN19" s="221">
        <v>25</v>
      </c>
      <c r="CO19" s="121">
        <v>0.14880952380952381</v>
      </c>
      <c r="CP19" s="221">
        <v>4</v>
      </c>
      <c r="CQ19" s="121">
        <v>2.3809523809523808E-2</v>
      </c>
      <c r="CS19" s="221">
        <v>0</v>
      </c>
      <c r="CT19" s="121">
        <v>0</v>
      </c>
      <c r="CU19" s="221">
        <v>0</v>
      </c>
      <c r="CV19" s="121">
        <v>0</v>
      </c>
      <c r="CW19" s="221">
        <v>5</v>
      </c>
      <c r="CX19" s="121">
        <v>0.625</v>
      </c>
      <c r="CY19" s="221">
        <v>2</v>
      </c>
      <c r="CZ19" s="121">
        <v>0.25</v>
      </c>
      <c r="DA19" s="221">
        <v>0</v>
      </c>
      <c r="DB19" s="121">
        <v>0</v>
      </c>
      <c r="DC19" s="221">
        <v>1</v>
      </c>
      <c r="DD19" s="121">
        <v>0.125</v>
      </c>
      <c r="DE19" s="221">
        <v>0</v>
      </c>
      <c r="DF19" s="121">
        <v>0</v>
      </c>
      <c r="DH19" s="221">
        <v>0</v>
      </c>
      <c r="DI19" s="121">
        <v>0</v>
      </c>
      <c r="DJ19" s="221">
        <v>2</v>
      </c>
      <c r="DK19" s="121">
        <v>2.1276595744680851E-2</v>
      </c>
      <c r="DL19" s="221">
        <v>16</v>
      </c>
      <c r="DM19" s="121">
        <v>0.1702127659574468</v>
      </c>
      <c r="DN19" s="221">
        <v>45</v>
      </c>
      <c r="DO19" s="121">
        <v>0.47872340425531917</v>
      </c>
      <c r="DP19" s="221">
        <v>16</v>
      </c>
      <c r="DQ19" s="121">
        <v>0.1702127659574468</v>
      </c>
      <c r="DR19" s="221">
        <v>12</v>
      </c>
      <c r="DS19" s="121">
        <v>0.1276595744680851</v>
      </c>
      <c r="DT19" s="221">
        <v>3</v>
      </c>
      <c r="DU19" s="121">
        <v>3.1914893617021274E-2</v>
      </c>
    </row>
    <row r="20" spans="1:125" x14ac:dyDescent="0.2">
      <c r="A20" s="100"/>
      <c r="B20" s="132" t="s">
        <v>36</v>
      </c>
      <c r="C20" s="236">
        <v>4841.0048660000002</v>
      </c>
      <c r="D20" s="134">
        <v>0.67010271303851443</v>
      </c>
      <c r="E20" s="236">
        <v>1033.550013</v>
      </c>
      <c r="F20" s="134">
        <v>0.14306630274977539</v>
      </c>
      <c r="G20" s="236">
        <v>611.43665699999997</v>
      </c>
      <c r="H20" s="134">
        <v>8.4636428602775871E-2</v>
      </c>
      <c r="I20" s="236">
        <v>34.810962000000004</v>
      </c>
      <c r="J20" s="134">
        <v>4.8186111613961417E-3</v>
      </c>
      <c r="K20" s="236">
        <v>703.47039600000005</v>
      </c>
      <c r="L20" s="134">
        <v>9.7375944447538207E-2</v>
      </c>
      <c r="M20" s="236">
        <v>7224.2728939999997</v>
      </c>
      <c r="O20" s="236">
        <v>6253.306482</v>
      </c>
      <c r="P20" s="446">
        <v>0.86559665917293627</v>
      </c>
      <c r="Q20" s="236">
        <v>932.07853799999998</v>
      </c>
      <c r="R20" s="446">
        <v>0.12902039439486324</v>
      </c>
      <c r="S20" s="192">
        <v>38.887874000000004</v>
      </c>
      <c r="T20" s="134">
        <v>5.3829464322004894E-3</v>
      </c>
      <c r="U20" s="236">
        <v>7224.2728939999997</v>
      </c>
      <c r="V20" s="439"/>
      <c r="W20" s="100"/>
      <c r="X20" s="132" t="s">
        <v>36</v>
      </c>
      <c r="Y20" s="236">
        <v>59.857164000000004</v>
      </c>
      <c r="Z20" s="134">
        <v>8.285562419674564E-3</v>
      </c>
      <c r="AA20" s="236">
        <v>411.68948899999998</v>
      </c>
      <c r="AB20" s="134">
        <v>5.6986979179859315E-2</v>
      </c>
      <c r="AC20" s="236">
        <v>1688.1837389999998</v>
      </c>
      <c r="AD20" s="134">
        <v>0.23368216618756096</v>
      </c>
      <c r="AE20" s="236">
        <v>2978.421378</v>
      </c>
      <c r="AF20" s="134">
        <v>0.41227974381666543</v>
      </c>
      <c r="AG20" s="236">
        <v>2086.1211239999993</v>
      </c>
      <c r="AH20" s="134">
        <v>0.28876554839623969</v>
      </c>
      <c r="AI20" s="236">
        <v>7224.2728939999997</v>
      </c>
      <c r="AJ20" s="440"/>
      <c r="AL20" s="132" t="s">
        <v>36</v>
      </c>
      <c r="AM20" s="236">
        <v>76.923519999999996</v>
      </c>
      <c r="AN20" s="134">
        <v>1.0647925558465493E-2</v>
      </c>
      <c r="AO20" s="236">
        <v>27.754462</v>
      </c>
      <c r="AP20" s="134">
        <v>3.8418346598187306E-3</v>
      </c>
      <c r="AQ20" s="236">
        <v>143.32157900000001</v>
      </c>
      <c r="AR20" s="134">
        <v>1.9838893281453208E-2</v>
      </c>
      <c r="AS20" s="236">
        <v>6976.2733340000004</v>
      </c>
      <c r="AT20" s="134">
        <v>0.96567134650026265</v>
      </c>
      <c r="AU20" s="236">
        <v>7224.2728950000001</v>
      </c>
      <c r="AV20" s="99"/>
      <c r="AW20" s="99"/>
      <c r="AX20" s="126"/>
      <c r="AY20" s="132" t="s">
        <v>36</v>
      </c>
      <c r="AZ20" s="192">
        <v>8.9577799999999996</v>
      </c>
      <c r="BA20" s="134">
        <v>1.8503968180064207E-3</v>
      </c>
      <c r="BB20" s="192">
        <v>24.986376999999997</v>
      </c>
      <c r="BC20" s="134">
        <v>5.1614029920704473E-3</v>
      </c>
      <c r="BD20" s="192">
        <v>308.53280999999998</v>
      </c>
      <c r="BE20" s="134">
        <v>6.3733216251635957E-2</v>
      </c>
      <c r="BF20" s="192">
        <v>1346.2776949999998</v>
      </c>
      <c r="BG20" s="134">
        <v>0.27809881052906171</v>
      </c>
      <c r="BH20" s="192">
        <v>966.45096400000011</v>
      </c>
      <c r="BI20" s="134">
        <v>0.19963850290416132</v>
      </c>
      <c r="BJ20" s="192">
        <v>1432.8510709999998</v>
      </c>
      <c r="BK20" s="134">
        <v>0.29598215880000311</v>
      </c>
      <c r="BL20" s="192">
        <v>752.94817</v>
      </c>
      <c r="BM20" s="134">
        <v>0.15553551191162962</v>
      </c>
      <c r="BO20" s="236">
        <v>13.858057000000001</v>
      </c>
      <c r="BP20" s="134">
        <v>1.3408211335390888E-2</v>
      </c>
      <c r="BQ20" s="236">
        <v>60.031041000000002</v>
      </c>
      <c r="BR20" s="134">
        <v>5.8082376512920621E-2</v>
      </c>
      <c r="BS20" s="236">
        <v>370.66554199999996</v>
      </c>
      <c r="BT20" s="134">
        <v>0.35863338719729659</v>
      </c>
      <c r="BU20" s="236">
        <v>374.31783200000007</v>
      </c>
      <c r="BV20" s="134">
        <v>0.36216712040232935</v>
      </c>
      <c r="BW20" s="236">
        <v>117.43377299999999</v>
      </c>
      <c r="BX20" s="134">
        <v>0.11362176142703989</v>
      </c>
      <c r="BY20" s="236">
        <v>83.251687000000004</v>
      </c>
      <c r="BZ20" s="134">
        <v>8.054925833569701E-2</v>
      </c>
      <c r="CA20" s="236">
        <v>13.992086</v>
      </c>
      <c r="CB20" s="134">
        <v>1.3537889627020884E-2</v>
      </c>
      <c r="CC20" s="99"/>
      <c r="CD20" s="236">
        <v>8.929905999999999</v>
      </c>
      <c r="CE20" s="134">
        <v>1.4604793313855894E-2</v>
      </c>
      <c r="CF20" s="236">
        <v>19.981832999999998</v>
      </c>
      <c r="CG20" s="134">
        <v>3.2680135826400086E-2</v>
      </c>
      <c r="CH20" s="236">
        <v>160.77189800000002</v>
      </c>
      <c r="CI20" s="134">
        <v>0.26294121583881425</v>
      </c>
      <c r="CJ20" s="236">
        <v>284.17334800000003</v>
      </c>
      <c r="CK20" s="134">
        <v>0.46476334833160005</v>
      </c>
      <c r="CL20" s="236">
        <v>68.260451000000003</v>
      </c>
      <c r="CM20" s="134">
        <v>0.1116394482053437</v>
      </c>
      <c r="CN20" s="236">
        <v>55.114643999999998</v>
      </c>
      <c r="CO20" s="134">
        <v>9.0139580885481657E-2</v>
      </c>
      <c r="CP20" s="236">
        <v>14.204576999999999</v>
      </c>
      <c r="CQ20" s="134">
        <v>2.3231477598504531E-2</v>
      </c>
      <c r="CS20" s="236">
        <v>1.0276080000000001</v>
      </c>
      <c r="CT20" s="134">
        <v>2.9519666822192387E-2</v>
      </c>
      <c r="CU20" s="236">
        <v>2.951149</v>
      </c>
      <c r="CV20" s="134">
        <v>8.4776427609211141E-2</v>
      </c>
      <c r="CW20" s="236">
        <v>16.886013999999999</v>
      </c>
      <c r="CX20" s="134">
        <v>0.48507748794761829</v>
      </c>
      <c r="CY20" s="236">
        <v>6.0113240000000001</v>
      </c>
      <c r="CZ20" s="134">
        <v>0.17268479969039635</v>
      </c>
      <c r="DA20" s="236">
        <v>2.9674329999999998</v>
      </c>
      <c r="DB20" s="134">
        <v>8.5244211291833863E-2</v>
      </c>
      <c r="DC20" s="236">
        <v>3.9674329999999998</v>
      </c>
      <c r="DD20" s="134">
        <v>0.1139707946019992</v>
      </c>
      <c r="DE20" s="236">
        <v>1</v>
      </c>
      <c r="DF20" s="134">
        <v>2.8726583310165341E-2</v>
      </c>
      <c r="DH20" s="236">
        <v>2.9906810000000004</v>
      </c>
      <c r="DI20" s="134">
        <v>4.2513246001612843E-3</v>
      </c>
      <c r="DJ20" s="236">
        <v>13.119066999999999</v>
      </c>
      <c r="DK20" s="134">
        <v>1.864906764321039E-2</v>
      </c>
      <c r="DL20" s="236">
        <v>99.26077500000001</v>
      </c>
      <c r="DM20" s="134">
        <v>0.14110156669620535</v>
      </c>
      <c r="DN20" s="236">
        <v>299.32191799999998</v>
      </c>
      <c r="DO20" s="134">
        <v>0.42549326837628565</v>
      </c>
      <c r="DP20" s="236">
        <v>129.15621399999998</v>
      </c>
      <c r="DQ20" s="134">
        <v>0.18359864854924182</v>
      </c>
      <c r="DR20" s="236">
        <v>130.69587100000001</v>
      </c>
      <c r="DS20" s="134">
        <v>0.18578730781444283</v>
      </c>
      <c r="DT20" s="236">
        <v>28.925868000000001</v>
      </c>
      <c r="DU20" s="134">
        <v>4.1118813477404668E-2</v>
      </c>
    </row>
    <row r="21" spans="1:125" x14ac:dyDescent="0.2">
      <c r="A21" s="100">
        <v>97234</v>
      </c>
      <c r="B21" s="137" t="s">
        <v>2</v>
      </c>
      <c r="C21" s="221">
        <v>324.13277199999993</v>
      </c>
      <c r="D21" s="138">
        <v>0.60294117857695406</v>
      </c>
      <c r="E21" s="221">
        <v>56.327948999999997</v>
      </c>
      <c r="F21" s="138">
        <v>0.10477940797940223</v>
      </c>
      <c r="G21" s="221">
        <v>100.79738599999999</v>
      </c>
      <c r="H21" s="138">
        <v>0.18749999988373953</v>
      </c>
      <c r="I21" s="221">
        <v>15.811355000000001</v>
      </c>
      <c r="J21" s="138">
        <v>2.9411765307701183E-2</v>
      </c>
      <c r="K21" s="221">
        <v>40.516597000000012</v>
      </c>
      <c r="L21" s="138">
        <v>7.5367648252202935E-2</v>
      </c>
      <c r="M21" s="388">
        <v>537.58605899999998</v>
      </c>
      <c r="O21" s="388">
        <v>397.26028400000013</v>
      </c>
      <c r="P21" s="447">
        <v>0.73897058405675664</v>
      </c>
      <c r="Q21" s="388">
        <v>132.42009599999997</v>
      </c>
      <c r="R21" s="447">
        <v>0.24632353049914182</v>
      </c>
      <c r="S21" s="448">
        <v>7.905679000000001</v>
      </c>
      <c r="T21" s="138">
        <v>1.4705885444101518E-2</v>
      </c>
      <c r="U21" s="221">
        <v>537.58605900000009</v>
      </c>
      <c r="V21" s="439"/>
      <c r="W21" s="100"/>
      <c r="X21" s="137" t="s">
        <v>2</v>
      </c>
      <c r="Y21" s="221">
        <v>9.882099000000002</v>
      </c>
      <c r="Z21" s="138">
        <v>2.0366603558925896E-2</v>
      </c>
      <c r="AA21" s="221">
        <v>47.434063000000002</v>
      </c>
      <c r="AB21" s="138">
        <v>9.775967193914116E-2</v>
      </c>
      <c r="AC21" s="221">
        <v>140.32577400000002</v>
      </c>
      <c r="AD21" s="138">
        <v>0.28920570499824283</v>
      </c>
      <c r="AE21" s="221">
        <v>187.75983499999998</v>
      </c>
      <c r="AF21" s="138">
        <v>0.38696537281546539</v>
      </c>
      <c r="AG21" s="221">
        <v>152.18428800000007</v>
      </c>
      <c r="AH21" s="138">
        <v>0.2830882338784757</v>
      </c>
      <c r="AI21" s="388">
        <v>537.58605900000009</v>
      </c>
      <c r="AJ21" s="440"/>
      <c r="AL21" s="137" t="s">
        <v>2</v>
      </c>
      <c r="AM21" s="221">
        <v>1.9764189999999999</v>
      </c>
      <c r="AN21" s="138">
        <v>3.6764699522222181E-3</v>
      </c>
      <c r="AO21" s="221">
        <v>1.9764200000000001</v>
      </c>
      <c r="AP21" s="138">
        <v>3.676471812389497E-3</v>
      </c>
      <c r="AQ21" s="221">
        <v>6.9174679999999995</v>
      </c>
      <c r="AR21" s="138">
        <v>1.286764762302868E-2</v>
      </c>
      <c r="AS21" s="221">
        <v>526.71575399999983</v>
      </c>
      <c r="AT21" s="138">
        <v>0.97977941061235951</v>
      </c>
      <c r="AU21" s="388">
        <v>537.58606099999986</v>
      </c>
      <c r="AV21" s="99"/>
      <c r="AW21" s="99"/>
      <c r="AX21" s="119">
        <v>97234</v>
      </c>
      <c r="AY21" s="120" t="s">
        <v>2</v>
      </c>
      <c r="AZ21" s="229">
        <v>0</v>
      </c>
      <c r="BA21" s="121">
        <v>0</v>
      </c>
      <c r="BB21" s="229">
        <v>1.9764189999999999</v>
      </c>
      <c r="BC21" s="121">
        <v>6.0975599221420301E-3</v>
      </c>
      <c r="BD21" s="229">
        <v>33.599129000000005</v>
      </c>
      <c r="BE21" s="121">
        <v>0.10365853718734745</v>
      </c>
      <c r="BF21" s="229">
        <v>90.915289000000001</v>
      </c>
      <c r="BG21" s="121">
        <v>0.28048780269586571</v>
      </c>
      <c r="BH21" s="229">
        <v>65.221838000000005</v>
      </c>
      <c r="BI21" s="121">
        <v>0.20121951136739738</v>
      </c>
      <c r="BJ21" s="229">
        <v>91.903499000000011</v>
      </c>
      <c r="BK21" s="121">
        <v>0.2835365841995145</v>
      </c>
      <c r="BL21" s="229">
        <v>40.516596</v>
      </c>
      <c r="BM21" s="121">
        <v>0.12499999845742228</v>
      </c>
      <c r="BO21" s="221">
        <v>0.98821000000000003</v>
      </c>
      <c r="BP21" s="121">
        <v>1.7543866189766649E-2</v>
      </c>
      <c r="BQ21" s="221">
        <v>0.98821000000000003</v>
      </c>
      <c r="BR21" s="121">
        <v>1.7543866189766649E-2</v>
      </c>
      <c r="BS21" s="221">
        <v>19.764192999999999</v>
      </c>
      <c r="BT21" s="121">
        <v>0.35087719952309998</v>
      </c>
      <c r="BU21" s="221">
        <v>26.681661999999999</v>
      </c>
      <c r="BV21" s="121">
        <v>0.47368424509829038</v>
      </c>
      <c r="BW21" s="221">
        <v>0.98821000000000003</v>
      </c>
      <c r="BX21" s="121">
        <v>1.7543866189766649E-2</v>
      </c>
      <c r="BY21" s="221">
        <v>5.9292580000000008</v>
      </c>
      <c r="BZ21" s="121">
        <v>0.10526316163224762</v>
      </c>
      <c r="CA21" s="221">
        <v>0.98821000000000003</v>
      </c>
      <c r="CB21" s="121">
        <v>1.7543866189766649E-2</v>
      </c>
      <c r="CC21" s="99"/>
      <c r="CD21" s="221">
        <v>0.98821000000000003</v>
      </c>
      <c r="CE21" s="121">
        <v>9.803924875591518E-3</v>
      </c>
      <c r="CF21" s="221">
        <v>0.98821000000000003</v>
      </c>
      <c r="CG21" s="121">
        <v>9.803924875591518E-3</v>
      </c>
      <c r="CH21" s="221">
        <v>39.528387000000002</v>
      </c>
      <c r="CI21" s="121">
        <v>0.39215686605206218</v>
      </c>
      <c r="CJ21" s="221">
        <v>50.398693000000002</v>
      </c>
      <c r="CK21" s="121">
        <v>0.50000000000000011</v>
      </c>
      <c r="CL21" s="221">
        <v>5.9292579999999999</v>
      </c>
      <c r="CM21" s="121">
        <v>5.8823529411764712E-2</v>
      </c>
      <c r="CN21" s="221">
        <v>2.964629</v>
      </c>
      <c r="CO21" s="121">
        <v>2.9411764705882356E-2</v>
      </c>
      <c r="CP21" s="221">
        <v>0</v>
      </c>
      <c r="CQ21" s="121">
        <v>0</v>
      </c>
      <c r="CS21" s="221">
        <v>0</v>
      </c>
      <c r="CT21" s="121">
        <v>0</v>
      </c>
      <c r="CU21" s="221">
        <v>0.98821000000000003</v>
      </c>
      <c r="CV21" s="121">
        <v>6.2500019764277007E-2</v>
      </c>
      <c r="CW21" s="221">
        <v>5.9292580000000008</v>
      </c>
      <c r="CX21" s="121">
        <v>0.37499999209428925</v>
      </c>
      <c r="CY21" s="221">
        <v>4.9410480000000003</v>
      </c>
      <c r="CZ21" s="121">
        <v>0.3124999723300122</v>
      </c>
      <c r="DA21" s="221">
        <v>2.964629</v>
      </c>
      <c r="DB21" s="121">
        <v>0.1874999960471446</v>
      </c>
      <c r="DC21" s="221">
        <v>0.98821000000000003</v>
      </c>
      <c r="DD21" s="121">
        <v>6.2500019764277007E-2</v>
      </c>
      <c r="DE21" s="221">
        <v>0</v>
      </c>
      <c r="DF21" s="121">
        <v>0</v>
      </c>
      <c r="DH21" s="221">
        <v>0.98821000000000003</v>
      </c>
      <c r="DI21" s="121">
        <v>2.439025172819918E-2</v>
      </c>
      <c r="DJ21" s="221">
        <v>0</v>
      </c>
      <c r="DK21" s="121">
        <v>0</v>
      </c>
      <c r="DL21" s="221">
        <v>8.8938869999999994</v>
      </c>
      <c r="DM21" s="121">
        <v>0.21951219151006185</v>
      </c>
      <c r="DN21" s="221">
        <v>16.799565000000001</v>
      </c>
      <c r="DO21" s="121">
        <v>0.41463415597316816</v>
      </c>
      <c r="DP21" s="221">
        <v>8.8938869999999994</v>
      </c>
      <c r="DQ21" s="121">
        <v>0.21951219151006185</v>
      </c>
      <c r="DR21" s="221">
        <v>3.952839</v>
      </c>
      <c r="DS21" s="121">
        <v>9.7560982231553128E-2</v>
      </c>
      <c r="DT21" s="221">
        <v>0.98821000000000003</v>
      </c>
      <c r="DU21" s="121">
        <v>2.439025172819918E-2</v>
      </c>
    </row>
    <row r="22" spans="1:125" x14ac:dyDescent="0.2">
      <c r="A22" s="100">
        <v>97204</v>
      </c>
      <c r="B22" s="120" t="s">
        <v>3</v>
      </c>
      <c r="C22" s="221">
        <v>1019.9110609999999</v>
      </c>
      <c r="D22" s="121">
        <v>0.648912504297257</v>
      </c>
      <c r="E22" s="221">
        <v>292.55608999999998</v>
      </c>
      <c r="F22" s="121">
        <v>0.18613711750824291</v>
      </c>
      <c r="G22" s="221">
        <v>101.890225</v>
      </c>
      <c r="H22" s="121">
        <v>6.4827065414246918E-2</v>
      </c>
      <c r="I22" s="221">
        <v>37.31729</v>
      </c>
      <c r="J22" s="121">
        <v>2.3742909586394793E-2</v>
      </c>
      <c r="K22" s="221">
        <v>120.04887800000003</v>
      </c>
      <c r="L22" s="121">
        <v>7.6380403193858401E-2</v>
      </c>
      <c r="M22" s="221">
        <v>1571.7235439999999</v>
      </c>
      <c r="O22" s="221">
        <v>1290.2732409999996</v>
      </c>
      <c r="P22" s="442">
        <v>0.82092887513556256</v>
      </c>
      <c r="Q22" s="221">
        <v>269.35336599999999</v>
      </c>
      <c r="R22" s="442">
        <v>0.17137451877478527</v>
      </c>
      <c r="S22" s="229">
        <v>12.096937</v>
      </c>
      <c r="T22" s="121">
        <v>7.6966060896521138E-3</v>
      </c>
      <c r="U22" s="221">
        <v>1571.7235439999997</v>
      </c>
      <c r="V22" s="439"/>
      <c r="W22" s="100"/>
      <c r="X22" s="120" t="s">
        <v>3</v>
      </c>
      <c r="Y22" s="221">
        <v>26.220335000000002</v>
      </c>
      <c r="Z22" s="121">
        <v>1.799958657221527E-2</v>
      </c>
      <c r="AA22" s="221">
        <v>180.57772400000002</v>
      </c>
      <c r="AB22" s="121">
        <v>0.12396196982805884</v>
      </c>
      <c r="AC22" s="221">
        <v>422.69310899999999</v>
      </c>
      <c r="AD22" s="121">
        <v>0.29016796348804563</v>
      </c>
      <c r="AE22" s="221">
        <v>554.84775900000011</v>
      </c>
      <c r="AF22" s="121">
        <v>0.38088873664353012</v>
      </c>
      <c r="AG22" s="221">
        <v>387.38461699999959</v>
      </c>
      <c r="AH22" s="121">
        <v>0.24647121847784681</v>
      </c>
      <c r="AI22" s="221">
        <v>1571.7235439999997</v>
      </c>
      <c r="AJ22" s="440"/>
      <c r="AL22" s="120" t="s">
        <v>3</v>
      </c>
      <c r="AM22" s="221">
        <v>6.0528840000000006</v>
      </c>
      <c r="AN22" s="121">
        <v>3.8511123860229114E-3</v>
      </c>
      <c r="AO22" s="221">
        <v>25.220351000000001</v>
      </c>
      <c r="AP22" s="121">
        <v>1.6046302244673006E-2</v>
      </c>
      <c r="AQ22" s="221">
        <v>91.80208300000001</v>
      </c>
      <c r="AR22" s="121">
        <v>5.8408543580878693E-2</v>
      </c>
      <c r="AS22" s="221">
        <v>1448.6482239999998</v>
      </c>
      <c r="AT22" s="121">
        <v>0.9216940417884254</v>
      </c>
      <c r="AU22" s="221">
        <v>1571.7235419999997</v>
      </c>
      <c r="AV22" s="99"/>
      <c r="AW22" s="99"/>
      <c r="AX22" s="119">
        <v>97204</v>
      </c>
      <c r="AY22" s="120" t="s">
        <v>3</v>
      </c>
      <c r="AZ22" s="229">
        <v>3.0264419999999999</v>
      </c>
      <c r="BA22" s="121">
        <v>2.9673587391361765E-3</v>
      </c>
      <c r="BB22" s="229">
        <v>4.0352560000000004</v>
      </c>
      <c r="BC22" s="121">
        <v>3.9564783188482363E-3</v>
      </c>
      <c r="BD22" s="229">
        <v>77.678685999999999</v>
      </c>
      <c r="BE22" s="121">
        <v>7.6162215481649739E-2</v>
      </c>
      <c r="BF22" s="229">
        <v>300.62660399999999</v>
      </c>
      <c r="BG22" s="121">
        <v>0.29475766612947835</v>
      </c>
      <c r="BH22" s="229">
        <v>256.23878300000001</v>
      </c>
      <c r="BI22" s="121">
        <v>0.25123639971975953</v>
      </c>
      <c r="BJ22" s="229">
        <v>281.459136</v>
      </c>
      <c r="BK22" s="121">
        <v>0.27596439215399393</v>
      </c>
      <c r="BL22" s="229">
        <v>96.846153999999999</v>
      </c>
      <c r="BM22" s="121">
        <v>9.4955489457134154E-2</v>
      </c>
      <c r="BO22" s="221">
        <v>0</v>
      </c>
      <c r="BP22" s="121">
        <v>0</v>
      </c>
      <c r="BQ22" s="221">
        <v>4.0352560000000004</v>
      </c>
      <c r="BR22" s="121">
        <v>1.3793102033869815E-2</v>
      </c>
      <c r="BS22" s="221">
        <v>84.740385000000003</v>
      </c>
      <c r="BT22" s="121">
        <v>0.28965517347459768</v>
      </c>
      <c r="BU22" s="221">
        <v>94.828526000000011</v>
      </c>
      <c r="BV22" s="121">
        <v>0.32413793197742019</v>
      </c>
      <c r="BW22" s="221">
        <v>48.423077000000006</v>
      </c>
      <c r="BX22" s="121">
        <v>0.16551724149717756</v>
      </c>
      <c r="BY22" s="221">
        <v>40.352564000000001</v>
      </c>
      <c r="BZ22" s="121">
        <v>0.13793103401128995</v>
      </c>
      <c r="CA22" s="221">
        <v>20.176282</v>
      </c>
      <c r="CB22" s="121">
        <v>6.8965517005644975E-2</v>
      </c>
      <c r="CC22" s="99"/>
      <c r="CD22" s="221">
        <v>0</v>
      </c>
      <c r="CE22" s="121">
        <v>0</v>
      </c>
      <c r="CF22" s="221">
        <v>0</v>
      </c>
      <c r="CG22" s="121">
        <v>0</v>
      </c>
      <c r="CH22" s="221">
        <v>28.246794999999999</v>
      </c>
      <c r="CI22" s="121">
        <v>0.27722772228641168</v>
      </c>
      <c r="CJ22" s="221">
        <v>38.334935999999999</v>
      </c>
      <c r="CK22" s="121">
        <v>0.37623762240195269</v>
      </c>
      <c r="CL22" s="221">
        <v>14.123397000000001</v>
      </c>
      <c r="CM22" s="121">
        <v>0.13861385623596376</v>
      </c>
      <c r="CN22" s="221">
        <v>13.114583</v>
      </c>
      <c r="CO22" s="121">
        <v>0.12871286720585806</v>
      </c>
      <c r="CP22" s="221">
        <v>8.070513</v>
      </c>
      <c r="CQ22" s="121">
        <v>7.9207922055329644E-2</v>
      </c>
      <c r="CS22" s="221">
        <v>1.0088140000000001</v>
      </c>
      <c r="CT22" s="121">
        <v>2.7033420701235274E-2</v>
      </c>
      <c r="CU22" s="221">
        <v>0</v>
      </c>
      <c r="CV22" s="121">
        <v>0</v>
      </c>
      <c r="CW22" s="221">
        <v>18.158653999999999</v>
      </c>
      <c r="CX22" s="121">
        <v>0.48660162621669467</v>
      </c>
      <c r="CY22" s="221">
        <v>7.0616979999999998</v>
      </c>
      <c r="CZ22" s="121">
        <v>0.18923394490864689</v>
      </c>
      <c r="DA22" s="221">
        <v>5.0440700000000005</v>
      </c>
      <c r="DB22" s="121">
        <v>0.13516710350617636</v>
      </c>
      <c r="DC22" s="221">
        <v>6.0440530000000008</v>
      </c>
      <c r="DD22" s="121">
        <v>0.16196387787001684</v>
      </c>
      <c r="DE22" s="221">
        <v>0</v>
      </c>
      <c r="DF22" s="121">
        <v>0</v>
      </c>
      <c r="DH22" s="221">
        <v>1.0088140000000001</v>
      </c>
      <c r="DI22" s="121">
        <v>8.4033605045438237E-3</v>
      </c>
      <c r="DJ22" s="221">
        <v>2.0176280000000002</v>
      </c>
      <c r="DK22" s="121">
        <v>1.6806721009087647E-2</v>
      </c>
      <c r="DL22" s="221">
        <v>25.220353000000003</v>
      </c>
      <c r="DM22" s="121">
        <v>0.21008403760341682</v>
      </c>
      <c r="DN22" s="221">
        <v>49.431891</v>
      </c>
      <c r="DO22" s="121">
        <v>0.41176470637234935</v>
      </c>
      <c r="DP22" s="221">
        <v>14.123397000000001</v>
      </c>
      <c r="DQ22" s="121">
        <v>0.11764705539355393</v>
      </c>
      <c r="DR22" s="221">
        <v>22.193910000000002</v>
      </c>
      <c r="DS22" s="121">
        <v>0.18487394775984492</v>
      </c>
      <c r="DT22" s="221">
        <v>6.0528840000000006</v>
      </c>
      <c r="DU22" s="121">
        <v>5.0420163027262939E-2</v>
      </c>
    </row>
    <row r="23" spans="1:125" x14ac:dyDescent="0.2">
      <c r="A23" s="100">
        <v>97205</v>
      </c>
      <c r="B23" s="120" t="s">
        <v>4</v>
      </c>
      <c r="C23" s="221">
        <v>1029.0681339999999</v>
      </c>
      <c r="D23" s="121">
        <v>0.57853107370931789</v>
      </c>
      <c r="E23" s="221">
        <v>250.23238800000001</v>
      </c>
      <c r="F23" s="121">
        <v>0.14067796613599801</v>
      </c>
      <c r="G23" s="221">
        <v>421.07377700000001</v>
      </c>
      <c r="H23" s="121">
        <v>0.23672316367600971</v>
      </c>
      <c r="I23" s="221">
        <v>17.084139</v>
      </c>
      <c r="J23" s="121">
        <v>9.6045198102200999E-3</v>
      </c>
      <c r="K23" s="221">
        <v>61.301909999999999</v>
      </c>
      <c r="L23" s="121">
        <v>3.4463276668454272E-2</v>
      </c>
      <c r="M23" s="221">
        <v>1778.760348</v>
      </c>
      <c r="O23" s="221">
        <v>1230.0580019999995</v>
      </c>
      <c r="P23" s="442">
        <v>0.69152542296271147</v>
      </c>
      <c r="Q23" s="221">
        <v>544.68254999999999</v>
      </c>
      <c r="R23" s="442">
        <v>0.30621469081679809</v>
      </c>
      <c r="S23" s="229">
        <v>4.0197960000000004</v>
      </c>
      <c r="T23" s="121">
        <v>2.2598862204904523E-3</v>
      </c>
      <c r="U23" s="221">
        <v>1778.7603479999996</v>
      </c>
      <c r="V23" s="439"/>
      <c r="W23" s="100"/>
      <c r="X23" s="120" t="s">
        <v>4</v>
      </c>
      <c r="Y23" s="221">
        <v>23.113835000000002</v>
      </c>
      <c r="Z23" s="121">
        <v>1.4483627189035503E-2</v>
      </c>
      <c r="AA23" s="221">
        <v>89.440490999999994</v>
      </c>
      <c r="AB23" s="121">
        <v>5.6045339392977622E-2</v>
      </c>
      <c r="AC23" s="221">
        <v>367.81146300000012</v>
      </c>
      <c r="AD23" s="121">
        <v>0.23047859024457548</v>
      </c>
      <c r="AE23" s="221">
        <v>657.23687400000006</v>
      </c>
      <c r="AF23" s="121">
        <v>0.4118387908325512</v>
      </c>
      <c r="AG23" s="221">
        <v>641.15768499999933</v>
      </c>
      <c r="AH23" s="121">
        <v>0.36045197753643621</v>
      </c>
      <c r="AI23" s="221">
        <v>1778.7603479999996</v>
      </c>
      <c r="AJ23" s="440"/>
      <c r="AL23" s="120" t="s">
        <v>4</v>
      </c>
      <c r="AM23" s="221">
        <v>5.0247460000000004</v>
      </c>
      <c r="AN23" s="121">
        <v>2.8248583425666603E-3</v>
      </c>
      <c r="AO23" s="221">
        <v>4.0197960000000004</v>
      </c>
      <c r="AP23" s="121">
        <v>2.2598862243019035E-3</v>
      </c>
      <c r="AQ23" s="221">
        <v>29.143530000000002</v>
      </c>
      <c r="AR23" s="121">
        <v>1.6384180185892331E-2</v>
      </c>
      <c r="AS23" s="221">
        <v>1740.5722729999998</v>
      </c>
      <c r="AT23" s="121">
        <v>0.97853107524723915</v>
      </c>
      <c r="AU23" s="221">
        <v>1778.7603449999997</v>
      </c>
      <c r="AV23" s="99"/>
      <c r="AW23" s="99"/>
      <c r="AX23" s="119">
        <v>97205</v>
      </c>
      <c r="AY23" s="120" t="s">
        <v>4</v>
      </c>
      <c r="AZ23" s="229">
        <v>0</v>
      </c>
      <c r="BA23" s="121">
        <v>0</v>
      </c>
      <c r="BB23" s="229">
        <v>6.0296959999999995</v>
      </c>
      <c r="BC23" s="121">
        <v>5.8593749051022506E-3</v>
      </c>
      <c r="BD23" s="229">
        <v>85.420693999999997</v>
      </c>
      <c r="BE23" s="121">
        <v>8.3007811803450529E-2</v>
      </c>
      <c r="BF23" s="229">
        <v>315.55409600000002</v>
      </c>
      <c r="BG23" s="121">
        <v>0.30664062521636692</v>
      </c>
      <c r="BH23" s="229">
        <v>295.45510899999999</v>
      </c>
      <c r="BI23" s="121">
        <v>0.28710937520877505</v>
      </c>
      <c r="BJ23" s="229">
        <v>258.27198199999998</v>
      </c>
      <c r="BK23" s="121">
        <v>0.25097656167438959</v>
      </c>
      <c r="BL23" s="229">
        <v>68.33655499999999</v>
      </c>
      <c r="BM23" s="121">
        <v>6.6406249248409821E-2</v>
      </c>
      <c r="BO23" s="221">
        <v>1.0049490000000001</v>
      </c>
      <c r="BP23" s="121">
        <v>4.016062860735678E-3</v>
      </c>
      <c r="BQ23" s="221">
        <v>6.0296959999999995</v>
      </c>
      <c r="BR23" s="121">
        <v>2.4096385156984552E-2</v>
      </c>
      <c r="BS23" s="221">
        <v>109.539479</v>
      </c>
      <c r="BT23" s="121">
        <v>0.43775100367902814</v>
      </c>
      <c r="BU23" s="221">
        <v>88.435542999999996</v>
      </c>
      <c r="BV23" s="121">
        <v>0.35341365562958216</v>
      </c>
      <c r="BW23" s="221">
        <v>29.143531000000003</v>
      </c>
      <c r="BX23" s="121">
        <v>0.11646586292418711</v>
      </c>
      <c r="BY23" s="221">
        <v>15.07424</v>
      </c>
      <c r="BZ23" s="121">
        <v>6.0240962892461385E-2</v>
      </c>
      <c r="CA23" s="221">
        <v>1.0049490000000001</v>
      </c>
      <c r="CB23" s="121">
        <v>4.016062860735678E-3</v>
      </c>
      <c r="CC23" s="99"/>
      <c r="CD23" s="221">
        <v>7.0346450000000003</v>
      </c>
      <c r="CE23" s="121">
        <v>1.6706442871174093E-2</v>
      </c>
      <c r="CF23" s="221">
        <v>12.059392000000001</v>
      </c>
      <c r="CG23" s="121">
        <v>2.8639617707658865E-2</v>
      </c>
      <c r="CH23" s="221">
        <v>93.460289000000003</v>
      </c>
      <c r="CI23" s="121">
        <v>0.22195703960923693</v>
      </c>
      <c r="CJ23" s="221">
        <v>197.975022</v>
      </c>
      <c r="CK23" s="121">
        <v>0.47016706528366881</v>
      </c>
      <c r="CL23" s="221">
        <v>68.336556000000002</v>
      </c>
      <c r="CM23" s="121">
        <v>0.16229117017657455</v>
      </c>
      <c r="CN23" s="221">
        <v>30.148479999999999</v>
      </c>
      <c r="CO23" s="121">
        <v>7.1599044269147163E-2</v>
      </c>
      <c r="CP23" s="221">
        <v>12.059392000000001</v>
      </c>
      <c r="CQ23" s="121">
        <v>2.8639617707658865E-2</v>
      </c>
      <c r="CS23" s="221">
        <v>1.0049490000000001</v>
      </c>
      <c r="CT23" s="121">
        <v>5.8823508752767706E-2</v>
      </c>
      <c r="CU23" s="221">
        <v>0</v>
      </c>
      <c r="CV23" s="121">
        <v>0</v>
      </c>
      <c r="CW23" s="221">
        <v>4.0197969999999996</v>
      </c>
      <c r="CX23" s="121">
        <v>0.23529409354489561</v>
      </c>
      <c r="CY23" s="221">
        <v>6.0296959999999995</v>
      </c>
      <c r="CZ23" s="121">
        <v>0.35294116958425586</v>
      </c>
      <c r="DA23" s="221">
        <v>2.0098989999999999</v>
      </c>
      <c r="DB23" s="121">
        <v>0.11764707603936024</v>
      </c>
      <c r="DC23" s="221">
        <v>3.0148479999999998</v>
      </c>
      <c r="DD23" s="121">
        <v>0.17647058479212793</v>
      </c>
      <c r="DE23" s="221">
        <v>1.0049490000000001</v>
      </c>
      <c r="DF23" s="121">
        <v>5.8823508752767706E-2</v>
      </c>
      <c r="DH23" s="221">
        <v>0</v>
      </c>
      <c r="DI23" s="121">
        <v>0</v>
      </c>
      <c r="DJ23" s="221">
        <v>1.0049490000000001</v>
      </c>
      <c r="DK23" s="121">
        <v>1.639343700710141E-2</v>
      </c>
      <c r="DL23" s="221">
        <v>18.089089000000001</v>
      </c>
      <c r="DM23" s="121">
        <v>0.29508198031676341</v>
      </c>
      <c r="DN23" s="221">
        <v>27.133631999999999</v>
      </c>
      <c r="DO23" s="121">
        <v>0.44262294600608693</v>
      </c>
      <c r="DP23" s="221">
        <v>7.0346450000000003</v>
      </c>
      <c r="DQ23" s="121">
        <v>0.11475409167512073</v>
      </c>
      <c r="DR23" s="221">
        <v>1.0049490000000001</v>
      </c>
      <c r="DS23" s="121">
        <v>1.639343700710141E-2</v>
      </c>
      <c r="DT23" s="221">
        <v>7.0346450000000003</v>
      </c>
      <c r="DU23" s="121">
        <v>0.11475409167512073</v>
      </c>
    </row>
    <row r="24" spans="1:125" x14ac:dyDescent="0.2">
      <c r="A24" s="100">
        <v>97208</v>
      </c>
      <c r="B24" s="120" t="s">
        <v>7</v>
      </c>
      <c r="C24" s="221">
        <v>217.93127000000001</v>
      </c>
      <c r="D24" s="121">
        <v>0.62711864611625634</v>
      </c>
      <c r="E24" s="221">
        <v>41.230240000000002</v>
      </c>
      <c r="F24" s="121">
        <v>0.11864406740642734</v>
      </c>
      <c r="G24" s="221">
        <v>20.615119999999997</v>
      </c>
      <c r="H24" s="121">
        <v>5.9322033703213657E-2</v>
      </c>
      <c r="I24" s="221">
        <v>5.8900339999999991</v>
      </c>
      <c r="J24" s="121">
        <v>1.694915166446154E-2</v>
      </c>
      <c r="K24" s="221">
        <v>61.845360000000007</v>
      </c>
      <c r="L24" s="121">
        <v>0.17796610110964103</v>
      </c>
      <c r="M24" s="221">
        <v>347.51202400000005</v>
      </c>
      <c r="O24" s="221">
        <v>322.97021600000011</v>
      </c>
      <c r="P24" s="442">
        <v>0.92937853569060969</v>
      </c>
      <c r="Q24" s="221">
        <v>22.578463999999997</v>
      </c>
      <c r="R24" s="442">
        <v>6.4971749006301982E-2</v>
      </c>
      <c r="S24" s="229">
        <v>1.963344</v>
      </c>
      <c r="T24" s="121">
        <v>5.6497153030883309E-3</v>
      </c>
      <c r="U24" s="221">
        <v>347.51202400000011</v>
      </c>
      <c r="V24" s="439"/>
      <c r="W24" s="100"/>
      <c r="X24" s="120" t="s">
        <v>7</v>
      </c>
      <c r="Y24" s="221">
        <v>1.963344</v>
      </c>
      <c r="Z24" s="121">
        <v>5.9171574449936541E-3</v>
      </c>
      <c r="AA24" s="221">
        <v>36.321879000000003</v>
      </c>
      <c r="AB24" s="121">
        <v>0.10946745793962173</v>
      </c>
      <c r="AC24" s="221">
        <v>101.11225500000002</v>
      </c>
      <c r="AD24" s="121">
        <v>0.30473372595599496</v>
      </c>
      <c r="AE24" s="221">
        <v>135.47078999999999</v>
      </c>
      <c r="AF24" s="121">
        <v>0.40828402645062295</v>
      </c>
      <c r="AG24" s="221">
        <v>72.643756000000081</v>
      </c>
      <c r="AH24" s="121">
        <v>0.20903954678702011</v>
      </c>
      <c r="AI24" s="221">
        <v>347.51202400000011</v>
      </c>
      <c r="AJ24" s="440"/>
      <c r="AL24" s="120" t="s">
        <v>7</v>
      </c>
      <c r="AM24" s="221">
        <v>3.9266890000000001</v>
      </c>
      <c r="AN24" s="121">
        <v>1.1299433418744481E-2</v>
      </c>
      <c r="AO24" s="221">
        <v>0.98167199999999999</v>
      </c>
      <c r="AP24" s="121">
        <v>2.8248576352865561E-3</v>
      </c>
      <c r="AQ24" s="221">
        <v>21.596792999999998</v>
      </c>
      <c r="AR24" s="121">
        <v>6.2146893874688532E-2</v>
      </c>
      <c r="AS24" s="221">
        <v>321.00687199999993</v>
      </c>
      <c r="AT24" s="121">
        <v>0.92372881507128046</v>
      </c>
      <c r="AU24" s="221">
        <v>347.51202599999993</v>
      </c>
      <c r="AV24" s="99"/>
      <c r="AW24" s="99"/>
      <c r="AX24" s="119">
        <v>97208</v>
      </c>
      <c r="AY24" s="120" t="s">
        <v>7</v>
      </c>
      <c r="AZ24" s="229">
        <v>0</v>
      </c>
      <c r="BA24" s="121">
        <v>0</v>
      </c>
      <c r="BB24" s="229">
        <v>1.9633449999999999</v>
      </c>
      <c r="BC24" s="121">
        <v>9.009010042478071E-3</v>
      </c>
      <c r="BD24" s="229">
        <v>17.670103000000001</v>
      </c>
      <c r="BE24" s="121">
        <v>8.1081081205097369E-2</v>
      </c>
      <c r="BF24" s="229">
        <v>64.790378000000004</v>
      </c>
      <c r="BG24" s="121">
        <v>0.2972972992815579</v>
      </c>
      <c r="BH24" s="229">
        <v>39.266896000000003</v>
      </c>
      <c r="BI24" s="121">
        <v>0.18018018249515089</v>
      </c>
      <c r="BJ24" s="229">
        <v>64.790378000000004</v>
      </c>
      <c r="BK24" s="121">
        <v>0.2972972992815579</v>
      </c>
      <c r="BL24" s="229">
        <v>29.450171999999998</v>
      </c>
      <c r="BM24" s="121">
        <v>0.13513513687136314</v>
      </c>
      <c r="BO24" s="221">
        <v>0</v>
      </c>
      <c r="BP24" s="121">
        <v>0</v>
      </c>
      <c r="BQ24" s="221">
        <v>0.98167199999999999</v>
      </c>
      <c r="BR24" s="121">
        <v>2.3809514569888508E-2</v>
      </c>
      <c r="BS24" s="221">
        <v>16.68843</v>
      </c>
      <c r="BT24" s="121">
        <v>0.40476189321236061</v>
      </c>
      <c r="BU24" s="221">
        <v>13.743414</v>
      </c>
      <c r="BV24" s="121">
        <v>0.33333334950269511</v>
      </c>
      <c r="BW24" s="221">
        <v>4.9083619999999994</v>
      </c>
      <c r="BX24" s="121">
        <v>0.11904762135752785</v>
      </c>
      <c r="BY24" s="221">
        <v>2.945017</v>
      </c>
      <c r="BZ24" s="121">
        <v>7.1428567963708181E-2</v>
      </c>
      <c r="CA24" s="221">
        <v>1.9633449999999999</v>
      </c>
      <c r="CB24" s="121">
        <v>4.761905339381968E-2</v>
      </c>
      <c r="CC24" s="99"/>
      <c r="CD24" s="221">
        <v>0</v>
      </c>
      <c r="CE24" s="121">
        <v>0</v>
      </c>
      <c r="CF24" s="221">
        <v>0</v>
      </c>
      <c r="CG24" s="121">
        <v>0</v>
      </c>
      <c r="CH24" s="221">
        <v>3.9266899999999998</v>
      </c>
      <c r="CI24" s="121">
        <v>0.19047621357527875</v>
      </c>
      <c r="CJ24" s="221">
        <v>10.798396</v>
      </c>
      <c r="CK24" s="121">
        <v>0.52380951456988856</v>
      </c>
      <c r="CL24" s="221">
        <v>5.890034</v>
      </c>
      <c r="CM24" s="121">
        <v>0.28571427185483278</v>
      </c>
      <c r="CN24" s="221">
        <v>0</v>
      </c>
      <c r="CO24" s="121">
        <v>0</v>
      </c>
      <c r="CP24" s="221">
        <v>0</v>
      </c>
      <c r="CQ24" s="121">
        <v>0</v>
      </c>
      <c r="CS24" s="221">
        <v>0</v>
      </c>
      <c r="CT24" s="121">
        <v>0</v>
      </c>
      <c r="CU24" s="221">
        <v>0.98167199999999999</v>
      </c>
      <c r="CV24" s="121">
        <v>0.16666661007389774</v>
      </c>
      <c r="CW24" s="221">
        <v>2.945017</v>
      </c>
      <c r="CX24" s="121">
        <v>0.50000000000000011</v>
      </c>
      <c r="CY24" s="221">
        <v>0.98167199999999999</v>
      </c>
      <c r="CZ24" s="121">
        <v>0.16666661007389774</v>
      </c>
      <c r="DA24" s="221">
        <v>0.98167199999999999</v>
      </c>
      <c r="DB24" s="121">
        <v>0.16666661007389774</v>
      </c>
      <c r="DC24" s="221">
        <v>0</v>
      </c>
      <c r="DD24" s="121">
        <v>0</v>
      </c>
      <c r="DE24" s="221">
        <v>0</v>
      </c>
      <c r="DF24" s="121">
        <v>0</v>
      </c>
      <c r="DH24" s="221">
        <v>0</v>
      </c>
      <c r="DI24" s="121">
        <v>0</v>
      </c>
      <c r="DJ24" s="221">
        <v>0</v>
      </c>
      <c r="DK24" s="121">
        <v>0</v>
      </c>
      <c r="DL24" s="221">
        <v>12.761740999999999</v>
      </c>
      <c r="DM24" s="121">
        <v>0.20634920711917593</v>
      </c>
      <c r="DN24" s="221">
        <v>19.633448000000001</v>
      </c>
      <c r="DO24" s="121">
        <v>0.31746032362007431</v>
      </c>
      <c r="DP24" s="221">
        <v>15.706758000000001</v>
      </c>
      <c r="DQ24" s="121">
        <v>0.25396825242831472</v>
      </c>
      <c r="DR24" s="221">
        <v>11.780068</v>
      </c>
      <c r="DS24" s="121">
        <v>0.19047618123655516</v>
      </c>
      <c r="DT24" s="221">
        <v>1.9633449999999999</v>
      </c>
      <c r="DU24" s="121">
        <v>3.1746035595879782E-2</v>
      </c>
    </row>
    <row r="25" spans="1:125" x14ac:dyDescent="0.2">
      <c r="A25" s="100">
        <v>97218</v>
      </c>
      <c r="B25" s="120" t="s">
        <v>15</v>
      </c>
      <c r="C25" s="221">
        <v>1293</v>
      </c>
      <c r="D25" s="121">
        <v>0.66546577457539891</v>
      </c>
      <c r="E25" s="221">
        <v>381</v>
      </c>
      <c r="F25" s="121">
        <v>0.19608852290272774</v>
      </c>
      <c r="G25" s="221">
        <v>111</v>
      </c>
      <c r="H25" s="121">
        <v>5.7128152341739576E-2</v>
      </c>
      <c r="I25" s="221">
        <v>14</v>
      </c>
      <c r="J25" s="121">
        <v>7.205352547606794E-3</v>
      </c>
      <c r="K25" s="221">
        <v>144</v>
      </c>
      <c r="L25" s="121">
        <v>7.4112197632527022E-2</v>
      </c>
      <c r="M25" s="221">
        <v>1943</v>
      </c>
      <c r="O25" s="221">
        <v>1737</v>
      </c>
      <c r="P25" s="442">
        <v>0.89397838394235718</v>
      </c>
      <c r="Q25" s="221">
        <v>198</v>
      </c>
      <c r="R25" s="442">
        <v>0.10190427174472465</v>
      </c>
      <c r="S25" s="229">
        <v>8</v>
      </c>
      <c r="T25" s="121">
        <v>4.1173443129181682E-3</v>
      </c>
      <c r="U25" s="221">
        <v>1943</v>
      </c>
      <c r="V25" s="439"/>
      <c r="W25" s="100"/>
      <c r="X25" s="120" t="s">
        <v>15</v>
      </c>
      <c r="Y25" s="221">
        <v>30</v>
      </c>
      <c r="Z25" s="121">
        <v>1.6797312430011199E-2</v>
      </c>
      <c r="AA25" s="221">
        <v>133</v>
      </c>
      <c r="AB25" s="121">
        <v>7.4468085106382975E-2</v>
      </c>
      <c r="AC25" s="221">
        <v>459</v>
      </c>
      <c r="AD25" s="121">
        <v>0.25699888017917133</v>
      </c>
      <c r="AE25" s="221">
        <v>814</v>
      </c>
      <c r="AF25" s="121">
        <v>0.45576707726763716</v>
      </c>
      <c r="AG25" s="221">
        <v>507</v>
      </c>
      <c r="AH25" s="121">
        <v>0.26093669583118889</v>
      </c>
      <c r="AI25" s="221">
        <v>1943</v>
      </c>
      <c r="AJ25" s="440"/>
      <c r="AL25" s="120" t="s">
        <v>15</v>
      </c>
      <c r="AM25" s="221">
        <v>11</v>
      </c>
      <c r="AN25" s="121">
        <v>5.6613484302624811E-3</v>
      </c>
      <c r="AO25" s="221">
        <v>7</v>
      </c>
      <c r="AP25" s="121">
        <v>3.602676273803397E-3</v>
      </c>
      <c r="AQ25" s="221">
        <v>55</v>
      </c>
      <c r="AR25" s="121">
        <v>2.8306742151312403E-2</v>
      </c>
      <c r="AS25" s="221">
        <v>1870</v>
      </c>
      <c r="AT25" s="121">
        <v>0.9624292331446217</v>
      </c>
      <c r="AU25" s="221">
        <v>1943</v>
      </c>
      <c r="AV25" s="99"/>
      <c r="AW25" s="99"/>
      <c r="AX25" s="119">
        <v>97218</v>
      </c>
      <c r="AY25" s="120" t="s">
        <v>15</v>
      </c>
      <c r="AZ25" s="229">
        <v>4</v>
      </c>
      <c r="BA25" s="121">
        <v>3.0935808197989174E-3</v>
      </c>
      <c r="BB25" s="229">
        <v>10</v>
      </c>
      <c r="BC25" s="121">
        <v>7.7339520494972931E-3</v>
      </c>
      <c r="BD25" s="229">
        <v>92</v>
      </c>
      <c r="BE25" s="121">
        <v>7.1152358855375103E-2</v>
      </c>
      <c r="BF25" s="229">
        <v>361</v>
      </c>
      <c r="BG25" s="121">
        <v>0.27919566898685227</v>
      </c>
      <c r="BH25" s="229">
        <v>289</v>
      </c>
      <c r="BI25" s="121">
        <v>0.22351121423047177</v>
      </c>
      <c r="BJ25" s="229">
        <v>379</v>
      </c>
      <c r="BK25" s="121">
        <v>0.29311678267594743</v>
      </c>
      <c r="BL25" s="229">
        <v>158</v>
      </c>
      <c r="BM25" s="121">
        <v>0.12219644238205724</v>
      </c>
      <c r="BO25" s="221">
        <v>4</v>
      </c>
      <c r="BP25" s="121">
        <v>1.0498687664041995E-2</v>
      </c>
      <c r="BQ25" s="221">
        <v>22</v>
      </c>
      <c r="BR25" s="121">
        <v>5.774278215223097E-2</v>
      </c>
      <c r="BS25" s="221">
        <v>145</v>
      </c>
      <c r="BT25" s="121">
        <v>0.38057742782152232</v>
      </c>
      <c r="BU25" s="221">
        <v>131</v>
      </c>
      <c r="BV25" s="121">
        <v>0.34383202099737531</v>
      </c>
      <c r="BW25" s="221">
        <v>44</v>
      </c>
      <c r="BX25" s="121">
        <v>0.11548556430446194</v>
      </c>
      <c r="BY25" s="221">
        <v>30</v>
      </c>
      <c r="BZ25" s="121">
        <v>7.874015748031496E-2</v>
      </c>
      <c r="CA25" s="221">
        <v>5</v>
      </c>
      <c r="CB25" s="121">
        <v>1.3123359580052493E-2</v>
      </c>
      <c r="CC25" s="99"/>
      <c r="CD25" s="221">
        <v>1</v>
      </c>
      <c r="CE25" s="121">
        <v>9.0090090090090089E-3</v>
      </c>
      <c r="CF25" s="221">
        <v>1</v>
      </c>
      <c r="CG25" s="121">
        <v>9.0090090090090089E-3</v>
      </c>
      <c r="CH25" s="221">
        <v>41</v>
      </c>
      <c r="CI25" s="121">
        <v>0.36936936936936937</v>
      </c>
      <c r="CJ25" s="221">
        <v>45</v>
      </c>
      <c r="CK25" s="121">
        <v>0.40540540540540543</v>
      </c>
      <c r="CL25" s="221">
        <v>12</v>
      </c>
      <c r="CM25" s="121">
        <v>0.10810810810810811</v>
      </c>
      <c r="CN25" s="221">
        <v>8</v>
      </c>
      <c r="CO25" s="121">
        <v>7.2072072072072071E-2</v>
      </c>
      <c r="CP25" s="221">
        <v>3</v>
      </c>
      <c r="CQ25" s="121">
        <v>2.7027027027027029E-2</v>
      </c>
      <c r="CS25" s="221">
        <v>0</v>
      </c>
      <c r="CT25" s="121">
        <v>0</v>
      </c>
      <c r="CU25" s="221">
        <v>1</v>
      </c>
      <c r="CV25" s="121">
        <v>7.1428571428571425E-2</v>
      </c>
      <c r="CW25" s="221">
        <v>6</v>
      </c>
      <c r="CX25" s="121">
        <v>0.42857142857142855</v>
      </c>
      <c r="CY25" s="221">
        <v>4</v>
      </c>
      <c r="CZ25" s="121">
        <v>0.2857142857142857</v>
      </c>
      <c r="DA25" s="221">
        <v>2</v>
      </c>
      <c r="DB25" s="121">
        <v>0.14285714285714285</v>
      </c>
      <c r="DC25" s="221">
        <v>1</v>
      </c>
      <c r="DD25" s="121">
        <v>7.1428571428571425E-2</v>
      </c>
      <c r="DE25" s="221">
        <v>0</v>
      </c>
      <c r="DF25" s="121">
        <v>0</v>
      </c>
      <c r="DH25" s="221">
        <v>1</v>
      </c>
      <c r="DI25" s="121">
        <v>6.9444444444444441E-3</v>
      </c>
      <c r="DJ25" s="221">
        <v>3</v>
      </c>
      <c r="DK25" s="121">
        <v>2.0833333333333332E-2</v>
      </c>
      <c r="DL25" s="221">
        <v>36</v>
      </c>
      <c r="DM25" s="121">
        <v>0.25</v>
      </c>
      <c r="DN25" s="221">
        <v>54</v>
      </c>
      <c r="DO25" s="121">
        <v>0.375</v>
      </c>
      <c r="DP25" s="221">
        <v>25</v>
      </c>
      <c r="DQ25" s="121">
        <v>0.1736111111111111</v>
      </c>
      <c r="DR25" s="221">
        <v>17</v>
      </c>
      <c r="DS25" s="121">
        <v>0.11805555555555555</v>
      </c>
      <c r="DT25" s="221">
        <v>8</v>
      </c>
      <c r="DU25" s="121">
        <v>5.5555555555555552E-2</v>
      </c>
    </row>
    <row r="26" spans="1:125" x14ac:dyDescent="0.2">
      <c r="A26" s="100">
        <v>97233</v>
      </c>
      <c r="B26" s="120" t="s">
        <v>16</v>
      </c>
      <c r="C26" s="221">
        <v>515.56046300000003</v>
      </c>
      <c r="D26" s="121">
        <v>0.64054912772764139</v>
      </c>
      <c r="E26" s="221">
        <v>128.13930099999999</v>
      </c>
      <c r="F26" s="121">
        <v>0.15920444520816501</v>
      </c>
      <c r="G26" s="221">
        <v>61.066384999999997</v>
      </c>
      <c r="H26" s="121">
        <v>7.5870867633289249E-2</v>
      </c>
      <c r="I26" s="221">
        <v>10.008538000000001</v>
      </c>
      <c r="J26" s="121">
        <v>1.2434933913326385E-2</v>
      </c>
      <c r="K26" s="221">
        <v>90.097945999999993</v>
      </c>
      <c r="L26" s="121">
        <v>0.11194062551757801</v>
      </c>
      <c r="M26" s="221">
        <v>804.87263299999995</v>
      </c>
      <c r="O26" s="221">
        <v>693.75417600000014</v>
      </c>
      <c r="P26" s="442">
        <v>0.86194280629740327</v>
      </c>
      <c r="Q26" s="221">
        <v>105.114271</v>
      </c>
      <c r="R26" s="442">
        <v>0.13059739726546271</v>
      </c>
      <c r="S26" s="229">
        <v>6.0041859999999998</v>
      </c>
      <c r="T26" s="121">
        <v>7.4597964371339214E-3</v>
      </c>
      <c r="U26" s="221">
        <v>804.87263300000018</v>
      </c>
      <c r="V26" s="439"/>
      <c r="W26" s="100"/>
      <c r="X26" s="120" t="s">
        <v>16</v>
      </c>
      <c r="Y26" s="221">
        <v>11.011972</v>
      </c>
      <c r="Z26" s="121">
        <v>1.5006870478120285E-2</v>
      </c>
      <c r="AA26" s="221">
        <v>53.057679000000007</v>
      </c>
      <c r="AB26" s="121">
        <v>7.2305824662710974E-2</v>
      </c>
      <c r="AC26" s="221">
        <v>233.25356900000006</v>
      </c>
      <c r="AD26" s="121">
        <v>0.31787277506175038</v>
      </c>
      <c r="AE26" s="221">
        <v>288.31225199999994</v>
      </c>
      <c r="AF26" s="121">
        <v>0.39290552346293428</v>
      </c>
      <c r="AG26" s="221">
        <v>219.23716100000013</v>
      </c>
      <c r="AH26" s="121">
        <v>0.27238739647891602</v>
      </c>
      <c r="AI26" s="221">
        <v>804.87263300000018</v>
      </c>
      <c r="AJ26" s="440"/>
      <c r="AL26" s="120" t="s">
        <v>16</v>
      </c>
      <c r="AM26" s="221">
        <v>9.0097939999999994</v>
      </c>
      <c r="AN26" s="121">
        <v>1.1194061875837576E-2</v>
      </c>
      <c r="AO26" s="221">
        <v>1.001088</v>
      </c>
      <c r="AP26" s="121">
        <v>1.2437843767747062E-3</v>
      </c>
      <c r="AQ26" s="221">
        <v>21.022853999999999</v>
      </c>
      <c r="AR26" s="121">
        <v>2.6119479366864491E-2</v>
      </c>
      <c r="AS26" s="221">
        <v>773.83889199999999</v>
      </c>
      <c r="AT26" s="121">
        <v>0.96144267438052322</v>
      </c>
      <c r="AU26" s="221">
        <v>804.87262799999996</v>
      </c>
      <c r="AV26" s="99"/>
      <c r="AW26" s="99"/>
      <c r="AX26" s="119">
        <v>97233</v>
      </c>
      <c r="AY26" s="120" t="s">
        <v>16</v>
      </c>
      <c r="AZ26" s="229">
        <v>2.0021770000000001</v>
      </c>
      <c r="BA26" s="121">
        <v>3.8834960081103038E-3</v>
      </c>
      <c r="BB26" s="229">
        <v>2.0021770000000001</v>
      </c>
      <c r="BC26" s="121">
        <v>3.8834960081103038E-3</v>
      </c>
      <c r="BD26" s="229">
        <v>20.021764999999998</v>
      </c>
      <c r="BE26" s="121">
        <v>3.8834950382919488E-2</v>
      </c>
      <c r="BF26" s="229">
        <v>117.12732799999999</v>
      </c>
      <c r="BG26" s="121">
        <v>0.22718446507407994</v>
      </c>
      <c r="BH26" s="229">
        <v>115.125151</v>
      </c>
      <c r="BI26" s="121">
        <v>0.22330096906596966</v>
      </c>
      <c r="BJ26" s="229">
        <v>190.206772</v>
      </c>
      <c r="BK26" s="121">
        <v>0.36893203736610036</v>
      </c>
      <c r="BL26" s="229">
        <v>69.075091</v>
      </c>
      <c r="BM26" s="121">
        <v>0.13398058221543649</v>
      </c>
      <c r="BO26" s="221">
        <v>0</v>
      </c>
      <c r="BP26" s="121">
        <v>0</v>
      </c>
      <c r="BQ26" s="221">
        <v>4.0043530000000001</v>
      </c>
      <c r="BR26" s="121">
        <v>3.124999878062391E-2</v>
      </c>
      <c r="BS26" s="221">
        <v>39.042442999999999</v>
      </c>
      <c r="BT26" s="121">
        <v>0.30468749786609184</v>
      </c>
      <c r="BU26" s="221">
        <v>50.054414000000001</v>
      </c>
      <c r="BV26" s="121">
        <v>0.39062499646380938</v>
      </c>
      <c r="BW26" s="221">
        <v>18.019589</v>
      </c>
      <c r="BX26" s="121">
        <v>0.1406249984148111</v>
      </c>
      <c r="BY26" s="221">
        <v>13.014146999999999</v>
      </c>
      <c r="BZ26" s="121">
        <v>0.10156249408602597</v>
      </c>
      <c r="CA26" s="221">
        <v>4.0043530000000001</v>
      </c>
      <c r="CB26" s="121">
        <v>3.124999878062391E-2</v>
      </c>
      <c r="CC26" s="99"/>
      <c r="CD26" s="221">
        <v>1.001088</v>
      </c>
      <c r="CE26" s="121">
        <v>1.6393438059253057E-2</v>
      </c>
      <c r="CF26" s="221">
        <v>1.001088</v>
      </c>
      <c r="CG26" s="121">
        <v>1.6393438059253057E-2</v>
      </c>
      <c r="CH26" s="221">
        <v>11.011970999999999</v>
      </c>
      <c r="CI26" s="121">
        <v>0.18032786777864776</v>
      </c>
      <c r="CJ26" s="221">
        <v>33.035913000000001</v>
      </c>
      <c r="CK26" s="121">
        <v>0.54098360333594342</v>
      </c>
      <c r="CL26" s="221">
        <v>11.011971000000001</v>
      </c>
      <c r="CM26" s="121">
        <v>0.18032786777864779</v>
      </c>
      <c r="CN26" s="221">
        <v>3.0032649999999999</v>
      </c>
      <c r="CO26" s="121">
        <v>4.9180330553380558E-2</v>
      </c>
      <c r="CP26" s="221">
        <v>1.001088</v>
      </c>
      <c r="CQ26" s="121">
        <v>1.6393438059253057E-2</v>
      </c>
      <c r="CS26" s="221">
        <v>0</v>
      </c>
      <c r="CT26" s="121">
        <v>0</v>
      </c>
      <c r="CU26" s="221">
        <v>0</v>
      </c>
      <c r="CV26" s="121">
        <v>0</v>
      </c>
      <c r="CW26" s="221">
        <v>3.0032649999999999</v>
      </c>
      <c r="CX26" s="121">
        <v>0.30007029997787882</v>
      </c>
      <c r="CY26" s="221">
        <v>3.0032649999999999</v>
      </c>
      <c r="CZ26" s="121">
        <v>0.30007029997787882</v>
      </c>
      <c r="DA26" s="221">
        <v>2.002176</v>
      </c>
      <c r="DB26" s="121">
        <v>0.200046800042124</v>
      </c>
      <c r="DC26" s="221">
        <v>1.999833</v>
      </c>
      <c r="DD26" s="121">
        <v>0.199812699916811</v>
      </c>
      <c r="DE26" s="221">
        <v>0</v>
      </c>
      <c r="DF26" s="121">
        <v>0</v>
      </c>
      <c r="DH26" s="221">
        <v>0</v>
      </c>
      <c r="DI26" s="121">
        <v>0</v>
      </c>
      <c r="DJ26" s="221">
        <v>2.0021770000000001</v>
      </c>
      <c r="DK26" s="121">
        <v>2.2222226908480247E-2</v>
      </c>
      <c r="DL26" s="221">
        <v>15.016324000000001</v>
      </c>
      <c r="DM26" s="121">
        <v>0.16666666296698932</v>
      </c>
      <c r="DN26" s="221">
        <v>36.039178</v>
      </c>
      <c r="DO26" s="121">
        <v>0.39999999556038718</v>
      </c>
      <c r="DP26" s="221">
        <v>18.019589</v>
      </c>
      <c r="DQ26" s="121">
        <v>0.19999999778019359</v>
      </c>
      <c r="DR26" s="221">
        <v>18.019589</v>
      </c>
      <c r="DS26" s="121">
        <v>0.19999999778019359</v>
      </c>
      <c r="DT26" s="221">
        <v>1.001088</v>
      </c>
      <c r="DU26" s="121">
        <v>1.1111107904724044E-2</v>
      </c>
    </row>
    <row r="27" spans="1:125" x14ac:dyDescent="0.2">
      <c r="A27" s="100">
        <v>97219</v>
      </c>
      <c r="B27" s="120" t="s">
        <v>31</v>
      </c>
      <c r="C27" s="221">
        <v>338.58176699999996</v>
      </c>
      <c r="D27" s="121">
        <v>0.49705014580156942</v>
      </c>
      <c r="E27" s="221">
        <v>134.628953</v>
      </c>
      <c r="F27" s="121">
        <v>0.19764011899011277</v>
      </c>
      <c r="G27" s="221">
        <v>115.53977199999999</v>
      </c>
      <c r="H27" s="121">
        <v>0.16961651841837097</v>
      </c>
      <c r="I27" s="221">
        <v>9.0422440000000002</v>
      </c>
      <c r="J27" s="121">
        <v>1.3274337653785613E-2</v>
      </c>
      <c r="K27" s="221">
        <v>83.389574999999994</v>
      </c>
      <c r="L27" s="121">
        <v>0.12241887913616126</v>
      </c>
      <c r="M27" s="221">
        <v>681.18231099999991</v>
      </c>
      <c r="O27" s="221">
        <v>564.63784399999986</v>
      </c>
      <c r="P27" s="442">
        <v>0.8289085533813868</v>
      </c>
      <c r="Q27" s="221">
        <v>114.53507900000001</v>
      </c>
      <c r="R27" s="442">
        <v>0.16814159315420044</v>
      </c>
      <c r="S27" s="229">
        <v>2.009388</v>
      </c>
      <c r="T27" s="121">
        <v>2.9498534644127015E-3</v>
      </c>
      <c r="U27" s="221">
        <v>681.18231099999991</v>
      </c>
      <c r="V27" s="439"/>
      <c r="W27" s="100"/>
      <c r="X27" s="120" t="s">
        <v>31</v>
      </c>
      <c r="Y27" s="221">
        <v>14.065712000000003</v>
      </c>
      <c r="Z27" s="121">
        <v>2.2435898356134361E-2</v>
      </c>
      <c r="AA27" s="221">
        <v>75.352025999999995</v>
      </c>
      <c r="AB27" s="121">
        <v>0.12019230852052092</v>
      </c>
      <c r="AC27" s="221">
        <v>230.074851</v>
      </c>
      <c r="AD27" s="121">
        <v>0.36698717927245755</v>
      </c>
      <c r="AE27" s="221">
        <v>200.93873400000001</v>
      </c>
      <c r="AF27" s="121">
        <v>0.32051281953123445</v>
      </c>
      <c r="AG27" s="221">
        <v>160.75098799999995</v>
      </c>
      <c r="AH27" s="121">
        <v>0.2359882008151559</v>
      </c>
      <c r="AI27" s="221">
        <v>681.18231099999991</v>
      </c>
      <c r="AJ27" s="440"/>
      <c r="AL27" s="120" t="s">
        <v>31</v>
      </c>
      <c r="AM27" s="221">
        <v>7.032856999999999</v>
      </c>
      <c r="AN27" s="121">
        <v>1.0324485733192253E-2</v>
      </c>
      <c r="AO27" s="221">
        <v>1.004694</v>
      </c>
      <c r="AP27" s="121">
        <v>1.4749267430325768E-3</v>
      </c>
      <c r="AQ27" s="221">
        <v>46.215907999999992</v>
      </c>
      <c r="AR27" s="121">
        <v>6.7846606690925987E-2</v>
      </c>
      <c r="AS27" s="221">
        <v>626.92884699999991</v>
      </c>
      <c r="AT27" s="121">
        <v>0.92035398083284914</v>
      </c>
      <c r="AU27" s="221">
        <v>681.18230599999993</v>
      </c>
      <c r="AV27" s="99"/>
      <c r="AW27" s="99"/>
      <c r="AX27" s="119">
        <v>97219</v>
      </c>
      <c r="AY27" s="120" t="s">
        <v>31</v>
      </c>
      <c r="AZ27" s="229">
        <v>2.0093869999999998</v>
      </c>
      <c r="BA27" s="121">
        <v>5.9347170930205469E-3</v>
      </c>
      <c r="BB27" s="229">
        <v>7.0328559999999998</v>
      </c>
      <c r="BC27" s="121">
        <v>2.0771514255816383E-2</v>
      </c>
      <c r="BD27" s="229">
        <v>15.070404999999999</v>
      </c>
      <c r="BE27" s="121">
        <v>4.4510385581394883E-2</v>
      </c>
      <c r="BF27" s="229">
        <v>76.356718999999998</v>
      </c>
      <c r="BG27" s="121">
        <v>0.22551928793023285</v>
      </c>
      <c r="BH27" s="229">
        <v>60.281619999999997</v>
      </c>
      <c r="BI27" s="121">
        <v>0.17804154232557953</v>
      </c>
      <c r="BJ27" s="229">
        <v>109.51161</v>
      </c>
      <c r="BK27" s="121">
        <v>0.32344213620930162</v>
      </c>
      <c r="BL27" s="229">
        <v>68.319169000000002</v>
      </c>
      <c r="BM27" s="121">
        <v>0.20178041365115804</v>
      </c>
      <c r="BO27" s="221">
        <v>4.0187749999999998</v>
      </c>
      <c r="BP27" s="121">
        <v>2.9850748375054213E-2</v>
      </c>
      <c r="BQ27" s="221">
        <v>7.0328549999999996</v>
      </c>
      <c r="BR27" s="121">
        <v>5.2238800371566432E-2</v>
      </c>
      <c r="BS27" s="221">
        <v>37.173665999999997</v>
      </c>
      <c r="BT27" s="121">
        <v>0.27611940204273888</v>
      </c>
      <c r="BU27" s="221">
        <v>47.220602999999997</v>
      </c>
      <c r="BV27" s="121">
        <v>0.35074626926646307</v>
      </c>
      <c r="BW27" s="221">
        <v>21.098566999999999</v>
      </c>
      <c r="BX27" s="121">
        <v>0.1567164159703448</v>
      </c>
      <c r="BY27" s="221">
        <v>16.075098999999998</v>
      </c>
      <c r="BZ27" s="121">
        <v>0.11940298607239409</v>
      </c>
      <c r="CA27" s="221">
        <v>2.0093869999999998</v>
      </c>
      <c r="CB27" s="121">
        <v>1.492537047361573E-2</v>
      </c>
      <c r="CC27" s="99"/>
      <c r="CD27" s="221">
        <v>0</v>
      </c>
      <c r="CE27" s="121">
        <v>0</v>
      </c>
      <c r="CF27" s="221">
        <v>8.0375490000000003</v>
      </c>
      <c r="CG27" s="121">
        <v>6.9565214305598602E-2</v>
      </c>
      <c r="CH27" s="221">
        <v>40.187746999999995</v>
      </c>
      <c r="CI27" s="121">
        <v>0.34782608883804961</v>
      </c>
      <c r="CJ27" s="221">
        <v>53.248764000000001</v>
      </c>
      <c r="CK27" s="121">
        <v>0.46086956100276888</v>
      </c>
      <c r="CL27" s="221">
        <v>5.0234679999999994</v>
      </c>
      <c r="CM27" s="121">
        <v>4.347825785912058E-2</v>
      </c>
      <c r="CN27" s="221">
        <v>6.028162</v>
      </c>
      <c r="CO27" s="121">
        <v>5.2173912892956038E-2</v>
      </c>
      <c r="CP27" s="221">
        <v>3.014081</v>
      </c>
      <c r="CQ27" s="121">
        <v>2.6086956446478019E-2</v>
      </c>
      <c r="CS27" s="221">
        <v>0</v>
      </c>
      <c r="CT27" s="121">
        <v>0</v>
      </c>
      <c r="CU27" s="221">
        <v>2.0093869999999998</v>
      </c>
      <c r="CV27" s="121">
        <v>0.22222216078221288</v>
      </c>
      <c r="CW27" s="221">
        <v>2.0093869999999998</v>
      </c>
      <c r="CX27" s="121">
        <v>0.22222216078221288</v>
      </c>
      <c r="CY27" s="221">
        <v>2.0093869999999998</v>
      </c>
      <c r="CZ27" s="121">
        <v>0.22222216078221288</v>
      </c>
      <c r="DA27" s="221">
        <v>2.0093869999999998</v>
      </c>
      <c r="DB27" s="121">
        <v>0.22222216078221288</v>
      </c>
      <c r="DC27" s="221">
        <v>0</v>
      </c>
      <c r="DD27" s="121">
        <v>0</v>
      </c>
      <c r="DE27" s="221">
        <v>1.004694</v>
      </c>
      <c r="DF27" s="121">
        <v>0.11111113568711484</v>
      </c>
      <c r="DH27" s="221">
        <v>1.004694</v>
      </c>
      <c r="DI27" s="121">
        <v>1.2048196672066023E-2</v>
      </c>
      <c r="DJ27" s="221">
        <v>1.004694</v>
      </c>
      <c r="DK27" s="121">
        <v>1.2048196672066023E-2</v>
      </c>
      <c r="DL27" s="221">
        <v>13.061018000000001</v>
      </c>
      <c r="DM27" s="121">
        <v>0.15662650876923168</v>
      </c>
      <c r="DN27" s="221">
        <v>36.168971999999997</v>
      </c>
      <c r="DO27" s="121">
        <v>0.43373493629149684</v>
      </c>
      <c r="DP27" s="221">
        <v>16.075099000000002</v>
      </c>
      <c r="DQ27" s="121">
        <v>0.19277108679352309</v>
      </c>
      <c r="DR27" s="221">
        <v>13.061018000000001</v>
      </c>
      <c r="DS27" s="121">
        <v>0.15662650876923168</v>
      </c>
      <c r="DT27" s="221">
        <v>3.014081</v>
      </c>
      <c r="DU27" s="121">
        <v>3.6144578024291406E-2</v>
      </c>
    </row>
    <row r="28" spans="1:125" x14ac:dyDescent="0.2">
      <c r="A28" s="100">
        <v>97225</v>
      </c>
      <c r="B28" s="123" t="s">
        <v>20</v>
      </c>
      <c r="C28" s="221">
        <v>884.29051400000026</v>
      </c>
      <c r="D28" s="124">
        <v>0.48901098816933819</v>
      </c>
      <c r="E28" s="221">
        <v>363.65205399999996</v>
      </c>
      <c r="F28" s="124">
        <v>0.20109890071301778</v>
      </c>
      <c r="G28" s="221">
        <v>333.84450800000002</v>
      </c>
      <c r="H28" s="124">
        <v>0.18461538393477156</v>
      </c>
      <c r="I28" s="221">
        <v>11.923019999999999</v>
      </c>
      <c r="J28" s="124">
        <v>6.5934075960954845E-3</v>
      </c>
      <c r="K28" s="221">
        <v>214.61432899999997</v>
      </c>
      <c r="L28" s="124">
        <v>0.11868131958677712</v>
      </c>
      <c r="M28" s="387">
        <v>1808.324425</v>
      </c>
      <c r="O28" s="387">
        <v>1393.9995419999998</v>
      </c>
      <c r="P28" s="443">
        <v>0.77087912032156503</v>
      </c>
      <c r="Q28" s="387">
        <v>408.36337300000002</v>
      </c>
      <c r="R28" s="443">
        <v>0.22582417588038722</v>
      </c>
      <c r="S28" s="444">
        <v>5.9615100000000005</v>
      </c>
      <c r="T28" s="124">
        <v>3.2967037980477431E-3</v>
      </c>
      <c r="U28" s="221">
        <v>1808.3244249999998</v>
      </c>
      <c r="V28" s="439"/>
      <c r="W28" s="100"/>
      <c r="X28" s="123" t="s">
        <v>20</v>
      </c>
      <c r="Y28" s="221">
        <v>40.736979000000012</v>
      </c>
      <c r="Z28" s="124">
        <v>2.4550898330983249E-2</v>
      </c>
      <c r="AA28" s="221">
        <v>209.64640399999996</v>
      </c>
      <c r="AB28" s="124">
        <v>0.12634730597131999</v>
      </c>
      <c r="AC28" s="221">
        <v>502.75393399999996</v>
      </c>
      <c r="AD28" s="124">
        <v>0.3029940123722934</v>
      </c>
      <c r="AE28" s="221">
        <v>609.06751100000008</v>
      </c>
      <c r="AF28" s="124">
        <v>0.36706586758105009</v>
      </c>
      <c r="AG28" s="221">
        <v>446.119597</v>
      </c>
      <c r="AH28" s="124">
        <v>0.24670329661670085</v>
      </c>
      <c r="AI28" s="387">
        <v>1808.324425</v>
      </c>
      <c r="AJ28" s="440"/>
      <c r="AL28" s="123" t="s">
        <v>20</v>
      </c>
      <c r="AM28" s="221">
        <v>7.9486790000000012</v>
      </c>
      <c r="AN28" s="124">
        <v>4.3956045207885859E-3</v>
      </c>
      <c r="AO28" s="221">
        <v>7.9486800000000004</v>
      </c>
      <c r="AP28" s="124">
        <v>4.3956050737867028E-3</v>
      </c>
      <c r="AQ28" s="221">
        <v>53.653583000000005</v>
      </c>
      <c r="AR28" s="124">
        <v>2.9670330377073423E-2</v>
      </c>
      <c r="AS28" s="221">
        <v>1738.7734789999997</v>
      </c>
      <c r="AT28" s="124">
        <v>0.96153846002835119</v>
      </c>
      <c r="AU28" s="387">
        <v>1808.3244209999998</v>
      </c>
      <c r="AV28" s="99"/>
      <c r="AW28" s="99"/>
      <c r="AX28" s="119">
        <v>97225</v>
      </c>
      <c r="AY28" s="120" t="s">
        <v>20</v>
      </c>
      <c r="AZ28" s="229">
        <v>2.9807549999999998</v>
      </c>
      <c r="BA28" s="121">
        <v>3.3707870352661035E-3</v>
      </c>
      <c r="BB28" s="229">
        <v>1.9871700000000001</v>
      </c>
      <c r="BC28" s="121">
        <v>2.2471913568440694E-3</v>
      </c>
      <c r="BD28" s="229">
        <v>46.698488000000005</v>
      </c>
      <c r="BE28" s="121">
        <v>5.2808988969885062E-2</v>
      </c>
      <c r="BF28" s="229">
        <v>232.49885399999999</v>
      </c>
      <c r="BG28" s="121">
        <v>0.26292134804015316</v>
      </c>
      <c r="BH28" s="229">
        <v>175.864518</v>
      </c>
      <c r="BI28" s="121">
        <v>0.19887640454774794</v>
      </c>
      <c r="BJ28" s="229">
        <v>253.36413599999997</v>
      </c>
      <c r="BK28" s="121">
        <v>0.28651685389446563</v>
      </c>
      <c r="BL28" s="229">
        <v>170.896593</v>
      </c>
      <c r="BM28" s="121">
        <v>0.19325842615563774</v>
      </c>
      <c r="BO28" s="221">
        <v>3.9743390000000001</v>
      </c>
      <c r="BP28" s="121">
        <v>1.0928960681740025E-2</v>
      </c>
      <c r="BQ28" s="221">
        <v>19.871696999999998</v>
      </c>
      <c r="BR28" s="121">
        <v>5.4644808908462815E-2</v>
      </c>
      <c r="BS28" s="221">
        <v>94.390561000000005</v>
      </c>
      <c r="BT28" s="121">
        <v>0.25956284300266874</v>
      </c>
      <c r="BU28" s="221">
        <v>132.146784</v>
      </c>
      <c r="BV28" s="121">
        <v>0.3633879763539023</v>
      </c>
      <c r="BW28" s="221">
        <v>54.647165999999999</v>
      </c>
      <c r="BX28" s="121">
        <v>0.15027322243586175</v>
      </c>
      <c r="BY28" s="221">
        <v>38.749808999999999</v>
      </c>
      <c r="BZ28" s="121">
        <v>0.10655737695902029</v>
      </c>
      <c r="CA28" s="221">
        <v>19.871696999999998</v>
      </c>
      <c r="CB28" s="121">
        <v>5.4644808908462815E-2</v>
      </c>
      <c r="CC28" s="99"/>
      <c r="CD28" s="221">
        <v>8.9422639999999998</v>
      </c>
      <c r="CE28" s="121">
        <v>2.6785715462481111E-2</v>
      </c>
      <c r="CF28" s="221">
        <v>9.935848</v>
      </c>
      <c r="CG28" s="121">
        <v>2.9761903406839929E-2</v>
      </c>
      <c r="CH28" s="221">
        <v>97.371314999999996</v>
      </c>
      <c r="CI28" s="121">
        <v>0.29166666716590106</v>
      </c>
      <c r="CJ28" s="221">
        <v>129.16603000000001</v>
      </c>
      <c r="CK28" s="121">
        <v>0.38690476226135789</v>
      </c>
      <c r="CL28" s="221">
        <v>28.813960000000002</v>
      </c>
      <c r="CM28" s="121">
        <v>8.6309522276160969E-2</v>
      </c>
      <c r="CN28" s="221">
        <v>41.730564000000001</v>
      </c>
      <c r="CO28" s="121">
        <v>0.12500000149770324</v>
      </c>
      <c r="CP28" s="221">
        <v>17.884526999999999</v>
      </c>
      <c r="CQ28" s="121">
        <v>5.357142792955575E-2</v>
      </c>
      <c r="CS28" s="221">
        <v>0</v>
      </c>
      <c r="CT28" s="121">
        <v>0</v>
      </c>
      <c r="CU28" s="221">
        <v>1.9871700000000001</v>
      </c>
      <c r="CV28" s="121">
        <v>0.16666666666666669</v>
      </c>
      <c r="CW28" s="221">
        <v>2.9807550000000003</v>
      </c>
      <c r="CX28" s="121">
        <v>0.25000000000000006</v>
      </c>
      <c r="CY28" s="221">
        <v>2.9807549999999998</v>
      </c>
      <c r="CZ28" s="121">
        <v>0.25</v>
      </c>
      <c r="DA28" s="221">
        <v>0</v>
      </c>
      <c r="DB28" s="121">
        <v>0</v>
      </c>
      <c r="DC28" s="221">
        <v>1.9871700000000001</v>
      </c>
      <c r="DD28" s="121">
        <v>0.16666666666666669</v>
      </c>
      <c r="DE28" s="221">
        <v>1.9871700000000001</v>
      </c>
      <c r="DF28" s="121">
        <v>0.16666666666666669</v>
      </c>
      <c r="DH28" s="221">
        <v>0</v>
      </c>
      <c r="DI28" s="121">
        <v>0</v>
      </c>
      <c r="DJ28" s="221">
        <v>3.9743399999999998</v>
      </c>
      <c r="DK28" s="121">
        <v>1.8518521193428797E-2</v>
      </c>
      <c r="DL28" s="221">
        <v>32.7883</v>
      </c>
      <c r="DM28" s="121">
        <v>0.15277777654818195</v>
      </c>
      <c r="DN28" s="221">
        <v>84.454712000000001</v>
      </c>
      <c r="DO28" s="121">
        <v>0.39351851478658728</v>
      </c>
      <c r="DP28" s="221">
        <v>49.679242000000002</v>
      </c>
      <c r="DQ28" s="121">
        <v>0.23148147764169097</v>
      </c>
      <c r="DR28" s="221">
        <v>34.775469999999999</v>
      </c>
      <c r="DS28" s="121">
        <v>0.16203703714489634</v>
      </c>
      <c r="DT28" s="221">
        <v>8.9422639999999998</v>
      </c>
      <c r="DU28" s="121">
        <v>4.1666668025693666E-2</v>
      </c>
    </row>
    <row r="29" spans="1:125" x14ac:dyDescent="0.2">
      <c r="A29" s="100"/>
      <c r="B29" s="132" t="s">
        <v>37</v>
      </c>
      <c r="C29" s="236">
        <v>5622.4759809999996</v>
      </c>
      <c r="D29" s="134">
        <v>0.59352886355449697</v>
      </c>
      <c r="E29" s="236">
        <v>1647.7669749999998</v>
      </c>
      <c r="F29" s="134">
        <v>0.17394423086542682</v>
      </c>
      <c r="G29" s="236">
        <v>1265.8271730000001</v>
      </c>
      <c r="H29" s="134">
        <v>0.1336252864371448</v>
      </c>
      <c r="I29" s="236">
        <v>121.07661999999999</v>
      </c>
      <c r="J29" s="134">
        <v>1.2781285133891918E-2</v>
      </c>
      <c r="K29" s="236">
        <v>815.81459500000005</v>
      </c>
      <c r="L29" s="134">
        <v>8.612033400903954E-2</v>
      </c>
      <c r="M29" s="236">
        <v>9472.9613439999994</v>
      </c>
      <c r="O29" s="236">
        <v>7629.953305</v>
      </c>
      <c r="P29" s="446">
        <v>0.80544541753383936</v>
      </c>
      <c r="Q29" s="236">
        <v>1795.0471990000001</v>
      </c>
      <c r="R29" s="446">
        <v>0.18949166304124634</v>
      </c>
      <c r="S29" s="192">
        <v>47.960840000000005</v>
      </c>
      <c r="T29" s="134">
        <v>5.0629194249143137E-3</v>
      </c>
      <c r="U29" s="236">
        <v>9472.9613439999994</v>
      </c>
      <c r="V29" s="439"/>
      <c r="W29" s="100"/>
      <c r="X29" s="132" t="s">
        <v>37</v>
      </c>
      <c r="Y29" s="236">
        <v>156.99427600000001</v>
      </c>
      <c r="Z29" s="134">
        <v>1.6572882575883973E-2</v>
      </c>
      <c r="AA29" s="236">
        <v>824.83026600000005</v>
      </c>
      <c r="AB29" s="134">
        <v>8.7072060789357322E-2</v>
      </c>
      <c r="AC29" s="236">
        <v>2457.0249550000003</v>
      </c>
      <c r="AD29" s="134">
        <v>0.25937242492351509</v>
      </c>
      <c r="AE29" s="236">
        <v>3447.6337550000003</v>
      </c>
      <c r="AF29" s="134">
        <v>0.36394466627731659</v>
      </c>
      <c r="AG29" s="236">
        <v>2586.478091999998</v>
      </c>
      <c r="AH29" s="134">
        <v>0.27303796543392694</v>
      </c>
      <c r="AI29" s="236">
        <v>9472.9613439999994</v>
      </c>
      <c r="AJ29" s="440"/>
      <c r="AL29" s="132" t="s">
        <v>37</v>
      </c>
      <c r="AM29" s="236">
        <v>51.972068</v>
      </c>
      <c r="AN29" s="134">
        <v>5.486359143143083E-3</v>
      </c>
      <c r="AO29" s="236">
        <v>49.152701000000008</v>
      </c>
      <c r="AP29" s="134">
        <v>5.1887365833033277E-3</v>
      </c>
      <c r="AQ29" s="236">
        <v>325.35221900000005</v>
      </c>
      <c r="AR29" s="134">
        <v>3.4345354921273115E-2</v>
      </c>
      <c r="AS29" s="236">
        <v>9046.4843409999994</v>
      </c>
      <c r="AT29" s="134">
        <v>0.95497954935228047</v>
      </c>
      <c r="AU29" s="236">
        <v>9472.9613289999998</v>
      </c>
      <c r="AV29" s="99"/>
      <c r="AW29" s="99"/>
      <c r="AX29" s="126"/>
      <c r="AY29" s="132" t="s">
        <v>37</v>
      </c>
      <c r="AZ29" s="192">
        <v>14.018761</v>
      </c>
      <c r="BA29" s="134">
        <v>2.4933429768972809E-3</v>
      </c>
      <c r="BB29" s="192">
        <v>35.026918999999999</v>
      </c>
      <c r="BC29" s="134">
        <v>6.2298032251922927E-3</v>
      </c>
      <c r="BD29" s="192">
        <v>388.15926999999999</v>
      </c>
      <c r="BE29" s="134">
        <v>6.903707037819358E-2</v>
      </c>
      <c r="BF29" s="192">
        <v>1558.8692679999999</v>
      </c>
      <c r="BG29" s="134">
        <v>0.27725672342005153</v>
      </c>
      <c r="BH29" s="192">
        <v>1296.4539150000001</v>
      </c>
      <c r="BI29" s="134">
        <v>0.23058416245460173</v>
      </c>
      <c r="BJ29" s="192">
        <v>1628.5075129999998</v>
      </c>
      <c r="BK29" s="134">
        <v>0.28964241350309111</v>
      </c>
      <c r="BL29" s="192">
        <v>701.4403299999999</v>
      </c>
      <c r="BM29" s="134">
        <v>0.12475648315268453</v>
      </c>
      <c r="BO29" s="236">
        <v>13.986273000000001</v>
      </c>
      <c r="BP29" s="134">
        <v>8.4880163349553735E-3</v>
      </c>
      <c r="BQ29" s="236">
        <v>64.943738999999994</v>
      </c>
      <c r="BR29" s="134">
        <v>3.9413181587766681E-2</v>
      </c>
      <c r="BS29" s="236">
        <v>546.339157</v>
      </c>
      <c r="BT29" s="134">
        <v>0.33156336137881393</v>
      </c>
      <c r="BU29" s="236">
        <v>584.11094600000001</v>
      </c>
      <c r="BV29" s="134">
        <v>0.35448637754133899</v>
      </c>
      <c r="BW29" s="236">
        <v>221.22850200000002</v>
      </c>
      <c r="BX29" s="134">
        <v>0.13425957999916829</v>
      </c>
      <c r="BY29" s="236">
        <v>162.14013399999999</v>
      </c>
      <c r="BZ29" s="134">
        <v>9.8399917257717837E-2</v>
      </c>
      <c r="CA29" s="236">
        <v>55.018222999999992</v>
      </c>
      <c r="CB29" s="134">
        <v>3.3389565293357092E-2</v>
      </c>
      <c r="CC29" s="99"/>
      <c r="CD29" s="236">
        <v>18.966206999999997</v>
      </c>
      <c r="CE29" s="134">
        <v>1.4983251588011214E-2</v>
      </c>
      <c r="CF29" s="236">
        <v>33.022086999999999</v>
      </c>
      <c r="CG29" s="134">
        <v>2.6087358293737619E-2</v>
      </c>
      <c r="CH29" s="236">
        <v>354.73319399999997</v>
      </c>
      <c r="CI29" s="134">
        <v>0.28023825176645972</v>
      </c>
      <c r="CJ29" s="236">
        <v>557.95775400000002</v>
      </c>
      <c r="CK29" s="134">
        <v>0.44078509760352569</v>
      </c>
      <c r="CL29" s="236">
        <v>151.12864400000001</v>
      </c>
      <c r="CM29" s="134">
        <v>0.11939121487005715</v>
      </c>
      <c r="CN29" s="236">
        <v>104.989683</v>
      </c>
      <c r="CO29" s="134">
        <v>8.2941562038975111E-2</v>
      </c>
      <c r="CP29" s="236">
        <v>45.029601</v>
      </c>
      <c r="CQ29" s="134">
        <v>3.5573261469241661E-2</v>
      </c>
      <c r="CS29" s="236">
        <v>2.013763</v>
      </c>
      <c r="CT29" s="134">
        <v>1.6632137567104202E-2</v>
      </c>
      <c r="CU29" s="236">
        <v>6.9664390000000003</v>
      </c>
      <c r="CV29" s="134">
        <v>5.7537441993342736E-2</v>
      </c>
      <c r="CW29" s="236">
        <v>45.046132999999998</v>
      </c>
      <c r="CX29" s="134">
        <v>0.37204650245439624</v>
      </c>
      <c r="CY29" s="236">
        <v>31.007520999999997</v>
      </c>
      <c r="CZ29" s="134">
        <v>0.25609833673916566</v>
      </c>
      <c r="DA29" s="236">
        <v>17.011832999999999</v>
      </c>
      <c r="DB29" s="134">
        <v>0.14050469033575599</v>
      </c>
      <c r="DC29" s="236">
        <v>15.034114000000002</v>
      </c>
      <c r="DD29" s="134">
        <v>0.12417024855830963</v>
      </c>
      <c r="DE29" s="236">
        <v>3.9968130000000004</v>
      </c>
      <c r="DF29" s="134">
        <v>3.3010609314994097E-2</v>
      </c>
      <c r="DH29" s="236">
        <v>4.0017180000000003</v>
      </c>
      <c r="DI29" s="134">
        <v>4.9051806924341676E-3</v>
      </c>
      <c r="DJ29" s="236">
        <v>13.003788</v>
      </c>
      <c r="DK29" s="134">
        <v>1.593963638270041E-2</v>
      </c>
      <c r="DL29" s="236">
        <v>161.83071199999998</v>
      </c>
      <c r="DM29" s="134">
        <v>0.19836702235021914</v>
      </c>
      <c r="DN29" s="236">
        <v>323.66139799999996</v>
      </c>
      <c r="DO29" s="134">
        <v>0.3967340128304519</v>
      </c>
      <c r="DP29" s="236">
        <v>154.53261700000002</v>
      </c>
      <c r="DQ29" s="134">
        <v>0.18942124588982134</v>
      </c>
      <c r="DR29" s="236">
        <v>121.78784300000001</v>
      </c>
      <c r="DS29" s="134">
        <v>0.1492837266536032</v>
      </c>
      <c r="DT29" s="236">
        <v>36.996517000000004</v>
      </c>
      <c r="DU29" s="134">
        <v>4.5349172749232322E-2</v>
      </c>
    </row>
    <row r="30" spans="1:125" ht="13.5" thickBot="1" x14ac:dyDescent="0.25">
      <c r="A30" s="100"/>
      <c r="B30" s="127" t="s">
        <v>39</v>
      </c>
      <c r="C30" s="233">
        <v>26740.972119999999</v>
      </c>
      <c r="D30" s="129">
        <v>0.6252606113338528</v>
      </c>
      <c r="E30" s="233">
        <v>6759.0953789999994</v>
      </c>
      <c r="F30" s="129">
        <v>0.15804197729881778</v>
      </c>
      <c r="G30" s="233">
        <v>4791.8233810000002</v>
      </c>
      <c r="H30" s="129">
        <v>0.11204298793487204</v>
      </c>
      <c r="I30" s="233">
        <v>497.94195399999995</v>
      </c>
      <c r="J30" s="129">
        <v>1.1642938378218285E-2</v>
      </c>
      <c r="K30" s="233">
        <v>3977.889353</v>
      </c>
      <c r="L30" s="129">
        <v>9.301148505423909E-2</v>
      </c>
      <c r="M30" s="233">
        <v>42767.722186999999</v>
      </c>
      <c r="O30" s="233">
        <v>32912.853980999993</v>
      </c>
      <c r="P30" s="445">
        <v>0.76957229185809761</v>
      </c>
      <c r="Q30" s="233">
        <v>9563.740730999998</v>
      </c>
      <c r="R30" s="445">
        <v>0.22362053066990475</v>
      </c>
      <c r="S30" s="233">
        <v>291.127475</v>
      </c>
      <c r="T30" s="129">
        <v>6.8071774719976408E-3</v>
      </c>
      <c r="U30" s="233">
        <v>42767.722186999992</v>
      </c>
      <c r="V30" s="439"/>
      <c r="W30" s="100"/>
      <c r="X30" s="127" t="s">
        <v>39</v>
      </c>
      <c r="Y30" s="233">
        <v>570.87627700000007</v>
      </c>
      <c r="Z30" s="129">
        <v>1.3348297449741853E-2</v>
      </c>
      <c r="AA30" s="233">
        <v>3195.0433809999995</v>
      </c>
      <c r="AB30" s="129">
        <v>7.4706886820621682E-2</v>
      </c>
      <c r="AC30" s="233">
        <v>11582.051467999998</v>
      </c>
      <c r="AD30" s="129">
        <v>0.27081291393911477</v>
      </c>
      <c r="AE30" s="233">
        <v>17390.950835999996</v>
      </c>
      <c r="AF30" s="129">
        <v>0.40663729435855445</v>
      </c>
      <c r="AG30" s="233">
        <v>10028.800224999999</v>
      </c>
      <c r="AH30" s="129">
        <v>0.23449460743196726</v>
      </c>
      <c r="AI30" s="233">
        <v>42767.722186999992</v>
      </c>
      <c r="AJ30" s="440"/>
      <c r="AL30" s="127" t="s">
        <v>39</v>
      </c>
      <c r="AM30" s="233">
        <v>370.94603699999993</v>
      </c>
      <c r="AN30" s="129">
        <v>8.6735046471923521E-3</v>
      </c>
      <c r="AO30" s="233">
        <v>408.39421300000004</v>
      </c>
      <c r="AP30" s="129">
        <v>9.5491223817602468E-3</v>
      </c>
      <c r="AQ30" s="233">
        <v>1497.3023880000001</v>
      </c>
      <c r="AR30" s="129">
        <v>3.5010103694867643E-2</v>
      </c>
      <c r="AS30" s="233">
        <v>40491.079533000004</v>
      </c>
      <c r="AT30" s="129">
        <v>0.94676726927617982</v>
      </c>
      <c r="AU30" s="233">
        <v>42767.722171000001</v>
      </c>
      <c r="AV30" s="99"/>
      <c r="AW30" s="99"/>
      <c r="AX30" s="126"/>
      <c r="AY30" s="127" t="s">
        <v>39</v>
      </c>
      <c r="AZ30" s="191">
        <v>60.384177000000001</v>
      </c>
      <c r="BA30" s="129">
        <v>2.258114504178317E-3</v>
      </c>
      <c r="BB30" s="191">
        <v>192.395205</v>
      </c>
      <c r="BC30" s="129">
        <v>7.1947722818986289E-3</v>
      </c>
      <c r="BD30" s="191">
        <v>2014.6278400000001</v>
      </c>
      <c r="BE30" s="129">
        <v>7.5338616373382628E-2</v>
      </c>
      <c r="BF30" s="191">
        <v>8127.5012740000002</v>
      </c>
      <c r="BG30" s="129">
        <v>0.30393439840286557</v>
      </c>
      <c r="BH30" s="191">
        <v>5781.6616630000008</v>
      </c>
      <c r="BI30" s="129">
        <v>0.21620985344342825</v>
      </c>
      <c r="BJ30" s="191">
        <v>7281.0607679999994</v>
      </c>
      <c r="BK30" s="129">
        <v>0.27228107995948203</v>
      </c>
      <c r="BL30" s="191">
        <v>3283.341187</v>
      </c>
      <c r="BM30" s="129">
        <v>0.12278316481038985</v>
      </c>
      <c r="BO30" s="233">
        <v>72.750040999999996</v>
      </c>
      <c r="BP30" s="129">
        <v>1.0763280723338939E-2</v>
      </c>
      <c r="BQ30" s="233">
        <v>382.13090700000004</v>
      </c>
      <c r="BR30" s="129">
        <v>5.6535806283671039E-2</v>
      </c>
      <c r="BS30" s="233">
        <v>2645.4975519999998</v>
      </c>
      <c r="BT30" s="129">
        <v>0.39139816849150577</v>
      </c>
      <c r="BU30" s="233">
        <v>2354.3835100000001</v>
      </c>
      <c r="BV30" s="129">
        <v>0.34832819748555294</v>
      </c>
      <c r="BW30" s="233">
        <v>718.84192099999996</v>
      </c>
      <c r="BX30" s="129">
        <v>0.10635179424060026</v>
      </c>
      <c r="BY30" s="233">
        <v>451.90856700000001</v>
      </c>
      <c r="BZ30" s="129">
        <v>6.685932682708487E-2</v>
      </c>
      <c r="CA30" s="233">
        <v>133.58288499999998</v>
      </c>
      <c r="CB30" s="129">
        <v>1.9763426540041429E-2</v>
      </c>
      <c r="CC30" s="99"/>
      <c r="CD30" s="233">
        <v>69.529728000000006</v>
      </c>
      <c r="CE30" s="129">
        <v>1.4510077369648362E-2</v>
      </c>
      <c r="CF30" s="233">
        <v>171.60071200000002</v>
      </c>
      <c r="CG30" s="129">
        <v>3.581115127915855E-2</v>
      </c>
      <c r="CH30" s="233">
        <v>1260.7000479999999</v>
      </c>
      <c r="CI30" s="129">
        <v>0.26309401406545702</v>
      </c>
      <c r="CJ30" s="233">
        <v>2234.5897249999998</v>
      </c>
      <c r="CK30" s="129">
        <v>0.46633390826972965</v>
      </c>
      <c r="CL30" s="233">
        <v>529.32065</v>
      </c>
      <c r="CM30" s="129">
        <v>0.11046330549218546</v>
      </c>
      <c r="CN30" s="233">
        <v>377.67500000000001</v>
      </c>
      <c r="CO30" s="129">
        <v>7.8816552692136874E-2</v>
      </c>
      <c r="CP30" s="233">
        <v>148.40751899999998</v>
      </c>
      <c r="CQ30" s="129">
        <v>3.0970991040372816E-2</v>
      </c>
      <c r="CS30" s="233">
        <v>8.0433760000000003</v>
      </c>
      <c r="CT30" s="129">
        <v>1.6153240222855376E-2</v>
      </c>
      <c r="CU30" s="233">
        <v>44.398575000000001</v>
      </c>
      <c r="CV30" s="129">
        <v>8.9164157876923958E-2</v>
      </c>
      <c r="CW30" s="233">
        <v>213.91294499999998</v>
      </c>
      <c r="CX30" s="129">
        <v>0.42959413899877974</v>
      </c>
      <c r="CY30" s="233">
        <v>130.49802299999999</v>
      </c>
      <c r="CZ30" s="129">
        <v>0.26207476986363754</v>
      </c>
      <c r="DA30" s="233">
        <v>57.428364000000002</v>
      </c>
      <c r="DB30" s="129">
        <v>0.11533144282917765</v>
      </c>
      <c r="DC30" s="233">
        <v>38.663856000000003</v>
      </c>
      <c r="DD30" s="129">
        <v>7.7647315494126859E-2</v>
      </c>
      <c r="DE30" s="233">
        <v>4.9968130000000004</v>
      </c>
      <c r="DF30" s="129">
        <v>1.0034930697966456E-2</v>
      </c>
      <c r="DH30" s="233">
        <v>11.996543000000001</v>
      </c>
      <c r="DI30" s="129">
        <v>3.0158061060578728E-3</v>
      </c>
      <c r="DJ30" s="233">
        <v>73.023426999999998</v>
      </c>
      <c r="DK30" s="129">
        <v>1.8357329860099806E-2</v>
      </c>
      <c r="DL30" s="233">
        <v>784.60197900000003</v>
      </c>
      <c r="DM30" s="129">
        <v>0.19724077503771634</v>
      </c>
      <c r="DN30" s="233">
        <v>1723.0412799999999</v>
      </c>
      <c r="DO30" s="129">
        <v>0.4331546524039277</v>
      </c>
      <c r="DP30" s="233">
        <v>707.57852000000003</v>
      </c>
      <c r="DQ30" s="129">
        <v>0.17787787874651828</v>
      </c>
      <c r="DR30" s="233">
        <v>516.85278300000004</v>
      </c>
      <c r="DS30" s="129">
        <v>0.12993141264982794</v>
      </c>
      <c r="DT30" s="233">
        <v>160.794816</v>
      </c>
      <c r="DU30" s="129">
        <v>4.0422143938904073E-2</v>
      </c>
    </row>
    <row r="31" spans="1:125" x14ac:dyDescent="0.2">
      <c r="A31" s="100">
        <v>97210</v>
      </c>
      <c r="B31" s="114" t="s">
        <v>33</v>
      </c>
      <c r="C31" s="227">
        <v>5044.8825889999998</v>
      </c>
      <c r="D31" s="116">
        <v>0.68136786626726675</v>
      </c>
      <c r="E31" s="227">
        <v>964.70043399999997</v>
      </c>
      <c r="F31" s="116">
        <v>0.13029359250796355</v>
      </c>
      <c r="G31" s="227">
        <v>769.93676400000004</v>
      </c>
      <c r="H31" s="116">
        <v>0.10398857868194564</v>
      </c>
      <c r="I31" s="227">
        <v>89.895735999999999</v>
      </c>
      <c r="J31" s="116">
        <v>1.2141425443359414E-2</v>
      </c>
      <c r="K31" s="227">
        <v>534.63570800000014</v>
      </c>
      <c r="L31" s="116">
        <v>7.2208537099464606E-2</v>
      </c>
      <c r="M31" s="227">
        <v>7404.0512310000004</v>
      </c>
      <c r="O31" s="227">
        <v>5857.5373610000006</v>
      </c>
      <c r="P31" s="438">
        <v>0.79112599011674778</v>
      </c>
      <c r="Q31" s="227">
        <v>1474.2194129999996</v>
      </c>
      <c r="R31" s="438">
        <v>0.19910983419828251</v>
      </c>
      <c r="S31" s="441">
        <v>72.294456999999994</v>
      </c>
      <c r="T31" s="116">
        <v>9.7641756849696747E-3</v>
      </c>
      <c r="U31" s="221">
        <v>7404.0512310000004</v>
      </c>
      <c r="V31" s="439"/>
      <c r="W31" s="100"/>
      <c r="X31" s="114" t="s">
        <v>33</v>
      </c>
      <c r="Y31" s="227">
        <v>104.86004199999999</v>
      </c>
      <c r="Z31" s="116">
        <v>1.4661743401924204E-2</v>
      </c>
      <c r="AA31" s="227">
        <v>631.51488500000005</v>
      </c>
      <c r="AB31" s="116">
        <v>8.8299689965465333E-2</v>
      </c>
      <c r="AC31" s="227">
        <v>2178.4422849999996</v>
      </c>
      <c r="AD31" s="116">
        <v>0.30459421138293491</v>
      </c>
      <c r="AE31" s="227">
        <v>3247.1632760000002</v>
      </c>
      <c r="AF31" s="116">
        <v>0.45402494438123142</v>
      </c>
      <c r="AG31" s="227">
        <v>1242.0707430000011</v>
      </c>
      <c r="AH31" s="116">
        <v>0.16775555763303995</v>
      </c>
      <c r="AI31" s="227">
        <v>7404.0512310000013</v>
      </c>
      <c r="AJ31" s="440"/>
      <c r="AL31" s="114" t="s">
        <v>33</v>
      </c>
      <c r="AM31" s="227">
        <v>122.27842099999999</v>
      </c>
      <c r="AN31" s="116">
        <v>1.6515069541253671E-2</v>
      </c>
      <c r="AO31" s="227">
        <v>87.358344000000002</v>
      </c>
      <c r="AP31" s="116">
        <v>1.1798722246902097E-2</v>
      </c>
      <c r="AQ31" s="227">
        <v>519.32909199999995</v>
      </c>
      <c r="AR31" s="116">
        <v>7.014120724682997E-2</v>
      </c>
      <c r="AS31" s="227">
        <v>6675.085376</v>
      </c>
      <c r="AT31" s="116">
        <v>0.90154500096501422</v>
      </c>
      <c r="AU31" s="227">
        <v>7404.0512330000001</v>
      </c>
      <c r="AV31" s="99"/>
      <c r="AW31" s="99"/>
      <c r="AX31" s="119">
        <v>97210</v>
      </c>
      <c r="AY31" s="114" t="s">
        <v>33</v>
      </c>
      <c r="AZ31" s="441">
        <v>2.4947279999999998</v>
      </c>
      <c r="BA31" s="116">
        <v>4.9450665223400305E-4</v>
      </c>
      <c r="BB31" s="441">
        <v>24.981148000000001</v>
      </c>
      <c r="BC31" s="116">
        <v>4.9517798599455183E-3</v>
      </c>
      <c r="BD31" s="441">
        <v>446.99839800000001</v>
      </c>
      <c r="BE31" s="116">
        <v>8.8604321332402772E-2</v>
      </c>
      <c r="BF31" s="441">
        <v>1704.8989219999999</v>
      </c>
      <c r="BG31" s="116">
        <v>0.33794620428182176</v>
      </c>
      <c r="BH31" s="441">
        <v>1038.443176</v>
      </c>
      <c r="BI31" s="116">
        <v>0.20584090069097941</v>
      </c>
      <c r="BJ31" s="441">
        <v>1320.402118</v>
      </c>
      <c r="BK31" s="116">
        <v>0.2617309907031416</v>
      </c>
      <c r="BL31" s="441">
        <v>506.66409599999997</v>
      </c>
      <c r="BM31" s="116">
        <v>0.10043129588481291</v>
      </c>
      <c r="BO31" s="227">
        <v>7.4917030000000002</v>
      </c>
      <c r="BP31" s="116">
        <v>7.7658335540875274E-3</v>
      </c>
      <c r="BQ31" s="227">
        <v>39.984760000000001</v>
      </c>
      <c r="BR31" s="116">
        <v>4.1447851157492069E-2</v>
      </c>
      <c r="BS31" s="227">
        <v>424.41478799999999</v>
      </c>
      <c r="BT31" s="116">
        <v>0.43994464296053171</v>
      </c>
      <c r="BU31" s="227">
        <v>360.45135500000004</v>
      </c>
      <c r="BV31" s="116">
        <v>0.37364070989938009</v>
      </c>
      <c r="BW31" s="227">
        <v>87.418148000000002</v>
      </c>
      <c r="BX31" s="116">
        <v>9.0616884702261882E-2</v>
      </c>
      <c r="BY31" s="227">
        <v>32.439045999999998</v>
      </c>
      <c r="BZ31" s="116">
        <v>3.3626030275010738E-2</v>
      </c>
      <c r="CA31" s="227">
        <v>12.500636</v>
      </c>
      <c r="CB31" s="116">
        <v>1.2958049524418478E-2</v>
      </c>
      <c r="CC31" s="99"/>
      <c r="CD31" s="227">
        <v>4.9947059999999999</v>
      </c>
      <c r="CE31" s="116">
        <v>6.4871639250622922E-3</v>
      </c>
      <c r="CF31" s="227">
        <v>12.499095000000001</v>
      </c>
      <c r="CG31" s="116">
        <v>1.6233924114838084E-2</v>
      </c>
      <c r="CH31" s="227">
        <v>237.159018</v>
      </c>
      <c r="CI31" s="116">
        <v>0.30802402104804544</v>
      </c>
      <c r="CJ31" s="227">
        <v>329.53781199999997</v>
      </c>
      <c r="CK31" s="116">
        <v>0.42800633429682539</v>
      </c>
      <c r="CL31" s="227">
        <v>99.836404999999999</v>
      </c>
      <c r="CM31" s="116">
        <v>0.12966831779966803</v>
      </c>
      <c r="CN31" s="227">
        <v>65.940242999999995</v>
      </c>
      <c r="CO31" s="116">
        <v>8.5643712682876891E-2</v>
      </c>
      <c r="CP31" s="227">
        <v>19.969486</v>
      </c>
      <c r="CQ31" s="116">
        <v>2.5936527431491763E-2</v>
      </c>
      <c r="CS31" s="227">
        <v>0</v>
      </c>
      <c r="CT31" s="116">
        <v>0</v>
      </c>
      <c r="CU31" s="227">
        <v>7.4935969999999994</v>
      </c>
      <c r="CV31" s="116">
        <v>8.3358759085080517E-2</v>
      </c>
      <c r="CW31" s="227">
        <v>29.957357999999999</v>
      </c>
      <c r="CX31" s="116">
        <v>0.33324559465200887</v>
      </c>
      <c r="CY31" s="227">
        <v>27.454756</v>
      </c>
      <c r="CZ31" s="116">
        <v>0.3054066546604613</v>
      </c>
      <c r="DA31" s="227">
        <v>12.484951000000001</v>
      </c>
      <c r="DB31" s="116">
        <v>0.13888257169394552</v>
      </c>
      <c r="DC31" s="227">
        <v>7.5036609999999992</v>
      </c>
      <c r="DD31" s="116">
        <v>8.347071100235498E-2</v>
      </c>
      <c r="DE31" s="227">
        <v>5.0014130000000003</v>
      </c>
      <c r="DF31" s="116">
        <v>5.5635708906148787E-2</v>
      </c>
      <c r="DH31" s="227">
        <v>2.4947279999999998</v>
      </c>
      <c r="DI31" s="116">
        <v>4.6662203116444277E-3</v>
      </c>
      <c r="DJ31" s="227">
        <v>17.470241000000001</v>
      </c>
      <c r="DK31" s="116">
        <v>3.2676906421671328E-2</v>
      </c>
      <c r="DL31" s="227">
        <v>175.26381799999999</v>
      </c>
      <c r="DM31" s="116">
        <v>0.32781913998157403</v>
      </c>
      <c r="DN31" s="227">
        <v>221.58285899999998</v>
      </c>
      <c r="DO31" s="116">
        <v>0.41445577929860222</v>
      </c>
      <c r="DP31" s="227">
        <v>77.871571000000003</v>
      </c>
      <c r="DQ31" s="116">
        <v>0.14565351665586837</v>
      </c>
      <c r="DR31" s="227">
        <v>32.474663999999997</v>
      </c>
      <c r="DS31" s="116">
        <v>6.0741666735062129E-2</v>
      </c>
      <c r="DT31" s="227">
        <v>7.4778310000000001</v>
      </c>
      <c r="DU31" s="116">
        <v>1.3986778077307171E-2</v>
      </c>
    </row>
    <row r="32" spans="1:125" x14ac:dyDescent="0.2">
      <c r="A32" s="100">
        <v>97217</v>
      </c>
      <c r="B32" s="120" t="s">
        <v>14</v>
      </c>
      <c r="C32" s="221">
        <v>1975.3557820000003</v>
      </c>
      <c r="D32" s="121">
        <v>0.56230373933681799</v>
      </c>
      <c r="E32" s="221">
        <v>564.67754000000002</v>
      </c>
      <c r="F32" s="121">
        <v>0.16074081193618395</v>
      </c>
      <c r="G32" s="221">
        <v>696.7064620000001</v>
      </c>
      <c r="H32" s="121">
        <v>0.1983240955237322</v>
      </c>
      <c r="I32" s="221">
        <v>63.967649999999999</v>
      </c>
      <c r="J32" s="121">
        <v>1.8208997649613683E-2</v>
      </c>
      <c r="K32" s="221">
        <v>212.26188100000002</v>
      </c>
      <c r="L32" s="121">
        <v>6.0422355553652198E-2</v>
      </c>
      <c r="M32" s="221">
        <v>3512.9693150000003</v>
      </c>
      <c r="O32" s="221">
        <v>2282.0691229999998</v>
      </c>
      <c r="P32" s="442">
        <v>0.64961259788288228</v>
      </c>
      <c r="Q32" s="221">
        <v>1195.3695410000005</v>
      </c>
      <c r="R32" s="442">
        <v>0.34027326566614213</v>
      </c>
      <c r="S32" s="229">
        <v>35.530650999999992</v>
      </c>
      <c r="T32" s="121">
        <v>1.0114136450975517E-2</v>
      </c>
      <c r="U32" s="221">
        <v>3512.9693150000003</v>
      </c>
      <c r="V32" s="439"/>
      <c r="W32" s="100"/>
      <c r="X32" s="120" t="s">
        <v>14</v>
      </c>
      <c r="Y32" s="221">
        <v>125.93527900000001</v>
      </c>
      <c r="Z32" s="121">
        <v>3.9166330307676259E-2</v>
      </c>
      <c r="AA32" s="221">
        <v>317.88501599999995</v>
      </c>
      <c r="AB32" s="121">
        <v>9.8863397416358204E-2</v>
      </c>
      <c r="AC32" s="221">
        <v>990.21690999999987</v>
      </c>
      <c r="AD32" s="121">
        <v>0.30796106445523125</v>
      </c>
      <c r="AE32" s="221">
        <v>1279.6649279999997</v>
      </c>
      <c r="AF32" s="121">
        <v>0.39798045195259973</v>
      </c>
      <c r="AG32" s="221">
        <v>799.26718200000096</v>
      </c>
      <c r="AH32" s="121">
        <v>0.22751897620830794</v>
      </c>
      <c r="AI32" s="221">
        <v>3512.9693150000007</v>
      </c>
      <c r="AJ32" s="440"/>
      <c r="AL32" s="120" t="s">
        <v>14</v>
      </c>
      <c r="AM32" s="221">
        <v>52.811566000000006</v>
      </c>
      <c r="AN32" s="121">
        <v>1.5033312650810884E-2</v>
      </c>
      <c r="AO32" s="221">
        <v>17.265319999999999</v>
      </c>
      <c r="AP32" s="121">
        <v>4.9147369266856833E-3</v>
      </c>
      <c r="AQ32" s="221">
        <v>116.794814</v>
      </c>
      <c r="AR32" s="121">
        <v>3.3246750434465511E-2</v>
      </c>
      <c r="AS32" s="221">
        <v>3326.0976119999996</v>
      </c>
      <c r="AT32" s="121">
        <v>0.94680519998803792</v>
      </c>
      <c r="AU32" s="221">
        <v>3512.9693119999997</v>
      </c>
      <c r="AV32" s="99"/>
      <c r="AW32" s="99"/>
      <c r="AX32" s="119">
        <v>97217</v>
      </c>
      <c r="AY32" s="120" t="s">
        <v>14</v>
      </c>
      <c r="AZ32" s="229">
        <v>4.0624279999999997</v>
      </c>
      <c r="BA32" s="121">
        <v>2.0565550960581335E-3</v>
      </c>
      <c r="BB32" s="229">
        <v>13.202892</v>
      </c>
      <c r="BC32" s="121">
        <v>6.6838045684268531E-3</v>
      </c>
      <c r="BD32" s="229">
        <v>153.35667000000001</v>
      </c>
      <c r="BE32" s="121">
        <v>7.7634961457287488E-2</v>
      </c>
      <c r="BF32" s="229">
        <v>654.05096300000002</v>
      </c>
      <c r="BG32" s="121">
        <v>0.33110539830844504</v>
      </c>
      <c r="BH32" s="229">
        <v>394.05554899999998</v>
      </c>
      <c r="BI32" s="121">
        <v>0.19948586102349025</v>
      </c>
      <c r="BJ32" s="229">
        <v>512.88157799999999</v>
      </c>
      <c r="BK32" s="121">
        <v>0.25964010264556986</v>
      </c>
      <c r="BL32" s="229">
        <v>243.745701</v>
      </c>
      <c r="BM32" s="121">
        <v>0.1233933163944843</v>
      </c>
      <c r="BO32" s="221">
        <v>1.0156069999999999</v>
      </c>
      <c r="BP32" s="121">
        <v>1.7985609981937653E-3</v>
      </c>
      <c r="BQ32" s="221">
        <v>30.468212000000001</v>
      </c>
      <c r="BR32" s="121">
        <v>5.3956833487657396E-2</v>
      </c>
      <c r="BS32" s="221">
        <v>199.058989</v>
      </c>
      <c r="BT32" s="121">
        <v>0.35251798575165572</v>
      </c>
      <c r="BU32" s="221">
        <v>201.090204</v>
      </c>
      <c r="BV32" s="121">
        <v>0.35611510951896547</v>
      </c>
      <c r="BW32" s="221">
        <v>81.248567000000008</v>
      </c>
      <c r="BX32" s="121">
        <v>0.14388489225195678</v>
      </c>
      <c r="BY32" s="221">
        <v>45.702319000000003</v>
      </c>
      <c r="BZ32" s="121">
        <v>8.0935252002408309E-2</v>
      </c>
      <c r="CA32" s="221">
        <v>6.0936419999999991</v>
      </c>
      <c r="CB32" s="121">
        <v>1.0791365989162591E-2</v>
      </c>
      <c r="CC32" s="99"/>
      <c r="CD32" s="221">
        <v>11.171678</v>
      </c>
      <c r="CE32" s="121">
        <v>1.6034985477140586E-2</v>
      </c>
      <c r="CF32" s="221">
        <v>25.390176999999998</v>
      </c>
      <c r="CG32" s="121">
        <v>3.6443148420230949E-2</v>
      </c>
      <c r="CH32" s="221">
        <v>199.058989</v>
      </c>
      <c r="CI32" s="121">
        <v>0.28571428550923927</v>
      </c>
      <c r="CJ32" s="221">
        <v>314.83819600000004</v>
      </c>
      <c r="CK32" s="121">
        <v>0.45189504213325354</v>
      </c>
      <c r="CL32" s="221">
        <v>78.201746</v>
      </c>
      <c r="CM32" s="121">
        <v>0.11224489833998409</v>
      </c>
      <c r="CN32" s="221">
        <v>55.85839</v>
      </c>
      <c r="CO32" s="121">
        <v>8.0174927385702921E-2</v>
      </c>
      <c r="CP32" s="221">
        <v>12.187284999999999</v>
      </c>
      <c r="CQ32" s="121">
        <v>1.7492711299123845E-2</v>
      </c>
      <c r="CS32" s="221">
        <v>1.0156069999999999</v>
      </c>
      <c r="CT32" s="121">
        <v>1.5876884644034913E-2</v>
      </c>
      <c r="CU32" s="221">
        <v>4.0624279999999997</v>
      </c>
      <c r="CV32" s="121">
        <v>6.3507538576139652E-2</v>
      </c>
      <c r="CW32" s="221">
        <v>24.374569999999999</v>
      </c>
      <c r="CX32" s="121">
        <v>0.38104526272264183</v>
      </c>
      <c r="CY32" s="221">
        <v>26.390188999999999</v>
      </c>
      <c r="CZ32" s="121">
        <v>0.41255523690490425</v>
      </c>
      <c r="DA32" s="221">
        <v>7.1092500000000003</v>
      </c>
      <c r="DB32" s="121">
        <v>0.11113820814114635</v>
      </c>
      <c r="DC32" s="221">
        <v>1.0156069999999999</v>
      </c>
      <c r="DD32" s="121">
        <v>1.5876884644034913E-2</v>
      </c>
      <c r="DE32" s="221">
        <v>0</v>
      </c>
      <c r="DF32" s="121">
        <v>0</v>
      </c>
      <c r="DH32" s="221">
        <v>0</v>
      </c>
      <c r="DI32" s="121">
        <v>0</v>
      </c>
      <c r="DJ32" s="221">
        <v>2.0312139999999999</v>
      </c>
      <c r="DK32" s="121">
        <v>9.569377178938689E-3</v>
      </c>
      <c r="DL32" s="221">
        <v>48.749139999999997</v>
      </c>
      <c r="DM32" s="121">
        <v>0.2296650711391745</v>
      </c>
      <c r="DN32" s="221">
        <v>87.342208999999997</v>
      </c>
      <c r="DO32" s="121">
        <v>0.41148325167249411</v>
      </c>
      <c r="DP32" s="221">
        <v>40.624282999999998</v>
      </c>
      <c r="DQ32" s="121">
        <v>0.19138755771225827</v>
      </c>
      <c r="DR32" s="221">
        <v>26.405784000000001</v>
      </c>
      <c r="DS32" s="121">
        <v>0.12440191274852595</v>
      </c>
      <c r="DT32" s="221">
        <v>7.1092500000000003</v>
      </c>
      <c r="DU32" s="121">
        <v>3.3492824837446908E-2</v>
      </c>
    </row>
    <row r="33" spans="1:125" x14ac:dyDescent="0.2">
      <c r="A33" s="100">
        <v>97220</v>
      </c>
      <c r="B33" s="120" t="s">
        <v>28</v>
      </c>
      <c r="C33" s="221">
        <v>3563.2853570000002</v>
      </c>
      <c r="D33" s="121">
        <v>0.67610025758857784</v>
      </c>
      <c r="E33" s="221">
        <v>664.11251600000003</v>
      </c>
      <c r="F33" s="121">
        <v>0.12600917359967659</v>
      </c>
      <c r="G33" s="221">
        <v>482.09617700000001</v>
      </c>
      <c r="H33" s="121">
        <v>9.1473266044173468E-2</v>
      </c>
      <c r="I33" s="221">
        <v>42.340391999999994</v>
      </c>
      <c r="J33" s="121">
        <v>8.0336956122151384E-3</v>
      </c>
      <c r="K33" s="221">
        <v>518.51609700000006</v>
      </c>
      <c r="L33" s="121">
        <v>9.8383607155357003E-2</v>
      </c>
      <c r="M33" s="221">
        <v>5270.350539</v>
      </c>
      <c r="O33" s="221">
        <v>3952.4477769999994</v>
      </c>
      <c r="P33" s="442">
        <v>0.74994020753502677</v>
      </c>
      <c r="Q33" s="221">
        <v>1282.947463</v>
      </c>
      <c r="R33" s="442">
        <v>0.24342734956742129</v>
      </c>
      <c r="S33" s="229">
        <v>34.955298999999997</v>
      </c>
      <c r="T33" s="121">
        <v>6.6324428975520185E-3</v>
      </c>
      <c r="U33" s="221">
        <v>5270.3505389999991</v>
      </c>
      <c r="V33" s="439"/>
      <c r="W33" s="100"/>
      <c r="X33" s="120" t="s">
        <v>28</v>
      </c>
      <c r="Y33" s="221">
        <v>24.938785999999997</v>
      </c>
      <c r="Z33" s="121">
        <v>4.8795858652054425E-3</v>
      </c>
      <c r="AA33" s="221">
        <v>399.60827</v>
      </c>
      <c r="AB33" s="121">
        <v>7.8188363535867403E-2</v>
      </c>
      <c r="AC33" s="221">
        <v>1784.1470779999997</v>
      </c>
      <c r="AD33" s="121">
        <v>0.34909072411369152</v>
      </c>
      <c r="AE33" s="221">
        <v>2310.792876</v>
      </c>
      <c r="AF33" s="121">
        <v>0.45213557128029547</v>
      </c>
      <c r="AG33" s="221">
        <v>750.86352899999974</v>
      </c>
      <c r="AH33" s="121">
        <v>0.14246937152352473</v>
      </c>
      <c r="AI33" s="221">
        <v>5270.3505389999991</v>
      </c>
      <c r="AJ33" s="440"/>
      <c r="AL33" s="120" t="s">
        <v>28</v>
      </c>
      <c r="AM33" s="221">
        <v>22.496516999999997</v>
      </c>
      <c r="AN33" s="121">
        <v>4.2685048777029704E-3</v>
      </c>
      <c r="AO33" s="221">
        <v>79.798037000000008</v>
      </c>
      <c r="AP33" s="121">
        <v>1.5140935379713321E-2</v>
      </c>
      <c r="AQ33" s="221">
        <v>154.91741399999995</v>
      </c>
      <c r="AR33" s="121">
        <v>2.9394138537095778E-2</v>
      </c>
      <c r="AS33" s="221">
        <v>5013.1385749999999</v>
      </c>
      <c r="AT33" s="121">
        <v>0.95119642120548797</v>
      </c>
      <c r="AU33" s="221">
        <v>5270.3505429999996</v>
      </c>
      <c r="AV33" s="99"/>
      <c r="AW33" s="99"/>
      <c r="AX33" s="119">
        <v>97220</v>
      </c>
      <c r="AY33" s="120" t="s">
        <v>28</v>
      </c>
      <c r="AZ33" s="229">
        <v>17.481338000000001</v>
      </c>
      <c r="BA33" s="121">
        <v>4.9059607212367301E-3</v>
      </c>
      <c r="BB33" s="229">
        <v>17.477138</v>
      </c>
      <c r="BC33" s="121">
        <v>4.9047820337112559E-3</v>
      </c>
      <c r="BD33" s="229">
        <v>192.23401799999999</v>
      </c>
      <c r="BE33" s="121">
        <v>5.3948533092462059E-2</v>
      </c>
      <c r="BF33" s="229">
        <v>1238.3677419999999</v>
      </c>
      <c r="BG33" s="121">
        <v>0.3475353832011383</v>
      </c>
      <c r="BH33" s="229">
        <v>804.20405600000004</v>
      </c>
      <c r="BI33" s="121">
        <v>0.22569173541494728</v>
      </c>
      <c r="BJ33" s="229">
        <v>893.91314900000009</v>
      </c>
      <c r="BK33" s="121">
        <v>0.25086768513891999</v>
      </c>
      <c r="BL33" s="229">
        <v>399.60791699999999</v>
      </c>
      <c r="BM33" s="121">
        <v>0.11214592067822425</v>
      </c>
      <c r="BO33" s="221">
        <v>0</v>
      </c>
      <c r="BP33" s="121">
        <v>0</v>
      </c>
      <c r="BQ33" s="221">
        <v>54.894036</v>
      </c>
      <c r="BR33" s="121">
        <v>8.2657734461369495E-2</v>
      </c>
      <c r="BS33" s="221">
        <v>234.58545599999999</v>
      </c>
      <c r="BT33" s="121">
        <v>0.35323149368261564</v>
      </c>
      <c r="BU33" s="221">
        <v>239.77968099999998</v>
      </c>
      <c r="BV33" s="121">
        <v>0.36105279636079013</v>
      </c>
      <c r="BW33" s="221">
        <v>84.918611999999996</v>
      </c>
      <c r="BX33" s="121">
        <v>0.12786780847238241</v>
      </c>
      <c r="BY33" s="221">
        <v>44.944741999999998</v>
      </c>
      <c r="BZ33" s="121">
        <v>6.7676396570125766E-2</v>
      </c>
      <c r="CA33" s="221">
        <v>4.9899899999999997</v>
      </c>
      <c r="CB33" s="121">
        <v>7.5137719584854193E-3</v>
      </c>
      <c r="CC33" s="99"/>
      <c r="CD33" s="221">
        <v>7.4765899999999998</v>
      </c>
      <c r="CE33" s="121">
        <v>1.5508502984872248E-2</v>
      </c>
      <c r="CF33" s="221">
        <v>29.994316999999999</v>
      </c>
      <c r="CG33" s="121">
        <v>6.2216458936989245E-2</v>
      </c>
      <c r="CH33" s="221">
        <v>147.224628</v>
      </c>
      <c r="CI33" s="121">
        <v>0.3053843507246895</v>
      </c>
      <c r="CJ33" s="221">
        <v>199.994067</v>
      </c>
      <c r="CK33" s="121">
        <v>0.41484267360203519</v>
      </c>
      <c r="CL33" s="221">
        <v>54.952032000000003</v>
      </c>
      <c r="CM33" s="121">
        <v>0.11398562075716273</v>
      </c>
      <c r="CN33" s="221">
        <v>27.510828</v>
      </c>
      <c r="CO33" s="121">
        <v>5.706502003644804E-2</v>
      </c>
      <c r="CP33" s="221">
        <v>14.943716</v>
      </c>
      <c r="CQ33" s="121">
        <v>3.0997375032077883E-2</v>
      </c>
      <c r="CS33" s="221">
        <v>2.4824000000000002</v>
      </c>
      <c r="CT33" s="121">
        <v>5.8629594170975095E-2</v>
      </c>
      <c r="CU33" s="221">
        <v>2.4949949999999999</v>
      </c>
      <c r="CV33" s="121">
        <v>5.892706425580567E-2</v>
      </c>
      <c r="CW33" s="221">
        <v>17.403459999999999</v>
      </c>
      <c r="CX33" s="121">
        <v>0.41103681798694736</v>
      </c>
      <c r="CY33" s="221">
        <v>7.4774199999999995</v>
      </c>
      <c r="CZ33" s="121">
        <v>0.1766025217716454</v>
      </c>
      <c r="DA33" s="221">
        <v>2.4964659999999999</v>
      </c>
      <c r="DB33" s="121">
        <v>5.89618064943754E-2</v>
      </c>
      <c r="DC33" s="221">
        <v>7.4906559999999995</v>
      </c>
      <c r="DD33" s="121">
        <v>0.17691513106444551</v>
      </c>
      <c r="DE33" s="221">
        <v>2.4949949999999999</v>
      </c>
      <c r="DF33" s="121">
        <v>5.892706425580567E-2</v>
      </c>
      <c r="DH33" s="221">
        <v>4.9941899999999997</v>
      </c>
      <c r="DI33" s="121">
        <v>9.6316971235706865E-3</v>
      </c>
      <c r="DJ33" s="221">
        <v>22.497541999999999</v>
      </c>
      <c r="DK33" s="121">
        <v>4.3388319340836194E-2</v>
      </c>
      <c r="DL33" s="221">
        <v>163.378443</v>
      </c>
      <c r="DM33" s="121">
        <v>0.31508846869994084</v>
      </c>
      <c r="DN33" s="221">
        <v>222.66683599999999</v>
      </c>
      <c r="DO33" s="121">
        <v>0.42943090347299279</v>
      </c>
      <c r="DP33" s="221">
        <v>59.982300000000002</v>
      </c>
      <c r="DQ33" s="121">
        <v>0.11568069023708631</v>
      </c>
      <c r="DR33" s="221">
        <v>37.495007999999999</v>
      </c>
      <c r="DS33" s="121">
        <v>7.2312138845710694E-2</v>
      </c>
      <c r="DT33" s="221">
        <v>7.5017800000000001</v>
      </c>
      <c r="DU33" s="121">
        <v>1.4467786137023243E-2</v>
      </c>
    </row>
    <row r="34" spans="1:125" x14ac:dyDescent="0.2">
      <c r="A34" s="100">
        <v>97226</v>
      </c>
      <c r="B34" s="120" t="s">
        <v>21</v>
      </c>
      <c r="C34" s="221">
        <v>1084.6004669999998</v>
      </c>
      <c r="D34" s="121">
        <v>0.57987220619718971</v>
      </c>
      <c r="E34" s="221">
        <v>299.78396600000008</v>
      </c>
      <c r="F34" s="121">
        <v>0.16027689000337061</v>
      </c>
      <c r="G34" s="221">
        <v>244.01020599999995</v>
      </c>
      <c r="H34" s="121">
        <v>0.13045793432048258</v>
      </c>
      <c r="I34" s="221">
        <v>87.644479999999987</v>
      </c>
      <c r="J34" s="121">
        <v>4.6858358930252496E-2</v>
      </c>
      <c r="K34" s="221">
        <v>154.37380199999998</v>
      </c>
      <c r="L34" s="121">
        <v>8.2534610548704618E-2</v>
      </c>
      <c r="M34" s="221">
        <v>1870.4129209999996</v>
      </c>
      <c r="O34" s="221">
        <v>1378.4086720000003</v>
      </c>
      <c r="P34" s="442">
        <v>0.73695420755703811</v>
      </c>
      <c r="Q34" s="221">
        <v>474.07696900000019</v>
      </c>
      <c r="R34" s="442">
        <v>0.25346112811631932</v>
      </c>
      <c r="S34" s="229">
        <v>17.92728</v>
      </c>
      <c r="T34" s="121">
        <v>9.584664326642553E-3</v>
      </c>
      <c r="U34" s="221">
        <v>1870.4129210000006</v>
      </c>
      <c r="V34" s="439"/>
      <c r="W34" s="100"/>
      <c r="X34" s="120" t="s">
        <v>21</v>
      </c>
      <c r="Y34" s="221">
        <v>46.810119999999991</v>
      </c>
      <c r="Z34" s="121">
        <v>2.6949540694818447E-2</v>
      </c>
      <c r="AA34" s="221">
        <v>169.31320299999999</v>
      </c>
      <c r="AB34" s="121">
        <v>9.7477063814802381E-2</v>
      </c>
      <c r="AC34" s="221">
        <v>483.04061000000013</v>
      </c>
      <c r="AD34" s="121">
        <v>0.27809632994841571</v>
      </c>
      <c r="AE34" s="221">
        <v>750.95385799999985</v>
      </c>
      <c r="AF34" s="121">
        <v>0.43233945044579919</v>
      </c>
      <c r="AG34" s="221">
        <v>420.29513000000043</v>
      </c>
      <c r="AH34" s="121">
        <v>0.22470713567103312</v>
      </c>
      <c r="AI34" s="221">
        <v>1870.4129210000003</v>
      </c>
      <c r="AJ34" s="440"/>
      <c r="AL34" s="120" t="s">
        <v>21</v>
      </c>
      <c r="AM34" s="221">
        <v>17.92728</v>
      </c>
      <c r="AN34" s="121">
        <v>9.584664301020767E-3</v>
      </c>
      <c r="AO34" s="221">
        <v>1.9919199999999999</v>
      </c>
      <c r="AP34" s="121">
        <v>1.0649627001134184E-3</v>
      </c>
      <c r="AQ34" s="221">
        <v>64.737400999999991</v>
      </c>
      <c r="AR34" s="121">
        <v>3.4611288288327401E-2</v>
      </c>
      <c r="AS34" s="221">
        <v>1785.7563250000003</v>
      </c>
      <c r="AT34" s="121">
        <v>0.95473908471053848</v>
      </c>
      <c r="AU34" s="221">
        <v>1870.4129260000002</v>
      </c>
      <c r="AV34" s="99"/>
      <c r="AW34" s="99"/>
      <c r="AX34" s="119">
        <v>97226</v>
      </c>
      <c r="AY34" s="120" t="s">
        <v>21</v>
      </c>
      <c r="AZ34" s="229">
        <v>1.9919199999999999</v>
      </c>
      <c r="BA34" s="121">
        <v>1.8365472453738122E-3</v>
      </c>
      <c r="BB34" s="229">
        <v>6.9717200000000004</v>
      </c>
      <c r="BC34" s="121">
        <v>6.4279153588083435E-3</v>
      </c>
      <c r="BD34" s="229">
        <v>78.680841999999998</v>
      </c>
      <c r="BE34" s="121">
        <v>7.254361803626258E-2</v>
      </c>
      <c r="BF34" s="229">
        <v>334.64256799999998</v>
      </c>
      <c r="BG34" s="121">
        <v>0.30853994459878842</v>
      </c>
      <c r="BH34" s="229">
        <v>288.82840700000003</v>
      </c>
      <c r="BI34" s="121">
        <v>0.2662993570331923</v>
      </c>
      <c r="BJ34" s="229">
        <v>269.90516700000001</v>
      </c>
      <c r="BK34" s="121">
        <v>0.24885215820214104</v>
      </c>
      <c r="BL34" s="229">
        <v>103.579843</v>
      </c>
      <c r="BM34" s="121">
        <v>9.5500459525433734E-2</v>
      </c>
      <c r="BO34" s="221">
        <v>1.9919199999999999</v>
      </c>
      <c r="BP34" s="121">
        <v>6.6445181394391168E-3</v>
      </c>
      <c r="BQ34" s="221">
        <v>13.943440000000001</v>
      </c>
      <c r="BR34" s="121">
        <v>4.6511626976073819E-2</v>
      </c>
      <c r="BS34" s="221">
        <v>121.507124</v>
      </c>
      <c r="BT34" s="121">
        <v>0.40531561984872794</v>
      </c>
      <c r="BU34" s="221">
        <v>103.579842</v>
      </c>
      <c r="BV34" s="121">
        <v>0.34551494992230497</v>
      </c>
      <c r="BW34" s="221">
        <v>34.858601</v>
      </c>
      <c r="BX34" s="121">
        <v>0.11627907077591999</v>
      </c>
      <c r="BY34" s="221">
        <v>19.9192</v>
      </c>
      <c r="BZ34" s="121">
        <v>6.6445181394391165E-2</v>
      </c>
      <c r="CA34" s="221">
        <v>3.9838399999999998</v>
      </c>
      <c r="CB34" s="121">
        <v>1.3289036278878234E-2</v>
      </c>
      <c r="CC34" s="99"/>
      <c r="CD34" s="221">
        <v>1.9919199999999999</v>
      </c>
      <c r="CE34" s="121">
        <v>8.1632651053948138E-3</v>
      </c>
      <c r="CF34" s="221">
        <v>8.9636399999999998</v>
      </c>
      <c r="CG34" s="121">
        <v>3.6734692974276666E-2</v>
      </c>
      <c r="CH34" s="221">
        <v>66.729321999999996</v>
      </c>
      <c r="CI34" s="121">
        <v>0.27346938922710473</v>
      </c>
      <c r="CJ34" s="221">
        <v>113.53944299999999</v>
      </c>
      <c r="CK34" s="121">
        <v>0.46530612330207211</v>
      </c>
      <c r="CL34" s="221">
        <v>26.890920999999999</v>
      </c>
      <c r="CM34" s="121">
        <v>0.11020408302101922</v>
      </c>
      <c r="CN34" s="221">
        <v>20.91516</v>
      </c>
      <c r="CO34" s="121">
        <v>8.5714283606645555E-2</v>
      </c>
      <c r="CP34" s="221">
        <v>4.9798</v>
      </c>
      <c r="CQ34" s="121">
        <v>2.0408162763487035E-2</v>
      </c>
      <c r="CS34" s="221">
        <v>0</v>
      </c>
      <c r="CT34" s="121">
        <v>0</v>
      </c>
      <c r="CU34" s="221">
        <v>10.95556</v>
      </c>
      <c r="CV34" s="121">
        <v>0.12500000000000003</v>
      </c>
      <c r="CW34" s="221">
        <v>35.854561000000004</v>
      </c>
      <c r="CX34" s="121">
        <v>0.40909092050064089</v>
      </c>
      <c r="CY34" s="221">
        <v>27.886880000000001</v>
      </c>
      <c r="CZ34" s="121">
        <v>0.31818181818181823</v>
      </c>
      <c r="DA34" s="221">
        <v>8.9636399999999998</v>
      </c>
      <c r="DB34" s="121">
        <v>0.10227272727272728</v>
      </c>
      <c r="DC34" s="221">
        <v>3.9838399999999998</v>
      </c>
      <c r="DD34" s="121">
        <v>4.5454545454545456E-2</v>
      </c>
      <c r="DE34" s="221">
        <v>0</v>
      </c>
      <c r="DF34" s="121">
        <v>0</v>
      </c>
      <c r="DH34" s="221">
        <v>0</v>
      </c>
      <c r="DI34" s="121">
        <v>0</v>
      </c>
      <c r="DJ34" s="221">
        <v>2.9878799999999996</v>
      </c>
      <c r="DK34" s="121">
        <v>1.9354838458924526E-2</v>
      </c>
      <c r="DL34" s="221">
        <v>40.834361000000001</v>
      </c>
      <c r="DM34" s="121">
        <v>0.26451613208308494</v>
      </c>
      <c r="DN34" s="221">
        <v>70.713161999999997</v>
      </c>
      <c r="DO34" s="121">
        <v>0.45806452315011331</v>
      </c>
      <c r="DP34" s="221">
        <v>17.92728</v>
      </c>
      <c r="DQ34" s="121">
        <v>0.11612903075354716</v>
      </c>
      <c r="DR34" s="221">
        <v>15.935360000000001</v>
      </c>
      <c r="DS34" s="121">
        <v>0.10322580511426416</v>
      </c>
      <c r="DT34" s="221">
        <v>5.9757600000000002</v>
      </c>
      <c r="DU34" s="121">
        <v>3.8709676917849059E-2</v>
      </c>
    </row>
    <row r="35" spans="1:125" x14ac:dyDescent="0.2">
      <c r="A35" s="100">
        <v>97232</v>
      </c>
      <c r="B35" s="123" t="s">
        <v>26</v>
      </c>
      <c r="C35" s="221">
        <v>2585.0483209999993</v>
      </c>
      <c r="D35" s="124">
        <v>0.70612048270173511</v>
      </c>
      <c r="E35" s="221">
        <v>485.85704699999997</v>
      </c>
      <c r="F35" s="124">
        <v>0.13271458400397138</v>
      </c>
      <c r="G35" s="221">
        <v>272.327517</v>
      </c>
      <c r="H35" s="124">
        <v>7.4387792365373365E-2</v>
      </c>
      <c r="I35" s="221">
        <v>55.671812999999986</v>
      </c>
      <c r="J35" s="124">
        <v>1.5207068722504059E-2</v>
      </c>
      <c r="K35" s="221">
        <v>262.01207799999997</v>
      </c>
      <c r="L35" s="124">
        <v>7.1570072206416105E-2</v>
      </c>
      <c r="M35" s="387">
        <v>3660.9167759999991</v>
      </c>
      <c r="O35" s="387">
        <v>3154.4604009999989</v>
      </c>
      <c r="P35" s="443">
        <v>0.86165859373799647</v>
      </c>
      <c r="Q35" s="387">
        <v>468.32080300000001</v>
      </c>
      <c r="R35" s="443">
        <v>0.127924460362002</v>
      </c>
      <c r="S35" s="444">
        <v>38.135571999999996</v>
      </c>
      <c r="T35" s="124">
        <v>1.0416945900001527E-2</v>
      </c>
      <c r="U35" s="221">
        <v>3660.9167759999991</v>
      </c>
      <c r="V35" s="439"/>
      <c r="W35" s="100"/>
      <c r="X35" s="123" t="s">
        <v>26</v>
      </c>
      <c r="Y35" s="221">
        <v>66.018791999999991</v>
      </c>
      <c r="Z35" s="124">
        <v>1.992546991805999E-2</v>
      </c>
      <c r="AA35" s="221">
        <v>217.65570299999999</v>
      </c>
      <c r="AB35" s="124">
        <v>6.5691783070200682E-2</v>
      </c>
      <c r="AC35" s="221">
        <v>930.4208060000002</v>
      </c>
      <c r="AD35" s="124">
        <v>0.28081507127682886</v>
      </c>
      <c r="AE35" s="221">
        <v>1453.4449659999998</v>
      </c>
      <c r="AF35" s="124">
        <v>0.43867167317433992</v>
      </c>
      <c r="AG35" s="221">
        <v>993.37650899999949</v>
      </c>
      <c r="AH35" s="124">
        <v>0.27134637845697906</v>
      </c>
      <c r="AI35" s="387">
        <v>3660.9167759999991</v>
      </c>
      <c r="AJ35" s="440"/>
      <c r="AL35" s="123" t="s">
        <v>26</v>
      </c>
      <c r="AM35" s="221">
        <v>55.703355999999992</v>
      </c>
      <c r="AN35" s="124">
        <v>1.5215684866140838E-2</v>
      </c>
      <c r="AO35" s="221">
        <v>61.892618999999996</v>
      </c>
      <c r="AP35" s="124">
        <v>1.6906316851791139E-2</v>
      </c>
      <c r="AQ35" s="221">
        <v>216.62415999999996</v>
      </c>
      <c r="AR35" s="124">
        <v>5.9172107205757427E-2</v>
      </c>
      <c r="AS35" s="221">
        <v>3326.6966419999999</v>
      </c>
      <c r="AT35" s="124">
        <v>0.90870589107631061</v>
      </c>
      <c r="AU35" s="387">
        <v>3660.9167769999999</v>
      </c>
      <c r="AV35" s="99"/>
      <c r="AW35" s="99"/>
      <c r="AX35" s="119">
        <v>97232</v>
      </c>
      <c r="AY35" s="120" t="s">
        <v>26</v>
      </c>
      <c r="AZ35" s="229">
        <v>10.315436</v>
      </c>
      <c r="BA35" s="121">
        <v>3.990422893143282E-3</v>
      </c>
      <c r="BB35" s="229">
        <v>22.693960000000001</v>
      </c>
      <c r="BC35" s="121">
        <v>8.7789306743871909E-3</v>
      </c>
      <c r="BD35" s="229">
        <v>271.295973</v>
      </c>
      <c r="BE35" s="121">
        <v>0.10494812448807608</v>
      </c>
      <c r="BF35" s="229">
        <v>808.73020100000008</v>
      </c>
      <c r="BG35" s="121">
        <v>0.31284916201765667</v>
      </c>
      <c r="BH35" s="229">
        <v>538.46577100000002</v>
      </c>
      <c r="BI35" s="121">
        <v>0.20830007958679089</v>
      </c>
      <c r="BJ35" s="229">
        <v>660.18791900000008</v>
      </c>
      <c r="BK35" s="121">
        <v>0.2553870709637695</v>
      </c>
      <c r="BL35" s="229">
        <v>273.35906</v>
      </c>
      <c r="BM35" s="121">
        <v>0.10574620898933675</v>
      </c>
      <c r="BO35" s="221">
        <v>4.1261739999999998</v>
      </c>
      <c r="BP35" s="121">
        <v>8.4925679795686895E-3</v>
      </c>
      <c r="BQ35" s="221">
        <v>21.662417000000001</v>
      </c>
      <c r="BR35" s="121">
        <v>4.4585989096500647E-2</v>
      </c>
      <c r="BS35" s="221">
        <v>194.96174500000001</v>
      </c>
      <c r="BT35" s="121">
        <v>0.40127388540275721</v>
      </c>
      <c r="BU35" s="221">
        <v>181.55167800000001</v>
      </c>
      <c r="BV35" s="121">
        <v>0.37367303638183108</v>
      </c>
      <c r="BW35" s="221">
        <v>46.419463</v>
      </c>
      <c r="BX35" s="121">
        <v>9.5541401090349948E-2</v>
      </c>
      <c r="BY35" s="221">
        <v>26.820133999999999</v>
      </c>
      <c r="BZ35" s="121">
        <v>5.5201698041852217E-2</v>
      </c>
      <c r="CA35" s="221">
        <v>10.315436</v>
      </c>
      <c r="CB35" s="121">
        <v>2.1231422007140302E-2</v>
      </c>
      <c r="CC35" s="99"/>
      <c r="CD35" s="221">
        <v>2.0630869999999999</v>
      </c>
      <c r="CE35" s="121">
        <v>7.5757566577453125E-3</v>
      </c>
      <c r="CF35" s="221">
        <v>11.34698</v>
      </c>
      <c r="CG35" s="121">
        <v>4.1666667125672796E-2</v>
      </c>
      <c r="CH35" s="221">
        <v>96.965101000000004</v>
      </c>
      <c r="CI35" s="121">
        <v>0.35606060697861835</v>
      </c>
      <c r="CJ35" s="221">
        <v>121.72214799999999</v>
      </c>
      <c r="CK35" s="121">
        <v>0.44696969788770918</v>
      </c>
      <c r="CL35" s="221">
        <v>16.504698000000001</v>
      </c>
      <c r="CM35" s="121">
        <v>6.0606060606060608E-2</v>
      </c>
      <c r="CN35" s="221">
        <v>17.536242000000001</v>
      </c>
      <c r="CO35" s="121">
        <v>6.4393940770957794E-2</v>
      </c>
      <c r="CP35" s="221">
        <v>6.1892620000000003</v>
      </c>
      <c r="CQ35" s="121">
        <v>2.2727273645284991E-2</v>
      </c>
      <c r="CS35" s="221">
        <v>0</v>
      </c>
      <c r="CT35" s="121">
        <v>0</v>
      </c>
      <c r="CU35" s="221">
        <v>8.2523490000000006</v>
      </c>
      <c r="CV35" s="121">
        <v>0.14823208649590777</v>
      </c>
      <c r="CW35" s="221">
        <v>16.473154000000001</v>
      </c>
      <c r="CX35" s="121">
        <v>0.29589756669142436</v>
      </c>
      <c r="CY35" s="221">
        <v>16.504698000000001</v>
      </c>
      <c r="CZ35" s="121">
        <v>0.29646417299181554</v>
      </c>
      <c r="DA35" s="221">
        <v>8.2523490000000006</v>
      </c>
      <c r="DB35" s="121">
        <v>0.14823208649590777</v>
      </c>
      <c r="DC35" s="221">
        <v>6.1892610000000001</v>
      </c>
      <c r="DD35" s="121">
        <v>0.11117405140012239</v>
      </c>
      <c r="DE35" s="221">
        <v>0</v>
      </c>
      <c r="DF35" s="121">
        <v>0</v>
      </c>
      <c r="DH35" s="221">
        <v>1.031544</v>
      </c>
      <c r="DI35" s="121">
        <v>3.937009346569131E-3</v>
      </c>
      <c r="DJ35" s="221">
        <v>1.031544</v>
      </c>
      <c r="DK35" s="121">
        <v>3.937009346569131E-3</v>
      </c>
      <c r="DL35" s="221">
        <v>68.081879000000015</v>
      </c>
      <c r="DM35" s="121">
        <v>0.25984252145811393</v>
      </c>
      <c r="DN35" s="221">
        <v>107.28053700000001</v>
      </c>
      <c r="DO35" s="121">
        <v>0.40944882319508957</v>
      </c>
      <c r="DP35" s="221">
        <v>43.324832999999998</v>
      </c>
      <c r="DQ35" s="121">
        <v>0.16535433530663424</v>
      </c>
      <c r="DR35" s="221">
        <v>24.757045999999999</v>
      </c>
      <c r="DS35" s="121">
        <v>9.4488186151479636E-2</v>
      </c>
      <c r="DT35" s="221">
        <v>16.504697999999998</v>
      </c>
      <c r="DU35" s="121">
        <v>6.2992126645398383E-2</v>
      </c>
    </row>
    <row r="36" spans="1:125" x14ac:dyDescent="0.2">
      <c r="A36" s="100"/>
      <c r="B36" s="132" t="s">
        <v>38</v>
      </c>
      <c r="C36" s="236">
        <v>14253.172515999999</v>
      </c>
      <c r="D36" s="134">
        <v>0.6562626677841028</v>
      </c>
      <c r="E36" s="236">
        <v>2979.1315030000001</v>
      </c>
      <c r="F36" s="134">
        <v>0.13716895558822015</v>
      </c>
      <c r="G36" s="236">
        <v>2465.0771260000001</v>
      </c>
      <c r="H36" s="134">
        <v>0.11350021121166713</v>
      </c>
      <c r="I36" s="236">
        <v>339.52007099999997</v>
      </c>
      <c r="J36" s="134">
        <v>1.5632614234521204E-2</v>
      </c>
      <c r="K36" s="236">
        <v>1681.7995660000004</v>
      </c>
      <c r="L36" s="134">
        <v>7.7435551181488732E-2</v>
      </c>
      <c r="M36" s="236">
        <v>21718.700782</v>
      </c>
      <c r="O36" s="236">
        <v>16624.923333999999</v>
      </c>
      <c r="P36" s="446">
        <v>0.76546583061627627</v>
      </c>
      <c r="Q36" s="236">
        <v>4894.9341889999996</v>
      </c>
      <c r="R36" s="446">
        <v>0.2253787755599459</v>
      </c>
      <c r="S36" s="192">
        <v>198.84325899999996</v>
      </c>
      <c r="T36" s="134">
        <v>9.1553938237777573E-3</v>
      </c>
      <c r="U36" s="236">
        <v>21718.700782</v>
      </c>
      <c r="V36" s="439"/>
      <c r="W36" s="100"/>
      <c r="X36" s="132" t="s">
        <v>38</v>
      </c>
      <c r="Y36" s="236">
        <v>368.56301899999994</v>
      </c>
      <c r="Z36" s="134">
        <v>1.6969846525325179E-2</v>
      </c>
      <c r="AA36" s="236">
        <v>1735.9770769999998</v>
      </c>
      <c r="AB36" s="134">
        <v>7.9930060938025391E-2</v>
      </c>
      <c r="AC36" s="236">
        <v>6366.2676889999993</v>
      </c>
      <c r="AD36" s="134">
        <v>0.29312378087902141</v>
      </c>
      <c r="AE36" s="236">
        <v>9042.0199039999989</v>
      </c>
      <c r="AF36" s="134">
        <v>0.41632416205548695</v>
      </c>
      <c r="AG36" s="236">
        <v>4205.8730930000002</v>
      </c>
      <c r="AH36" s="134">
        <v>0.19365214960214097</v>
      </c>
      <c r="AI36" s="236">
        <v>21718.700782</v>
      </c>
      <c r="AJ36" s="440"/>
      <c r="AL36" s="132" t="s">
        <v>38</v>
      </c>
      <c r="AM36" s="236">
        <v>271.21713999999997</v>
      </c>
      <c r="AN36" s="134">
        <v>1.2487723948588559E-2</v>
      </c>
      <c r="AO36" s="236">
        <v>248.30624</v>
      </c>
      <c r="AP36" s="134">
        <v>1.1432831198765604E-2</v>
      </c>
      <c r="AQ36" s="236">
        <v>1072.4028809999998</v>
      </c>
      <c r="AR36" s="134">
        <v>4.9376935173046456E-2</v>
      </c>
      <c r="AS36" s="236">
        <v>20126.774529999999</v>
      </c>
      <c r="AT36" s="134">
        <v>0.92670250967959933</v>
      </c>
      <c r="AU36" s="236">
        <v>21718.700790999999</v>
      </c>
      <c r="AV36" s="99"/>
      <c r="AW36" s="99"/>
      <c r="AX36" s="126"/>
      <c r="AY36" s="132" t="s">
        <v>38</v>
      </c>
      <c r="AZ36" s="192">
        <v>36.345849999999999</v>
      </c>
      <c r="BA36" s="134">
        <v>2.5500182474603259E-3</v>
      </c>
      <c r="BB36" s="192">
        <v>85.326858000000001</v>
      </c>
      <c r="BC36" s="134">
        <v>5.9865168897812564E-3</v>
      </c>
      <c r="BD36" s="192">
        <v>1142.5659009999999</v>
      </c>
      <c r="BE36" s="134">
        <v>8.0162216497232777E-2</v>
      </c>
      <c r="BF36" s="192">
        <v>4740.690396</v>
      </c>
      <c r="BG36" s="134">
        <v>0.33260597882178894</v>
      </c>
      <c r="BH36" s="192">
        <v>3063.9969590000001</v>
      </c>
      <c r="BI36" s="134">
        <v>0.21496947122196752</v>
      </c>
      <c r="BJ36" s="192">
        <v>3657.2899309999998</v>
      </c>
      <c r="BK36" s="134">
        <v>0.2565947985891901</v>
      </c>
      <c r="BL36" s="192">
        <v>1526.9566170000001</v>
      </c>
      <c r="BM36" s="134">
        <v>0.10713099945193985</v>
      </c>
      <c r="BO36" s="236">
        <v>14.625404</v>
      </c>
      <c r="BP36" s="134">
        <v>4.9092844626939585E-3</v>
      </c>
      <c r="BQ36" s="236">
        <v>160.952865</v>
      </c>
      <c r="BR36" s="134">
        <v>5.4026774191713145E-2</v>
      </c>
      <c r="BS36" s="236">
        <v>1174.528102</v>
      </c>
      <c r="BT36" s="134">
        <v>0.39425184850593015</v>
      </c>
      <c r="BU36" s="236">
        <v>1086.4527599999999</v>
      </c>
      <c r="BV36" s="134">
        <v>0.3646877483944353</v>
      </c>
      <c r="BW36" s="236">
        <v>334.86339100000004</v>
      </c>
      <c r="BX36" s="134">
        <v>0.11240302439244154</v>
      </c>
      <c r="BY36" s="236">
        <v>169.82544099999998</v>
      </c>
      <c r="BZ36" s="134">
        <v>5.7005016673142804E-2</v>
      </c>
      <c r="CA36" s="236">
        <v>37.883544000000001</v>
      </c>
      <c r="CB36" s="134">
        <v>1.2716304722316248E-2</v>
      </c>
      <c r="CC36" s="99"/>
      <c r="CD36" s="236">
        <v>27.697981000000002</v>
      </c>
      <c r="CE36" s="134">
        <v>1.1236151886632694E-2</v>
      </c>
      <c r="CF36" s="236">
        <v>88.194209000000001</v>
      </c>
      <c r="CG36" s="134">
        <v>3.5777464351839511E-2</v>
      </c>
      <c r="CH36" s="236">
        <v>747.13705800000002</v>
      </c>
      <c r="CI36" s="134">
        <v>0.30308871479910038</v>
      </c>
      <c r="CJ36" s="236">
        <v>1079.631666</v>
      </c>
      <c r="CK36" s="134">
        <v>0.43797074526097401</v>
      </c>
      <c r="CL36" s="236">
        <v>276.38580200000001</v>
      </c>
      <c r="CM36" s="134">
        <v>0.11212054952961338</v>
      </c>
      <c r="CN36" s="236">
        <v>187.76086300000003</v>
      </c>
      <c r="CO36" s="134">
        <v>7.6168352308178464E-2</v>
      </c>
      <c r="CP36" s="236">
        <v>58.269548999999998</v>
      </c>
      <c r="CQ36" s="134">
        <v>2.3638022674995197E-2</v>
      </c>
      <c r="CS36" s="236">
        <v>3.4980070000000003</v>
      </c>
      <c r="CT36" s="134">
        <v>1.0302798858686622E-2</v>
      </c>
      <c r="CU36" s="236">
        <v>33.258929000000002</v>
      </c>
      <c r="CV36" s="134">
        <v>9.7958653525375833E-2</v>
      </c>
      <c r="CW36" s="236">
        <v>124.06310300000001</v>
      </c>
      <c r="CX36" s="134">
        <v>0.36540727219628799</v>
      </c>
      <c r="CY36" s="236">
        <v>105.713943</v>
      </c>
      <c r="CZ36" s="134">
        <v>0.31136286785236922</v>
      </c>
      <c r="DA36" s="236">
        <v>39.306656000000004</v>
      </c>
      <c r="DB36" s="134">
        <v>0.11577122932446608</v>
      </c>
      <c r="DC36" s="236">
        <v>26.183025000000001</v>
      </c>
      <c r="DD36" s="134">
        <v>7.7117753076812956E-2</v>
      </c>
      <c r="DE36" s="236">
        <v>7.4964080000000006</v>
      </c>
      <c r="DF36" s="134">
        <v>2.2079425166001455E-2</v>
      </c>
      <c r="DH36" s="236">
        <v>8.5204620000000002</v>
      </c>
      <c r="DI36" s="134">
        <v>5.0662767265811023E-3</v>
      </c>
      <c r="DJ36" s="236">
        <v>46.018420999999996</v>
      </c>
      <c r="DK36" s="134">
        <v>2.7362607251380386E-2</v>
      </c>
      <c r="DL36" s="236">
        <v>496.30764099999999</v>
      </c>
      <c r="DM36" s="134">
        <v>0.29510510707314563</v>
      </c>
      <c r="DN36" s="236">
        <v>709.58560299999999</v>
      </c>
      <c r="DO36" s="134">
        <v>0.42192043412621494</v>
      </c>
      <c r="DP36" s="236">
        <v>239.73026700000003</v>
      </c>
      <c r="DQ36" s="134">
        <v>0.14254389871807113</v>
      </c>
      <c r="DR36" s="236">
        <v>137.06786199999999</v>
      </c>
      <c r="DS36" s="134">
        <v>8.1500711958204866E-2</v>
      </c>
      <c r="DT36" s="236">
        <v>44.569319</v>
      </c>
      <c r="DU36" s="134">
        <v>2.6500969497812315E-2</v>
      </c>
    </row>
    <row r="37" spans="1:125" x14ac:dyDescent="0.2">
      <c r="A37" s="100">
        <v>97202</v>
      </c>
      <c r="B37" s="137" t="s">
        <v>0</v>
      </c>
      <c r="C37" s="221">
        <v>1024.4239729999999</v>
      </c>
      <c r="D37" s="138">
        <v>0.69313593586055811</v>
      </c>
      <c r="E37" s="221">
        <v>218.80900399999999</v>
      </c>
      <c r="F37" s="138">
        <v>0.14804845235914507</v>
      </c>
      <c r="G37" s="221">
        <v>70.615633000000003</v>
      </c>
      <c r="H37" s="138">
        <v>4.7779273187548411E-2</v>
      </c>
      <c r="I37" s="221">
        <v>48.734731999999994</v>
      </c>
      <c r="J37" s="138">
        <v>3.2974427545667644E-2</v>
      </c>
      <c r="K37" s="221">
        <v>115.37202000000001</v>
      </c>
      <c r="L37" s="138">
        <v>7.806191104708074E-2</v>
      </c>
      <c r="M37" s="388">
        <v>1477.9553619999999</v>
      </c>
      <c r="O37" s="388">
        <v>1214.3899710000001</v>
      </c>
      <c r="P37" s="447">
        <v>0.82166890978132257</v>
      </c>
      <c r="Q37" s="388">
        <v>242.679078</v>
      </c>
      <c r="R37" s="447">
        <v>0.16419919318239867</v>
      </c>
      <c r="S37" s="448">
        <v>20.886312999999994</v>
      </c>
      <c r="T37" s="138">
        <v>1.4131897036278686E-2</v>
      </c>
      <c r="U37" s="221">
        <v>1477.9553620000002</v>
      </c>
      <c r="V37" s="439"/>
      <c r="W37" s="100"/>
      <c r="X37" s="137" t="s">
        <v>0</v>
      </c>
      <c r="Y37" s="221">
        <v>24.864658999999996</v>
      </c>
      <c r="Z37" s="138">
        <v>1.8587360208519532E-2</v>
      </c>
      <c r="AA37" s="221">
        <v>154.16088899999997</v>
      </c>
      <c r="AB37" s="138">
        <v>0.11524163568495334</v>
      </c>
      <c r="AC37" s="221">
        <v>402.80748399999999</v>
      </c>
      <c r="AD37" s="138">
        <v>0.30111524150785535</v>
      </c>
      <c r="AE37" s="221">
        <v>529.11995600000012</v>
      </c>
      <c r="AF37" s="138">
        <v>0.39553903456661155</v>
      </c>
      <c r="AG37" s="221">
        <v>367.00237400000003</v>
      </c>
      <c r="AH37" s="138">
        <v>0.2483176308541313</v>
      </c>
      <c r="AI37" s="388">
        <v>1477.9553620000002</v>
      </c>
      <c r="AJ37" s="440"/>
      <c r="AL37" s="137" t="s">
        <v>0</v>
      </c>
      <c r="AM37" s="221">
        <v>18.897140999999998</v>
      </c>
      <c r="AN37" s="138">
        <v>1.2786002557469664E-2</v>
      </c>
      <c r="AO37" s="221">
        <v>5.9675180000000001</v>
      </c>
      <c r="AP37" s="138">
        <v>4.037684875704016E-3</v>
      </c>
      <c r="AQ37" s="221">
        <v>60.669767999999991</v>
      </c>
      <c r="AR37" s="138">
        <v>4.1049797364008191E-2</v>
      </c>
      <c r="AS37" s="221">
        <v>1392.4209320000002</v>
      </c>
      <c r="AT37" s="138">
        <v>0.94212651520281809</v>
      </c>
      <c r="AU37" s="388">
        <v>1477.9553590000003</v>
      </c>
      <c r="AV37" s="99"/>
      <c r="AW37" s="99"/>
      <c r="AX37" s="119">
        <v>97202</v>
      </c>
      <c r="AY37" s="120" t="s">
        <v>0</v>
      </c>
      <c r="AZ37" s="229">
        <v>0</v>
      </c>
      <c r="BA37" s="121">
        <v>0</v>
      </c>
      <c r="BB37" s="229">
        <v>2.9837590000000001</v>
      </c>
      <c r="BC37" s="121">
        <v>2.912621218012047E-3</v>
      </c>
      <c r="BD37" s="229">
        <v>80.561497000000003</v>
      </c>
      <c r="BE37" s="121">
        <v>7.8640776790958614E-2</v>
      </c>
      <c r="BF37" s="229">
        <v>323.24057399999998</v>
      </c>
      <c r="BG37" s="121">
        <v>0.31553398057778564</v>
      </c>
      <c r="BH37" s="229">
        <v>240.68990399999998</v>
      </c>
      <c r="BI37" s="121">
        <v>0.23495145598276623</v>
      </c>
      <c r="BJ37" s="229">
        <v>270.52749599999999</v>
      </c>
      <c r="BK37" s="121">
        <v>0.26407767011520339</v>
      </c>
      <c r="BL37" s="229">
        <v>106.42074299999999</v>
      </c>
      <c r="BM37" s="121">
        <v>0.10388349531527412</v>
      </c>
      <c r="BO37" s="221">
        <v>0</v>
      </c>
      <c r="BP37" s="121">
        <v>0</v>
      </c>
      <c r="BQ37" s="221">
        <v>7.9566920000000003</v>
      </c>
      <c r="BR37" s="121">
        <v>3.6363640684548795E-2</v>
      </c>
      <c r="BS37" s="221">
        <v>78.572323999999995</v>
      </c>
      <c r="BT37" s="121">
        <v>0.35909090834305885</v>
      </c>
      <c r="BU37" s="221">
        <v>83.545255999999995</v>
      </c>
      <c r="BV37" s="121">
        <v>0.38181818148580393</v>
      </c>
      <c r="BW37" s="221">
        <v>32.821350000000002</v>
      </c>
      <c r="BX37" s="121">
        <v>0.14999999725788252</v>
      </c>
      <c r="BY37" s="221">
        <v>11.935037000000001</v>
      </c>
      <c r="BZ37" s="121">
        <v>5.454545645662736E-2</v>
      </c>
      <c r="CA37" s="221">
        <v>3.9783460000000002</v>
      </c>
      <c r="CB37" s="121">
        <v>1.8181820342274398E-2</v>
      </c>
      <c r="CC37" s="99"/>
      <c r="CD37" s="221">
        <v>0</v>
      </c>
      <c r="CE37" s="121">
        <v>0</v>
      </c>
      <c r="CF37" s="221">
        <v>1.9891730000000001</v>
      </c>
      <c r="CG37" s="121">
        <v>2.8169017475209775E-2</v>
      </c>
      <c r="CH37" s="221">
        <v>15.913382</v>
      </c>
      <c r="CI37" s="121">
        <v>0.22535211147933773</v>
      </c>
      <c r="CJ37" s="221">
        <v>37.794282000000003</v>
      </c>
      <c r="CK37" s="121">
        <v>0.53521126122313456</v>
      </c>
      <c r="CL37" s="221">
        <v>8.9512769999999993</v>
      </c>
      <c r="CM37" s="121">
        <v>0.12676055739668862</v>
      </c>
      <c r="CN37" s="221">
        <v>2.9837590000000001</v>
      </c>
      <c r="CO37" s="121">
        <v>4.2253519132229543E-2</v>
      </c>
      <c r="CP37" s="221">
        <v>2.9837590000000001</v>
      </c>
      <c r="CQ37" s="121">
        <v>4.2253519132229543E-2</v>
      </c>
      <c r="CS37" s="221">
        <v>0</v>
      </c>
      <c r="CT37" s="121">
        <v>0</v>
      </c>
      <c r="CU37" s="221">
        <v>2.9837590000000001</v>
      </c>
      <c r="CV37" s="121">
        <v>6.1224487702117671E-2</v>
      </c>
      <c r="CW37" s="221">
        <v>8.951277000000001</v>
      </c>
      <c r="CX37" s="121">
        <v>0.18367346310635302</v>
      </c>
      <c r="CY37" s="221">
        <v>24.864659000000003</v>
      </c>
      <c r="CZ37" s="121">
        <v>0.51020407786381194</v>
      </c>
      <c r="DA37" s="221">
        <v>6.9621050000000002</v>
      </c>
      <c r="DB37" s="121">
        <v>0.14285715165110585</v>
      </c>
      <c r="DC37" s="221">
        <v>4.9729320000000001</v>
      </c>
      <c r="DD37" s="121">
        <v>0.10204081967661176</v>
      </c>
      <c r="DE37" s="221">
        <v>0</v>
      </c>
      <c r="DF37" s="121">
        <v>0</v>
      </c>
      <c r="DH37" s="221">
        <v>0.99458599999999997</v>
      </c>
      <c r="DI37" s="121">
        <v>8.6206863674572042E-3</v>
      </c>
      <c r="DJ37" s="221">
        <v>4.9729320000000001</v>
      </c>
      <c r="DK37" s="121">
        <v>4.3103449172511674E-2</v>
      </c>
      <c r="DL37" s="221">
        <v>32.821349999999995</v>
      </c>
      <c r="DM37" s="121">
        <v>0.28448275413744156</v>
      </c>
      <c r="DN37" s="221">
        <v>38.788868999999998</v>
      </c>
      <c r="DO37" s="121">
        <v>0.33620689834502332</v>
      </c>
      <c r="DP37" s="221">
        <v>23.870072999999998</v>
      </c>
      <c r="DQ37" s="121">
        <v>0.20689655082748831</v>
      </c>
      <c r="DR37" s="221">
        <v>13.924209999999999</v>
      </c>
      <c r="DS37" s="121">
        <v>0.12068966115007779</v>
      </c>
      <c r="DT37" s="221">
        <v>0</v>
      </c>
      <c r="DU37" s="121">
        <v>0</v>
      </c>
    </row>
    <row r="38" spans="1:125" x14ac:dyDescent="0.2">
      <c r="A38" s="100">
        <v>97206</v>
      </c>
      <c r="B38" s="120" t="s">
        <v>5</v>
      </c>
      <c r="C38" s="221">
        <v>1474.018873</v>
      </c>
      <c r="D38" s="121">
        <v>0.59178187202377497</v>
      </c>
      <c r="E38" s="221">
        <v>553.51740300000006</v>
      </c>
      <c r="F38" s="121">
        <v>0.22222345381399897</v>
      </c>
      <c r="G38" s="221">
        <v>243.30435299999999</v>
      </c>
      <c r="H38" s="121">
        <v>9.7680639052355855E-2</v>
      </c>
      <c r="I38" s="221">
        <v>120.62460399999999</v>
      </c>
      <c r="J38" s="121">
        <v>4.8427774755667272E-2</v>
      </c>
      <c r="K38" s="221">
        <v>99.349276000000017</v>
      </c>
      <c r="L38" s="121">
        <v>3.9886260354202875E-2</v>
      </c>
      <c r="M38" s="221">
        <v>2490.8145090000003</v>
      </c>
      <c r="O38" s="221">
        <v>1857.2232289999999</v>
      </c>
      <c r="P38" s="442">
        <v>0.74562887854127247</v>
      </c>
      <c r="Q38" s="221">
        <v>620.4261009999999</v>
      </c>
      <c r="R38" s="442">
        <v>0.24908562992476127</v>
      </c>
      <c r="S38" s="229">
        <v>13.165179</v>
      </c>
      <c r="T38" s="121">
        <v>5.2854915339663302E-3</v>
      </c>
      <c r="U38" s="221">
        <v>2490.8145089999998</v>
      </c>
      <c r="V38" s="439"/>
      <c r="W38" s="100"/>
      <c r="X38" s="120" t="s">
        <v>5</v>
      </c>
      <c r="Y38" s="221">
        <v>58.798550999999996</v>
      </c>
      <c r="Z38" s="121">
        <v>2.5294523972504715E-2</v>
      </c>
      <c r="AA38" s="221">
        <v>285.86881</v>
      </c>
      <c r="AB38" s="121">
        <v>0.12297778337320583</v>
      </c>
      <c r="AC38" s="221">
        <v>651.85291200000006</v>
      </c>
      <c r="AD38" s="121">
        <v>0.28042033058146293</v>
      </c>
      <c r="AE38" s="221">
        <v>955.98335500000007</v>
      </c>
      <c r="AF38" s="121">
        <v>0.41125407818915449</v>
      </c>
      <c r="AG38" s="221">
        <v>538.31088099999988</v>
      </c>
      <c r="AH38" s="121">
        <v>0.21611841389831887</v>
      </c>
      <c r="AI38" s="221">
        <v>2490.8145089999998</v>
      </c>
      <c r="AJ38" s="440"/>
      <c r="AL38" s="120" t="s">
        <v>5</v>
      </c>
      <c r="AM38" s="221">
        <v>15.206521</v>
      </c>
      <c r="AN38" s="121">
        <v>6.1050395215580143E-3</v>
      </c>
      <c r="AO38" s="221">
        <v>6.0826089999999997</v>
      </c>
      <c r="AP38" s="121">
        <v>2.4420160495082651E-3</v>
      </c>
      <c r="AQ38" s="221">
        <v>205.79493100000002</v>
      </c>
      <c r="AR38" s="121">
        <v>8.2621540264949805E-2</v>
      </c>
      <c r="AS38" s="221">
        <v>2263.7304449999997</v>
      </c>
      <c r="AT38" s="121">
        <v>0.90883140416398389</v>
      </c>
      <c r="AU38" s="221">
        <v>2490.8145059999997</v>
      </c>
      <c r="AV38" s="99"/>
      <c r="AW38" s="99"/>
      <c r="AX38" s="119">
        <v>97206</v>
      </c>
      <c r="AY38" s="120" t="s">
        <v>5</v>
      </c>
      <c r="AZ38" s="229">
        <v>2.027536</v>
      </c>
      <c r="BA38" s="121">
        <v>1.3755156308639747E-3</v>
      </c>
      <c r="BB38" s="229">
        <v>11.151449000000001</v>
      </c>
      <c r="BC38" s="121">
        <v>7.5653366481692273E-3</v>
      </c>
      <c r="BD38" s="229">
        <v>117.597104</v>
      </c>
      <c r="BE38" s="121">
        <v>7.9779917444788379E-2</v>
      </c>
      <c r="BF38" s="229">
        <v>540.33841700000005</v>
      </c>
      <c r="BG38" s="121">
        <v>0.36657496514971694</v>
      </c>
      <c r="BH38" s="229">
        <v>362.92899399999999</v>
      </c>
      <c r="BI38" s="121">
        <v>0.24621733184551972</v>
      </c>
      <c r="BJ38" s="229">
        <v>322.37826800000005</v>
      </c>
      <c r="BK38" s="121">
        <v>0.21870701515773608</v>
      </c>
      <c r="BL38" s="229">
        <v>117.597104</v>
      </c>
      <c r="BM38" s="121">
        <v>7.9779917444788379E-2</v>
      </c>
      <c r="BO38" s="221">
        <v>3.0413040000000002</v>
      </c>
      <c r="BP38" s="121">
        <v>5.4945047500159624E-3</v>
      </c>
      <c r="BQ38" s="221">
        <v>29.399276</v>
      </c>
      <c r="BR38" s="121">
        <v>5.3113553143332687E-2</v>
      </c>
      <c r="BS38" s="221">
        <v>206.80870099999999</v>
      </c>
      <c r="BT38" s="121">
        <v>0.37362637539329541</v>
      </c>
      <c r="BU38" s="221">
        <v>206.80870099999999</v>
      </c>
      <c r="BV38" s="121">
        <v>0.37362637539329541</v>
      </c>
      <c r="BW38" s="221">
        <v>70.963768999999999</v>
      </c>
      <c r="BX38" s="121">
        <v>0.12820512709335716</v>
      </c>
      <c r="BY38" s="221">
        <v>29.399276</v>
      </c>
      <c r="BZ38" s="121">
        <v>5.3113553143332687E-2</v>
      </c>
      <c r="CA38" s="221">
        <v>7.0963770000000004</v>
      </c>
      <c r="CB38" s="121">
        <v>1.282051288999851E-2</v>
      </c>
      <c r="CC38" s="99"/>
      <c r="CD38" s="221">
        <v>1.013768</v>
      </c>
      <c r="CE38" s="121">
        <v>4.1666661015308673E-3</v>
      </c>
      <c r="CF38" s="221">
        <v>6.0826089999999997</v>
      </c>
      <c r="CG38" s="121">
        <v>2.5000000719263744E-2</v>
      </c>
      <c r="CH38" s="221">
        <v>59.81232</v>
      </c>
      <c r="CI38" s="121">
        <v>0.24583333287094949</v>
      </c>
      <c r="CJ38" s="221">
        <v>116.58333599999999</v>
      </c>
      <c r="CK38" s="121">
        <v>0.47916666743730635</v>
      </c>
      <c r="CL38" s="221">
        <v>37.509421000000003</v>
      </c>
      <c r="CM38" s="121">
        <v>0.15416666630703482</v>
      </c>
      <c r="CN38" s="221">
        <v>18.247826</v>
      </c>
      <c r="CO38" s="121">
        <v>7.4999998047712693E-2</v>
      </c>
      <c r="CP38" s="221">
        <v>4.0550730000000001</v>
      </c>
      <c r="CQ38" s="121">
        <v>1.6666668516202011E-2</v>
      </c>
      <c r="CS38" s="221">
        <v>0</v>
      </c>
      <c r="CT38" s="121">
        <v>0</v>
      </c>
      <c r="CU38" s="221">
        <v>9.1239129999999999</v>
      </c>
      <c r="CV38" s="121">
        <v>7.5638905309898474E-2</v>
      </c>
      <c r="CW38" s="221">
        <v>40.550725</v>
      </c>
      <c r="CX38" s="121">
        <v>0.33617291709409469</v>
      </c>
      <c r="CY38" s="221">
        <v>39.536957000000001</v>
      </c>
      <c r="CZ38" s="121">
        <v>0.32776859520301516</v>
      </c>
      <c r="DA38" s="221">
        <v>20.261557000000003</v>
      </c>
      <c r="DB38" s="121">
        <v>0.16797200843038626</v>
      </c>
      <c r="DC38" s="221">
        <v>10.137682</v>
      </c>
      <c r="DD38" s="121">
        <v>8.4043235491160662E-2</v>
      </c>
      <c r="DE38" s="221">
        <v>1.013768</v>
      </c>
      <c r="DF38" s="121">
        <v>8.4043218910795359E-3</v>
      </c>
      <c r="DH38" s="221">
        <v>0</v>
      </c>
      <c r="DI38" s="121">
        <v>0</v>
      </c>
      <c r="DJ38" s="221">
        <v>0</v>
      </c>
      <c r="DK38" s="121">
        <v>0</v>
      </c>
      <c r="DL38" s="221">
        <v>30.413043999999999</v>
      </c>
      <c r="DM38" s="121">
        <v>0.30612245226628521</v>
      </c>
      <c r="DN38" s="221">
        <v>43.592029999999994</v>
      </c>
      <c r="DO38" s="121">
        <v>0.43877551759914168</v>
      </c>
      <c r="DP38" s="221">
        <v>8.110145000000001</v>
      </c>
      <c r="DQ38" s="121">
        <v>8.1632653266642818E-2</v>
      </c>
      <c r="DR38" s="221">
        <v>11.151449</v>
      </c>
      <c r="DS38" s="121">
        <v>0.11224489446707188</v>
      </c>
      <c r="DT38" s="221">
        <v>6.0826089999999997</v>
      </c>
      <c r="DU38" s="121">
        <v>6.1224492466356764E-2</v>
      </c>
    </row>
    <row r="39" spans="1:125" x14ac:dyDescent="0.2">
      <c r="A39" s="100">
        <v>97207</v>
      </c>
      <c r="B39" s="120" t="s">
        <v>6</v>
      </c>
      <c r="C39" s="221">
        <v>3778.0537229999995</v>
      </c>
      <c r="D39" s="121">
        <v>0.57951730515549882</v>
      </c>
      <c r="E39" s="221">
        <v>1268.7980480000001</v>
      </c>
      <c r="F39" s="121">
        <v>0.19462148488975242</v>
      </c>
      <c r="G39" s="221">
        <v>1053.4189700000002</v>
      </c>
      <c r="H39" s="121">
        <v>0.16158439436094843</v>
      </c>
      <c r="I39" s="221">
        <v>73.408604000000011</v>
      </c>
      <c r="J39" s="121">
        <v>1.1260177722281474E-2</v>
      </c>
      <c r="K39" s="221">
        <v>345.63196699999997</v>
      </c>
      <c r="L39" s="121">
        <v>5.3016637871518772E-2</v>
      </c>
      <c r="M39" s="221">
        <v>6519.3113120000007</v>
      </c>
      <c r="O39" s="221">
        <v>4138.7770190000001</v>
      </c>
      <c r="P39" s="442">
        <v>0.63484880855157422</v>
      </c>
      <c r="Q39" s="221">
        <v>2350.5274669999999</v>
      </c>
      <c r="R39" s="442">
        <v>0.36054843134633235</v>
      </c>
      <c r="S39" s="229">
        <v>30.006826000000004</v>
      </c>
      <c r="T39" s="121">
        <v>4.6027601020934344E-3</v>
      </c>
      <c r="U39" s="221">
        <v>6519.3113119999998</v>
      </c>
      <c r="V39" s="439"/>
      <c r="W39" s="100"/>
      <c r="X39" s="120" t="s">
        <v>6</v>
      </c>
      <c r="Y39" s="221">
        <v>122.43738999999999</v>
      </c>
      <c r="Z39" s="121">
        <v>1.9498115351125403E-2</v>
      </c>
      <c r="AA39" s="221">
        <v>600.5580940000001</v>
      </c>
      <c r="AB39" s="121">
        <v>9.5638685142373711E-2</v>
      </c>
      <c r="AC39" s="221">
        <v>1761.4619220000002</v>
      </c>
      <c r="AD39" s="121">
        <v>0.28051224990806373</v>
      </c>
      <c r="AE39" s="221">
        <v>2816.710865</v>
      </c>
      <c r="AF39" s="121">
        <v>0.44856030789727069</v>
      </c>
      <c r="AG39" s="221">
        <v>1218.1430409999994</v>
      </c>
      <c r="AH39" s="121">
        <v>0.18685149131592804</v>
      </c>
      <c r="AI39" s="221">
        <v>6519.3113119999998</v>
      </c>
      <c r="AJ39" s="440"/>
      <c r="AL39" s="120" t="s">
        <v>6</v>
      </c>
      <c r="AM39" s="221">
        <v>37.927994999999996</v>
      </c>
      <c r="AN39" s="121">
        <v>5.8177916648683541E-3</v>
      </c>
      <c r="AO39" s="221">
        <v>29.946082000000001</v>
      </c>
      <c r="AP39" s="121">
        <v>4.5934425549007873E-3</v>
      </c>
      <c r="AQ39" s="221">
        <v>186.91263499999999</v>
      </c>
      <c r="AR39" s="121">
        <v>2.8670610454403958E-2</v>
      </c>
      <c r="AS39" s="221">
        <v>6264.5245980000009</v>
      </c>
      <c r="AT39" s="121">
        <v>0.96091815532582692</v>
      </c>
      <c r="AU39" s="221">
        <v>6519.311310000001</v>
      </c>
      <c r="AV39" s="99"/>
      <c r="AW39" s="99"/>
      <c r="AX39" s="119">
        <v>97207</v>
      </c>
      <c r="AY39" s="120" t="s">
        <v>6</v>
      </c>
      <c r="AZ39" s="229">
        <v>15.057843</v>
      </c>
      <c r="BA39" s="121">
        <v>3.9856084915709392E-3</v>
      </c>
      <c r="BB39" s="229">
        <v>14.912656</v>
      </c>
      <c r="BC39" s="121">
        <v>3.9471794456534259E-3</v>
      </c>
      <c r="BD39" s="229">
        <v>326.91620699999999</v>
      </c>
      <c r="BE39" s="121">
        <v>8.6530322480541405E-2</v>
      </c>
      <c r="BF39" s="229">
        <v>1244.0817709999999</v>
      </c>
      <c r="BG39" s="121">
        <v>0.32929171002156232</v>
      </c>
      <c r="BH39" s="229">
        <v>972.56871899999999</v>
      </c>
      <c r="BI39" s="121">
        <v>0.25742585741415092</v>
      </c>
      <c r="BJ39" s="229">
        <v>890.30126599999994</v>
      </c>
      <c r="BK39" s="121">
        <v>0.23565076922544334</v>
      </c>
      <c r="BL39" s="229">
        <v>314.21526299999999</v>
      </c>
      <c r="BM39" s="121">
        <v>8.3168553450450766E-2</v>
      </c>
      <c r="BO39" s="221">
        <v>2.4448889999999999</v>
      </c>
      <c r="BP39" s="121">
        <v>1.9269331347521112E-3</v>
      </c>
      <c r="BQ39" s="221">
        <v>75.500394999999997</v>
      </c>
      <c r="BR39" s="121">
        <v>5.950544700081379E-2</v>
      </c>
      <c r="BS39" s="221">
        <v>549.32404399999996</v>
      </c>
      <c r="BT39" s="121">
        <v>0.43294836783985968</v>
      </c>
      <c r="BU39" s="221">
        <v>449.13360799999998</v>
      </c>
      <c r="BV39" s="121">
        <v>0.35398352693556473</v>
      </c>
      <c r="BW39" s="221">
        <v>132.397223</v>
      </c>
      <c r="BX39" s="121">
        <v>0.10434853931931647</v>
      </c>
      <c r="BY39" s="221">
        <v>50.106198000000006</v>
      </c>
      <c r="BZ39" s="121">
        <v>3.9491074311614957E-2</v>
      </c>
      <c r="CA39" s="221">
        <v>9.8916889999999995</v>
      </c>
      <c r="CB39" s="121">
        <v>7.7961098817831715E-3</v>
      </c>
      <c r="CC39" s="99"/>
      <c r="CD39" s="221">
        <v>2.5035599999999998</v>
      </c>
      <c r="CE39" s="121">
        <v>2.3766042489248122E-3</v>
      </c>
      <c r="CF39" s="221">
        <v>32.534511999999999</v>
      </c>
      <c r="CG39" s="121">
        <v>3.0884683992353008E-2</v>
      </c>
      <c r="CH39" s="221">
        <v>260.80364200000002</v>
      </c>
      <c r="CI39" s="121">
        <v>0.24757826603407376</v>
      </c>
      <c r="CJ39" s="221">
        <v>439.14136999999999</v>
      </c>
      <c r="CK39" s="121">
        <v>0.41687247192823945</v>
      </c>
      <c r="CL39" s="221">
        <v>187.52900700000001</v>
      </c>
      <c r="CM39" s="121">
        <v>0.1780193943156349</v>
      </c>
      <c r="CN39" s="221">
        <v>108.45612299999999</v>
      </c>
      <c r="CO39" s="121">
        <v>0.10295630332155493</v>
      </c>
      <c r="CP39" s="221">
        <v>22.450755000000001</v>
      </c>
      <c r="CQ39" s="121">
        <v>2.1312275209929052E-2</v>
      </c>
      <c r="CS39" s="221">
        <v>0</v>
      </c>
      <c r="CT39" s="121">
        <v>0</v>
      </c>
      <c r="CU39" s="221">
        <v>7.7426560000000002</v>
      </c>
      <c r="CV39" s="121">
        <v>0.1054734128985752</v>
      </c>
      <c r="CW39" s="221">
        <v>32.868341000000001</v>
      </c>
      <c r="CX39" s="121">
        <v>0.44774507631285287</v>
      </c>
      <c r="CY39" s="221">
        <v>22.534115999999997</v>
      </c>
      <c r="CZ39" s="121">
        <v>0.30696832213292047</v>
      </c>
      <c r="DA39" s="221">
        <v>7.6439419999999991</v>
      </c>
      <c r="DB39" s="121">
        <v>0.10412869314338137</v>
      </c>
      <c r="DC39" s="221">
        <v>2.619548</v>
      </c>
      <c r="DD39" s="121">
        <v>3.5684481889888542E-2</v>
      </c>
      <c r="DE39" s="221">
        <v>0</v>
      </c>
      <c r="DF39" s="121">
        <v>0</v>
      </c>
      <c r="DH39" s="221">
        <v>2.619548</v>
      </c>
      <c r="DI39" s="121">
        <v>7.5790096116890721E-3</v>
      </c>
      <c r="DJ39" s="221">
        <v>5.1231080000000002</v>
      </c>
      <c r="DK39" s="121">
        <v>1.4822436837851866E-2</v>
      </c>
      <c r="DL39" s="221">
        <v>94.798777999999999</v>
      </c>
      <c r="DM39" s="121">
        <v>0.27427664987943667</v>
      </c>
      <c r="DN39" s="221">
        <v>139.35138599999999</v>
      </c>
      <c r="DO39" s="121">
        <v>0.40317852312543767</v>
      </c>
      <c r="DP39" s="221">
        <v>55.753864</v>
      </c>
      <c r="DQ39" s="121">
        <v>0.16130991726236943</v>
      </c>
      <c r="DR39" s="221">
        <v>27.548092</v>
      </c>
      <c r="DS39" s="121">
        <v>7.9703542004840089E-2</v>
      </c>
      <c r="DT39" s="221">
        <v>20.437189</v>
      </c>
      <c r="DU39" s="121">
        <v>5.9129915491873478E-2</v>
      </c>
    </row>
    <row r="40" spans="1:125" x14ac:dyDescent="0.2">
      <c r="A40" s="100">
        <v>97221</v>
      </c>
      <c r="B40" s="120" t="s">
        <v>27</v>
      </c>
      <c r="C40" s="221">
        <v>2853.5253280000006</v>
      </c>
      <c r="D40" s="121">
        <v>0.55957206017107886</v>
      </c>
      <c r="E40" s="221">
        <v>704.44387600000005</v>
      </c>
      <c r="F40" s="121">
        <v>0.13814039325331684</v>
      </c>
      <c r="G40" s="221">
        <v>1113.3534730000001</v>
      </c>
      <c r="H40" s="121">
        <v>0.21832695524798074</v>
      </c>
      <c r="I40" s="221">
        <v>106.94748900000002</v>
      </c>
      <c r="J40" s="121">
        <v>2.0972243057607018E-2</v>
      </c>
      <c r="K40" s="221">
        <v>321.20768700000002</v>
      </c>
      <c r="L40" s="121">
        <v>6.2988348270016481E-2</v>
      </c>
      <c r="M40" s="221">
        <v>5099.4778530000012</v>
      </c>
      <c r="O40" s="221">
        <v>3361.9786609999996</v>
      </c>
      <c r="P40" s="442">
        <v>0.65927900030434727</v>
      </c>
      <c r="Q40" s="221">
        <v>1726.5568130000004</v>
      </c>
      <c r="R40" s="442">
        <v>0.33857521549667574</v>
      </c>
      <c r="S40" s="229">
        <v>10.942378999999999</v>
      </c>
      <c r="T40" s="121">
        <v>2.1457841989768905E-3</v>
      </c>
      <c r="U40" s="221">
        <v>5099.4778530000003</v>
      </c>
      <c r="V40" s="439"/>
      <c r="W40" s="100"/>
      <c r="X40" s="120" t="s">
        <v>27</v>
      </c>
      <c r="Y40" s="221">
        <v>65.490758</v>
      </c>
      <c r="Z40" s="121">
        <v>1.3130600723090706E-2</v>
      </c>
      <c r="AA40" s="221">
        <v>417.59413699999999</v>
      </c>
      <c r="AB40" s="121">
        <v>8.3725735427442133E-2</v>
      </c>
      <c r="AC40" s="221">
        <v>1646.4515719999999</v>
      </c>
      <c r="AD40" s="121">
        <v>0.33010609224949006</v>
      </c>
      <c r="AE40" s="221">
        <v>2263.9259079999997</v>
      </c>
      <c r="AF40" s="121">
        <v>0.45390690339251505</v>
      </c>
      <c r="AG40" s="221">
        <v>706.01547800000071</v>
      </c>
      <c r="AH40" s="121">
        <v>0.13844858206113297</v>
      </c>
      <c r="AI40" s="221">
        <v>5099.4778530000003</v>
      </c>
      <c r="AJ40" s="440"/>
      <c r="AL40" s="120" t="s">
        <v>27</v>
      </c>
      <c r="AM40" s="221">
        <v>34.936292999999999</v>
      </c>
      <c r="AN40" s="121">
        <v>6.8509549368948267E-3</v>
      </c>
      <c r="AO40" s="221">
        <v>52.513751999999997</v>
      </c>
      <c r="AP40" s="121">
        <v>1.0297868423512208E-2</v>
      </c>
      <c r="AQ40" s="221">
        <v>202.00080400000002</v>
      </c>
      <c r="AR40" s="121">
        <v>3.9612056305473632E-2</v>
      </c>
      <c r="AS40" s="221">
        <v>4810.027008</v>
      </c>
      <c r="AT40" s="121">
        <v>0.94323912033411939</v>
      </c>
      <c r="AU40" s="221">
        <v>5099.4778569999999</v>
      </c>
      <c r="AV40" s="99"/>
      <c r="AW40" s="99"/>
      <c r="AX40" s="119">
        <v>97221</v>
      </c>
      <c r="AY40" s="120" t="s">
        <v>27</v>
      </c>
      <c r="AZ40" s="229">
        <v>14.98002</v>
      </c>
      <c r="BA40" s="121">
        <v>5.2496537714278165E-3</v>
      </c>
      <c r="BB40" s="229">
        <v>19.878935999999999</v>
      </c>
      <c r="BC40" s="121">
        <v>6.966448065114211E-3</v>
      </c>
      <c r="BD40" s="229">
        <v>231.40848499999998</v>
      </c>
      <c r="BE40" s="121">
        <v>8.1095647804251741E-2</v>
      </c>
      <c r="BF40" s="229">
        <v>958.801241</v>
      </c>
      <c r="BG40" s="121">
        <v>0.33600586320080483</v>
      </c>
      <c r="BH40" s="229">
        <v>816.67728</v>
      </c>
      <c r="BI40" s="121">
        <v>0.28619941515374553</v>
      </c>
      <c r="BJ40" s="229">
        <v>595.03286100000003</v>
      </c>
      <c r="BK40" s="121">
        <v>0.20852552285458456</v>
      </c>
      <c r="BL40" s="229">
        <v>216.74650600000001</v>
      </c>
      <c r="BM40" s="121">
        <v>7.5957449500514806E-2</v>
      </c>
      <c r="BO40" s="221">
        <v>17.419564999999999</v>
      </c>
      <c r="BP40" s="121">
        <v>2.4728109070821132E-2</v>
      </c>
      <c r="BQ40" s="221">
        <v>34.927689999999998</v>
      </c>
      <c r="BR40" s="121">
        <v>4.9581934331415771E-2</v>
      </c>
      <c r="BS40" s="221">
        <v>248.96659600000001</v>
      </c>
      <c r="BT40" s="121">
        <v>0.35342289780939196</v>
      </c>
      <c r="BU40" s="221">
        <v>266.20080999999999</v>
      </c>
      <c r="BV40" s="121">
        <v>0.37788789010637941</v>
      </c>
      <c r="BW40" s="221">
        <v>87.126897</v>
      </c>
      <c r="BX40" s="121">
        <v>0.12368181478803855</v>
      </c>
      <c r="BY40" s="221">
        <v>42.362943000000001</v>
      </c>
      <c r="BZ40" s="121">
        <v>6.0136718400544374E-2</v>
      </c>
      <c r="CA40" s="221">
        <v>7.4393759999999993</v>
      </c>
      <c r="CB40" s="121">
        <v>1.0560636912968208E-2</v>
      </c>
      <c r="CC40" s="99"/>
      <c r="CD40" s="221">
        <v>17.441873999999999</v>
      </c>
      <c r="CE40" s="121">
        <v>1.5666070500504916E-2</v>
      </c>
      <c r="CF40" s="221">
        <v>29.861439000000001</v>
      </c>
      <c r="CG40" s="121">
        <v>2.6821166614351594E-2</v>
      </c>
      <c r="CH40" s="221">
        <v>326.20160199999998</v>
      </c>
      <c r="CI40" s="121">
        <v>0.2929901508467293</v>
      </c>
      <c r="CJ40" s="221">
        <v>543.06386599999996</v>
      </c>
      <c r="CK40" s="121">
        <v>0.48777309198729191</v>
      </c>
      <c r="CL40" s="221">
        <v>124.69467</v>
      </c>
      <c r="CM40" s="121">
        <v>0.1119991745873864</v>
      </c>
      <c r="CN40" s="221">
        <v>62.146675999999999</v>
      </c>
      <c r="CO40" s="121">
        <v>5.5819357919225703E-2</v>
      </c>
      <c r="CP40" s="221">
        <v>9.9433469999999993</v>
      </c>
      <c r="CQ40" s="121">
        <v>8.9309884426973882E-3</v>
      </c>
      <c r="CS40" s="221">
        <v>0</v>
      </c>
      <c r="CT40" s="121">
        <v>0</v>
      </c>
      <c r="CU40" s="221">
        <v>12.419566</v>
      </c>
      <c r="CV40" s="121">
        <v>0.11612770076350271</v>
      </c>
      <c r="CW40" s="221">
        <v>52.226922999999999</v>
      </c>
      <c r="CX40" s="121">
        <v>0.48834174124462137</v>
      </c>
      <c r="CY40" s="221">
        <v>32.350468999999997</v>
      </c>
      <c r="CZ40" s="121">
        <v>0.30248928051036328</v>
      </c>
      <c r="DA40" s="221">
        <v>7.4546710000000003</v>
      </c>
      <c r="DB40" s="121">
        <v>6.9704030171292744E-2</v>
      </c>
      <c r="DC40" s="221">
        <v>2.4958589999999998</v>
      </c>
      <c r="DD40" s="121">
        <v>2.3337237959836526E-2</v>
      </c>
      <c r="DE40" s="221">
        <v>0</v>
      </c>
      <c r="DF40" s="121">
        <v>0</v>
      </c>
      <c r="DH40" s="221">
        <v>0</v>
      </c>
      <c r="DI40" s="121">
        <v>0</v>
      </c>
      <c r="DJ40" s="221">
        <v>9.3748739999999984</v>
      </c>
      <c r="DK40" s="121">
        <v>2.9186331396857255E-2</v>
      </c>
      <c r="DL40" s="221">
        <v>79.613865000000004</v>
      </c>
      <c r="DM40" s="121">
        <v>0.24785790696223281</v>
      </c>
      <c r="DN40" s="221">
        <v>154.98091099999999</v>
      </c>
      <c r="DO40" s="121">
        <v>0.48249440244560515</v>
      </c>
      <c r="DP40" s="221">
        <v>44.823326999999999</v>
      </c>
      <c r="DQ40" s="121">
        <v>0.13954624628893142</v>
      </c>
      <c r="DR40" s="221">
        <v>27.392403000000005</v>
      </c>
      <c r="DS40" s="121">
        <v>8.5279413004832619E-2</v>
      </c>
      <c r="DT40" s="221">
        <v>5.0223079999999998</v>
      </c>
      <c r="DU40" s="121">
        <v>1.5635703014791173E-2</v>
      </c>
    </row>
    <row r="41" spans="1:125" x14ac:dyDescent="0.2">
      <c r="A41" s="100">
        <v>97227</v>
      </c>
      <c r="B41" s="120" t="s">
        <v>22</v>
      </c>
      <c r="C41" s="221">
        <v>2270.6052569999993</v>
      </c>
      <c r="D41" s="121">
        <v>0.55320019311782731</v>
      </c>
      <c r="E41" s="221">
        <v>860.06221700000015</v>
      </c>
      <c r="F41" s="121">
        <v>0.20954174358178496</v>
      </c>
      <c r="G41" s="221">
        <v>616.08747600000004</v>
      </c>
      <c r="H41" s="121">
        <v>0.15010081988050067</v>
      </c>
      <c r="I41" s="221">
        <v>156.815753</v>
      </c>
      <c r="J41" s="121">
        <v>3.8205894475086002E-2</v>
      </c>
      <c r="K41" s="221">
        <v>200.92037499999995</v>
      </c>
      <c r="L41" s="121">
        <v>4.8951348944800889E-2</v>
      </c>
      <c r="M41" s="221">
        <v>4104.491078</v>
      </c>
      <c r="O41" s="221">
        <v>2764.7053620000006</v>
      </c>
      <c r="P41" s="442">
        <v>0.67358055102586822</v>
      </c>
      <c r="Q41" s="221">
        <v>1321.3589960000004</v>
      </c>
      <c r="R41" s="442">
        <v>0.32193004464852198</v>
      </c>
      <c r="S41" s="229">
        <v>18.42672</v>
      </c>
      <c r="T41" s="121">
        <v>4.4894043256097915E-3</v>
      </c>
      <c r="U41" s="221">
        <v>4104.4910780000009</v>
      </c>
      <c r="V41" s="439"/>
      <c r="W41" s="100"/>
      <c r="X41" s="120" t="s">
        <v>22</v>
      </c>
      <c r="Y41" s="221">
        <v>102.510396</v>
      </c>
      <c r="Z41" s="121">
        <v>2.5933775146277638E-2</v>
      </c>
      <c r="AA41" s="221">
        <v>488.94943200000006</v>
      </c>
      <c r="AB41" s="121">
        <v>0.12369774307952308</v>
      </c>
      <c r="AC41" s="221">
        <v>1150.1666349999998</v>
      </c>
      <c r="AD41" s="121">
        <v>0.2909769550869824</v>
      </c>
      <c r="AE41" s="221">
        <v>1791.8817110000005</v>
      </c>
      <c r="AF41" s="121">
        <v>0.45332238675383968</v>
      </c>
      <c r="AG41" s="221">
        <v>570.98290400000087</v>
      </c>
      <c r="AH41" s="121">
        <v>0.13911174202825269</v>
      </c>
      <c r="AI41" s="221">
        <v>4104.4910780000009</v>
      </c>
      <c r="AJ41" s="440"/>
      <c r="AL41" s="120" t="s">
        <v>22</v>
      </c>
      <c r="AM41" s="221">
        <v>19.476975999999997</v>
      </c>
      <c r="AN41" s="121">
        <v>4.7452840399974392E-3</v>
      </c>
      <c r="AO41" s="221">
        <v>6.1506239999999996</v>
      </c>
      <c r="AP41" s="121">
        <v>1.4985107494728755E-3</v>
      </c>
      <c r="AQ41" s="221">
        <v>109.68612400000001</v>
      </c>
      <c r="AR41" s="121">
        <v>2.6723440724390694E-2</v>
      </c>
      <c r="AS41" s="221">
        <v>3969.1773529999996</v>
      </c>
      <c r="AT41" s="121">
        <v>0.96703276448613895</v>
      </c>
      <c r="AU41" s="221">
        <v>4104.4910769999997</v>
      </c>
      <c r="AV41" s="99"/>
      <c r="AW41" s="99"/>
      <c r="AX41" s="119">
        <v>97227</v>
      </c>
      <c r="AY41" s="120" t="s">
        <v>22</v>
      </c>
      <c r="AZ41" s="229">
        <v>5.1255199999999999</v>
      </c>
      <c r="BA41" s="121">
        <v>2.2573364455132157E-3</v>
      </c>
      <c r="BB41" s="229">
        <v>16.401662999999999</v>
      </c>
      <c r="BC41" s="121">
        <v>7.2234761852310835E-3</v>
      </c>
      <c r="BD41" s="229">
        <v>202.97058199999998</v>
      </c>
      <c r="BE41" s="121">
        <v>8.9390518838211266E-2</v>
      </c>
      <c r="BF41" s="229">
        <v>832.38441</v>
      </c>
      <c r="BG41" s="121">
        <v>0.36659142201572043</v>
      </c>
      <c r="BH41" s="229">
        <v>535.10426299999995</v>
      </c>
      <c r="BI41" s="121">
        <v>0.23566591390129954</v>
      </c>
      <c r="BJ41" s="229">
        <v>512.55197600000008</v>
      </c>
      <c r="BK41" s="121">
        <v>0.22573363398145266</v>
      </c>
      <c r="BL41" s="229">
        <v>166.06683999999998</v>
      </c>
      <c r="BM41" s="121">
        <v>7.313769731133854E-2</v>
      </c>
      <c r="BO41" s="221">
        <v>3.0753120000000003</v>
      </c>
      <c r="BP41" s="121">
        <v>3.5756855018315493E-3</v>
      </c>
      <c r="BQ41" s="221">
        <v>54.330508999999999</v>
      </c>
      <c r="BR41" s="121">
        <v>6.3170440377570955E-2</v>
      </c>
      <c r="BS41" s="221">
        <v>340.33451300000002</v>
      </c>
      <c r="BT41" s="121">
        <v>0.39570917809542605</v>
      </c>
      <c r="BU41" s="221">
        <v>315.73201799999998</v>
      </c>
      <c r="BV41" s="121">
        <v>0.36710369524348019</v>
      </c>
      <c r="BW41" s="221">
        <v>107.63591500000001</v>
      </c>
      <c r="BX41" s="121">
        <v>0.12514898675057132</v>
      </c>
      <c r="BY41" s="221">
        <v>34.853533999999996</v>
      </c>
      <c r="BZ41" s="121">
        <v>4.0524433362011052E-2</v>
      </c>
      <c r="CA41" s="221">
        <v>4.1004160000000001</v>
      </c>
      <c r="CB41" s="121">
        <v>4.7675806691087315E-3</v>
      </c>
      <c r="CC41" s="99"/>
      <c r="CD41" s="221">
        <v>6.1506239999999996</v>
      </c>
      <c r="CE41" s="121">
        <v>9.9833615186165538E-3</v>
      </c>
      <c r="CF41" s="221">
        <v>16.401662999999999</v>
      </c>
      <c r="CG41" s="121">
        <v>2.6622295759831348E-2</v>
      </c>
      <c r="CH41" s="221">
        <v>201.94547900000001</v>
      </c>
      <c r="CI41" s="121">
        <v>0.32778702191959508</v>
      </c>
      <c r="CJ41" s="221">
        <v>295.229939</v>
      </c>
      <c r="CK41" s="121">
        <v>0.47920133179269492</v>
      </c>
      <c r="CL41" s="221">
        <v>52.280301999999999</v>
      </c>
      <c r="CM41" s="121">
        <v>8.4858569661948449E-2</v>
      </c>
      <c r="CN41" s="221">
        <v>38.953949999999999</v>
      </c>
      <c r="CO41" s="121">
        <v>6.3227953038279258E-2</v>
      </c>
      <c r="CP41" s="221">
        <v>5.1255199999999999</v>
      </c>
      <c r="CQ41" s="121">
        <v>8.3194679321804618E-3</v>
      </c>
      <c r="CS41" s="221">
        <v>0</v>
      </c>
      <c r="CT41" s="121">
        <v>0</v>
      </c>
      <c r="CU41" s="221">
        <v>11.276144</v>
      </c>
      <c r="CV41" s="121">
        <v>7.1906959500427234E-2</v>
      </c>
      <c r="CW41" s="221">
        <v>66.606604999999988</v>
      </c>
      <c r="CX41" s="121">
        <v>0.42474434950422352</v>
      </c>
      <c r="CY41" s="221">
        <v>51.255198</v>
      </c>
      <c r="CZ41" s="121">
        <v>0.32684980315721213</v>
      </c>
      <c r="DA41" s="221">
        <v>17.426767999999999</v>
      </c>
      <c r="DB41" s="121">
        <v>0.11112893740975117</v>
      </c>
      <c r="DC41" s="221">
        <v>9.2259360000000008</v>
      </c>
      <c r="DD41" s="121">
        <v>5.8832966863985918E-2</v>
      </c>
      <c r="DE41" s="221">
        <v>1.025104</v>
      </c>
      <c r="DF41" s="121">
        <v>6.5369963182206571E-3</v>
      </c>
      <c r="DH41" s="221">
        <v>1.025104</v>
      </c>
      <c r="DI41" s="121">
        <v>5.1020410448666554E-3</v>
      </c>
      <c r="DJ41" s="221">
        <v>5.1255199999999999</v>
      </c>
      <c r="DK41" s="121">
        <v>2.5510205224333275E-2</v>
      </c>
      <c r="DL41" s="221">
        <v>63.556444999999997</v>
      </c>
      <c r="DM41" s="121">
        <v>0.31632652985044457</v>
      </c>
      <c r="DN41" s="221">
        <v>88.158939999999987</v>
      </c>
      <c r="DO41" s="121">
        <v>0.43877550995014819</v>
      </c>
      <c r="DP41" s="221">
        <v>20.502078999999998</v>
      </c>
      <c r="DQ41" s="121">
        <v>0.10204081592023707</v>
      </c>
      <c r="DR41" s="221">
        <v>18.451871000000001</v>
      </c>
      <c r="DS41" s="121">
        <v>9.1836733830503781E-2</v>
      </c>
      <c r="DT41" s="221">
        <v>4.1004160000000001</v>
      </c>
      <c r="DU41" s="121">
        <v>2.0408164179466622E-2</v>
      </c>
    </row>
    <row r="42" spans="1:125" x14ac:dyDescent="0.2">
      <c r="A42" s="100">
        <v>97223</v>
      </c>
      <c r="B42" s="120" t="s">
        <v>18</v>
      </c>
      <c r="C42" s="221">
        <v>2335</v>
      </c>
      <c r="D42" s="121">
        <v>0.66278739710474033</v>
      </c>
      <c r="E42" s="221">
        <v>491</v>
      </c>
      <c r="F42" s="121">
        <v>0.1393698552370139</v>
      </c>
      <c r="G42" s="221">
        <v>351</v>
      </c>
      <c r="H42" s="121">
        <v>9.9630996309963096E-2</v>
      </c>
      <c r="I42" s="221">
        <v>36</v>
      </c>
      <c r="J42" s="121">
        <v>1.0218563724098779E-2</v>
      </c>
      <c r="K42" s="221">
        <v>310</v>
      </c>
      <c r="L42" s="121">
        <v>8.7993187624183927E-2</v>
      </c>
      <c r="M42" s="221">
        <v>3523</v>
      </c>
      <c r="O42" s="221">
        <v>2799</v>
      </c>
      <c r="P42" s="442">
        <v>0.79449332954868013</v>
      </c>
      <c r="Q42" s="221">
        <v>678</v>
      </c>
      <c r="R42" s="442">
        <v>0.19244961680386036</v>
      </c>
      <c r="S42" s="229">
        <v>46</v>
      </c>
      <c r="T42" s="121">
        <v>1.3057053647459552E-2</v>
      </c>
      <c r="U42" s="221">
        <v>3523</v>
      </c>
      <c r="V42" s="439"/>
      <c r="W42" s="100"/>
      <c r="X42" s="120" t="s">
        <v>18</v>
      </c>
      <c r="Y42" s="221">
        <v>40</v>
      </c>
      <c r="Z42" s="121">
        <v>1.2461059190031152E-2</v>
      </c>
      <c r="AA42" s="221">
        <v>214</v>
      </c>
      <c r="AB42" s="121">
        <v>6.6666666666666666E-2</v>
      </c>
      <c r="AC42" s="221">
        <v>777</v>
      </c>
      <c r="AD42" s="121">
        <v>0.24205607476635513</v>
      </c>
      <c r="AE42" s="221">
        <v>1385</v>
      </c>
      <c r="AF42" s="121">
        <v>0.43146417445482865</v>
      </c>
      <c r="AG42" s="221">
        <v>1107</v>
      </c>
      <c r="AH42" s="121">
        <v>0.31422083451603749</v>
      </c>
      <c r="AI42" s="221">
        <v>3523</v>
      </c>
      <c r="AJ42" s="440"/>
      <c r="AL42" s="120" t="s">
        <v>18</v>
      </c>
      <c r="AM42" s="221">
        <v>66</v>
      </c>
      <c r="AN42" s="121">
        <v>1.8734033494181096E-2</v>
      </c>
      <c r="AO42" s="221">
        <v>37</v>
      </c>
      <c r="AP42" s="121">
        <v>1.0502412716434857E-2</v>
      </c>
      <c r="AQ42" s="221">
        <v>155</v>
      </c>
      <c r="AR42" s="121">
        <v>4.3996593812091964E-2</v>
      </c>
      <c r="AS42" s="221">
        <v>3265</v>
      </c>
      <c r="AT42" s="121">
        <v>0.92676695997729208</v>
      </c>
      <c r="AU42" s="221">
        <v>3523</v>
      </c>
      <c r="AV42" s="99"/>
      <c r="AW42" s="99"/>
      <c r="AX42" s="119">
        <v>97223</v>
      </c>
      <c r="AY42" s="120" t="s">
        <v>18</v>
      </c>
      <c r="AZ42" s="229">
        <v>7</v>
      </c>
      <c r="BA42" s="121">
        <v>2.9978586723768737E-3</v>
      </c>
      <c r="BB42" s="229">
        <v>12</v>
      </c>
      <c r="BC42" s="121">
        <v>5.1391862955032118E-3</v>
      </c>
      <c r="BD42" s="229">
        <v>207</v>
      </c>
      <c r="BE42" s="121">
        <v>8.865096359743041E-2</v>
      </c>
      <c r="BF42" s="229">
        <v>796</v>
      </c>
      <c r="BG42" s="121">
        <v>0.34089935760171308</v>
      </c>
      <c r="BH42" s="229">
        <v>506</v>
      </c>
      <c r="BI42" s="121">
        <v>0.21670235546038544</v>
      </c>
      <c r="BJ42" s="229">
        <v>553</v>
      </c>
      <c r="BK42" s="121">
        <v>0.23683083511777303</v>
      </c>
      <c r="BL42" s="229">
        <v>254</v>
      </c>
      <c r="BM42" s="121">
        <v>0.10877944325481799</v>
      </c>
      <c r="BO42" s="221">
        <v>3</v>
      </c>
      <c r="BP42" s="121">
        <v>6.1099796334012219E-3</v>
      </c>
      <c r="BQ42" s="221">
        <v>21</v>
      </c>
      <c r="BR42" s="121">
        <v>4.2769857433808553E-2</v>
      </c>
      <c r="BS42" s="221">
        <v>195</v>
      </c>
      <c r="BT42" s="121">
        <v>0.39714867617107941</v>
      </c>
      <c r="BU42" s="221">
        <v>176</v>
      </c>
      <c r="BV42" s="121">
        <v>0.35845213849287166</v>
      </c>
      <c r="BW42" s="221">
        <v>53</v>
      </c>
      <c r="BX42" s="121">
        <v>0.1079429735234216</v>
      </c>
      <c r="BY42" s="221">
        <v>34</v>
      </c>
      <c r="BZ42" s="121">
        <v>6.9246435845213852E-2</v>
      </c>
      <c r="CA42" s="221">
        <v>9</v>
      </c>
      <c r="CB42" s="121">
        <v>1.8329938900203666E-2</v>
      </c>
      <c r="CC42" s="99"/>
      <c r="CD42" s="221">
        <v>3</v>
      </c>
      <c r="CE42" s="121">
        <v>8.5470085470085479E-3</v>
      </c>
      <c r="CF42" s="221">
        <v>7</v>
      </c>
      <c r="CG42" s="121">
        <v>1.9943019943019943E-2</v>
      </c>
      <c r="CH42" s="221">
        <v>82</v>
      </c>
      <c r="CI42" s="121">
        <v>0.23361823361823361</v>
      </c>
      <c r="CJ42" s="221">
        <v>162</v>
      </c>
      <c r="CK42" s="121">
        <v>0.46153846153846156</v>
      </c>
      <c r="CL42" s="221">
        <v>46</v>
      </c>
      <c r="CM42" s="121">
        <v>0.13105413105413105</v>
      </c>
      <c r="CN42" s="221">
        <v>40</v>
      </c>
      <c r="CO42" s="121">
        <v>0.11396011396011396</v>
      </c>
      <c r="CP42" s="221">
        <v>11</v>
      </c>
      <c r="CQ42" s="121">
        <v>3.1339031339031341E-2</v>
      </c>
      <c r="CS42" s="221">
        <v>0</v>
      </c>
      <c r="CT42" s="121">
        <v>0</v>
      </c>
      <c r="CU42" s="221">
        <v>7</v>
      </c>
      <c r="CV42" s="121">
        <v>0.19444444444444445</v>
      </c>
      <c r="CW42" s="221">
        <v>15</v>
      </c>
      <c r="CX42" s="121">
        <v>0.41666666666666669</v>
      </c>
      <c r="CY42" s="221">
        <v>10</v>
      </c>
      <c r="CZ42" s="121">
        <v>0.27777777777777779</v>
      </c>
      <c r="DA42" s="221">
        <v>2</v>
      </c>
      <c r="DB42" s="121">
        <v>5.5555555555555552E-2</v>
      </c>
      <c r="DC42" s="221">
        <v>2</v>
      </c>
      <c r="DD42" s="121">
        <v>5.5555555555555552E-2</v>
      </c>
      <c r="DE42" s="221">
        <v>0</v>
      </c>
      <c r="DF42" s="121">
        <v>0</v>
      </c>
      <c r="DH42" s="221">
        <v>2</v>
      </c>
      <c r="DI42" s="121">
        <v>6.4516129032258064E-3</v>
      </c>
      <c r="DJ42" s="221">
        <v>2</v>
      </c>
      <c r="DK42" s="121">
        <v>6.4516129032258064E-3</v>
      </c>
      <c r="DL42" s="221">
        <v>91</v>
      </c>
      <c r="DM42" s="121">
        <v>0.29354838709677417</v>
      </c>
      <c r="DN42" s="221">
        <v>140</v>
      </c>
      <c r="DO42" s="121">
        <v>0.45161290322580644</v>
      </c>
      <c r="DP42" s="221">
        <v>39</v>
      </c>
      <c r="DQ42" s="121">
        <v>0.12580645161290321</v>
      </c>
      <c r="DR42" s="221">
        <v>24</v>
      </c>
      <c r="DS42" s="121">
        <v>7.7419354838709681E-2</v>
      </c>
      <c r="DT42" s="221">
        <v>12</v>
      </c>
      <c r="DU42" s="121">
        <v>3.870967741935484E-2</v>
      </c>
    </row>
    <row r="43" spans="1:125" x14ac:dyDescent="0.2">
      <c r="A43" s="100">
        <v>97231</v>
      </c>
      <c r="B43" s="123" t="s">
        <v>29</v>
      </c>
      <c r="C43" s="221">
        <v>1625.7657870000005</v>
      </c>
      <c r="D43" s="124">
        <v>0.47367109952101644</v>
      </c>
      <c r="E43" s="221">
        <v>949.95332600000017</v>
      </c>
      <c r="F43" s="124">
        <v>0.27677137753672421</v>
      </c>
      <c r="G43" s="221">
        <v>419.74681900000002</v>
      </c>
      <c r="H43" s="124">
        <v>0.12229432976508997</v>
      </c>
      <c r="I43" s="221">
        <v>260.06578199999996</v>
      </c>
      <c r="J43" s="124">
        <v>7.5770843434370364E-2</v>
      </c>
      <c r="K43" s="221">
        <v>176.73550399999999</v>
      </c>
      <c r="L43" s="124">
        <v>5.1492349742799065E-2</v>
      </c>
      <c r="M43" s="387">
        <v>3432.2672180000004</v>
      </c>
      <c r="O43" s="387">
        <v>1725.1795090000001</v>
      </c>
      <c r="P43" s="443">
        <v>0.50263554654269338</v>
      </c>
      <c r="Q43" s="387">
        <v>1684.0081690000004</v>
      </c>
      <c r="R43" s="443">
        <v>0.49064016932262067</v>
      </c>
      <c r="S43" s="444">
        <v>23.079540000000001</v>
      </c>
      <c r="T43" s="124">
        <v>6.7242841346859253E-3</v>
      </c>
      <c r="U43" s="221">
        <v>3432.2672180000004</v>
      </c>
      <c r="V43" s="439"/>
      <c r="W43" s="100"/>
      <c r="X43" s="123" t="s">
        <v>29</v>
      </c>
      <c r="Y43" s="221">
        <v>175.71474699999999</v>
      </c>
      <c r="Z43" s="124">
        <v>5.4124462072332784E-2</v>
      </c>
      <c r="AA43" s="221">
        <v>596.48232099999996</v>
      </c>
      <c r="AB43" s="124">
        <v>0.18373121955314045</v>
      </c>
      <c r="AC43" s="221">
        <v>1066.438089</v>
      </c>
      <c r="AD43" s="124">
        <v>0.32848915009149204</v>
      </c>
      <c r="AE43" s="221">
        <v>1072.4631630000001</v>
      </c>
      <c r="AF43" s="124">
        <v>0.33034502101162605</v>
      </c>
      <c r="AG43" s="221">
        <v>521.16889800000035</v>
      </c>
      <c r="AH43" s="124">
        <v>0.1518439168334009</v>
      </c>
      <c r="AI43" s="387">
        <v>3432.2672180000004</v>
      </c>
      <c r="AJ43" s="440"/>
      <c r="AL43" s="123" t="s">
        <v>29</v>
      </c>
      <c r="AM43" s="221">
        <v>24.100296</v>
      </c>
      <c r="AN43" s="124">
        <v>7.0216840578820232E-3</v>
      </c>
      <c r="AO43" s="221">
        <v>15.062685</v>
      </c>
      <c r="AP43" s="124">
        <v>4.3885525361762644E-3</v>
      </c>
      <c r="AQ43" s="221">
        <v>260.082359</v>
      </c>
      <c r="AR43" s="124">
        <v>7.5775673208604954E-2</v>
      </c>
      <c r="AS43" s="221">
        <v>3133.0218770000001</v>
      </c>
      <c r="AT43" s="124">
        <v>0.91281409019733672</v>
      </c>
      <c r="AU43" s="387">
        <v>3432.2672170000001</v>
      </c>
      <c r="AV43" s="99"/>
      <c r="AW43" s="99"/>
      <c r="AX43" s="119">
        <v>97231</v>
      </c>
      <c r="AY43" s="120" t="s">
        <v>29</v>
      </c>
      <c r="AZ43" s="229">
        <v>0</v>
      </c>
      <c r="BA43" s="121">
        <v>0</v>
      </c>
      <c r="BB43" s="229">
        <v>8.0334319999999995</v>
      </c>
      <c r="BC43" s="121">
        <v>4.9413218461337918E-3</v>
      </c>
      <c r="BD43" s="229">
        <v>144.601775</v>
      </c>
      <c r="BE43" s="121">
        <v>8.8943792615313516E-2</v>
      </c>
      <c r="BF43" s="229">
        <v>552.29844500000002</v>
      </c>
      <c r="BG43" s="121">
        <v>0.33971587384622448</v>
      </c>
      <c r="BH43" s="229">
        <v>412.71756500000004</v>
      </c>
      <c r="BI43" s="121">
        <v>0.25386040738474458</v>
      </c>
      <c r="BJ43" s="229">
        <v>389.62144799999999</v>
      </c>
      <c r="BK43" s="121">
        <v>0.23965410707710991</v>
      </c>
      <c r="BL43" s="229">
        <v>118.493121</v>
      </c>
      <c r="BM43" s="121">
        <v>7.2884496615378686E-2</v>
      </c>
      <c r="BO43" s="221">
        <v>2.0083579999999999</v>
      </c>
      <c r="BP43" s="121">
        <v>2.1141649226669476E-3</v>
      </c>
      <c r="BQ43" s="221">
        <v>36.150444</v>
      </c>
      <c r="BR43" s="121">
        <v>3.8054968608005058E-2</v>
      </c>
      <c r="BS43" s="221">
        <v>350.45846799999998</v>
      </c>
      <c r="BT43" s="121">
        <v>0.36892177584733243</v>
      </c>
      <c r="BU43" s="221">
        <v>366.52533199999999</v>
      </c>
      <c r="BV43" s="121">
        <v>0.38583509522866805</v>
      </c>
      <c r="BW43" s="221">
        <v>122.50983699999999</v>
      </c>
      <c r="BX43" s="121">
        <v>0.12896405923000048</v>
      </c>
      <c r="BY43" s="221">
        <v>65.271635000000003</v>
      </c>
      <c r="BZ43" s="121">
        <v>6.8710359986675795E-2</v>
      </c>
      <c r="CA43" s="221">
        <v>7.0292529999999998</v>
      </c>
      <c r="CB43" s="121">
        <v>7.3995772293343164E-3</v>
      </c>
      <c r="CC43" s="99"/>
      <c r="CD43" s="221">
        <v>5.0208950000000003</v>
      </c>
      <c r="CE43" s="121">
        <v>1.1961722573530689E-2</v>
      </c>
      <c r="CF43" s="221">
        <v>16.066863999999999</v>
      </c>
      <c r="CG43" s="121">
        <v>3.8277512235298197E-2</v>
      </c>
      <c r="CH43" s="221">
        <v>112.468047</v>
      </c>
      <c r="CI43" s="121">
        <v>0.26794258326469889</v>
      </c>
      <c r="CJ43" s="221">
        <v>193.80654499999997</v>
      </c>
      <c r="CK43" s="121">
        <v>0.46172248657350745</v>
      </c>
      <c r="CL43" s="221">
        <v>47.196413</v>
      </c>
      <c r="CM43" s="121">
        <v>0.11244019219118846</v>
      </c>
      <c r="CN43" s="221">
        <v>39.162981000000002</v>
      </c>
      <c r="CO43" s="121">
        <v>9.3301436073539371E-2</v>
      </c>
      <c r="CP43" s="221">
        <v>6.025074</v>
      </c>
      <c r="CQ43" s="121">
        <v>1.4354067088236826E-2</v>
      </c>
      <c r="CS43" s="221">
        <v>4.0167159999999997</v>
      </c>
      <c r="CT43" s="121">
        <v>1.5444999988502911E-2</v>
      </c>
      <c r="CU43" s="221">
        <v>16.066863999999999</v>
      </c>
      <c r="CV43" s="121">
        <v>6.1779999954011643E-2</v>
      </c>
      <c r="CW43" s="221">
        <v>105.438794</v>
      </c>
      <c r="CX43" s="121">
        <v>0.40543124585302043</v>
      </c>
      <c r="CY43" s="221">
        <v>71.292564999999996</v>
      </c>
      <c r="CZ43" s="121">
        <v>0.27413281536592154</v>
      </c>
      <c r="DA43" s="221">
        <v>41.163051000000003</v>
      </c>
      <c r="DB43" s="121">
        <v>0.15827938102214467</v>
      </c>
      <c r="DC43" s="221">
        <v>18.075222</v>
      </c>
      <c r="DD43" s="121">
        <v>6.9502499948263102E-2</v>
      </c>
      <c r="DE43" s="221">
        <v>4.0125720000000005</v>
      </c>
      <c r="DF43" s="121">
        <v>1.5429065558497816E-2</v>
      </c>
      <c r="DH43" s="221">
        <v>0</v>
      </c>
      <c r="DI43" s="121">
        <v>0</v>
      </c>
      <c r="DJ43" s="221">
        <v>8.0334319999999995</v>
      </c>
      <c r="DK43" s="121">
        <v>4.5454545454545456E-2</v>
      </c>
      <c r="DL43" s="221">
        <v>32.133727999999998</v>
      </c>
      <c r="DM43" s="121">
        <v>0.18181818181818182</v>
      </c>
      <c r="DN43" s="221">
        <v>76.317603999999989</v>
      </c>
      <c r="DO43" s="121">
        <v>0.43181818181818177</v>
      </c>
      <c r="DP43" s="221">
        <v>24.100296</v>
      </c>
      <c r="DQ43" s="121">
        <v>0.13636363636363638</v>
      </c>
      <c r="DR43" s="221">
        <v>28.117012000000003</v>
      </c>
      <c r="DS43" s="121">
        <v>0.15909090909090912</v>
      </c>
      <c r="DT43" s="221">
        <v>8.0334319999999995</v>
      </c>
      <c r="DU43" s="121">
        <v>4.5454545454545456E-2</v>
      </c>
    </row>
    <row r="44" spans="1:125" x14ac:dyDescent="0.2">
      <c r="A44" s="100"/>
      <c r="B44" s="132" t="s">
        <v>40</v>
      </c>
      <c r="C44" s="236">
        <v>15361.392940999998</v>
      </c>
      <c r="D44" s="134">
        <v>0.57647052232732421</v>
      </c>
      <c r="E44" s="236">
        <v>5046.5838740000008</v>
      </c>
      <c r="F44" s="134">
        <v>0.18938431254164947</v>
      </c>
      <c r="G44" s="236">
        <v>3867.5267240000003</v>
      </c>
      <c r="H44" s="134">
        <v>0.14513756397367619</v>
      </c>
      <c r="I44" s="236">
        <v>802.59696400000007</v>
      </c>
      <c r="J44" s="134">
        <v>3.0119240672537961E-2</v>
      </c>
      <c r="K44" s="236">
        <v>1569.216829</v>
      </c>
      <c r="L44" s="134">
        <v>5.8888360484812198E-2</v>
      </c>
      <c r="M44" s="236">
        <v>26647.317331999999</v>
      </c>
      <c r="O44" s="236">
        <v>17861.253751</v>
      </c>
      <c r="P44" s="446">
        <v>0.67028337331168919</v>
      </c>
      <c r="Q44" s="236">
        <v>8623.5566240000007</v>
      </c>
      <c r="R44" s="446">
        <v>0.3236181907754076</v>
      </c>
      <c r="S44" s="192">
        <v>162.506957</v>
      </c>
      <c r="T44" s="134">
        <v>6.0984359129033251E-3</v>
      </c>
      <c r="U44" s="236">
        <v>26647.317331999999</v>
      </c>
      <c r="V44" s="439"/>
      <c r="W44" s="100"/>
      <c r="X44" s="132" t="s">
        <v>40</v>
      </c>
      <c r="Y44" s="236">
        <v>589.81650100000002</v>
      </c>
      <c r="Z44" s="134">
        <v>2.2134179349142448E-2</v>
      </c>
      <c r="AA44" s="236">
        <v>2757.613683</v>
      </c>
      <c r="AB44" s="134">
        <v>0.10348560227068189</v>
      </c>
      <c r="AC44" s="236">
        <v>7456.1786139999995</v>
      </c>
      <c r="AD44" s="134">
        <v>0.27980972797761106</v>
      </c>
      <c r="AE44" s="236">
        <v>10815.084957999999</v>
      </c>
      <c r="AF44" s="134">
        <v>0.4058601780905155</v>
      </c>
      <c r="AG44" s="236">
        <v>5028.6235759999981</v>
      </c>
      <c r="AH44" s="134">
        <v>0.18871031231204907</v>
      </c>
      <c r="AI44" s="236">
        <v>26647.317331999999</v>
      </c>
      <c r="AJ44" s="440"/>
      <c r="AL44" s="132" t="s">
        <v>40</v>
      </c>
      <c r="AM44" s="236">
        <v>216.54522200000002</v>
      </c>
      <c r="AN44" s="134">
        <v>8.1263423012085025E-3</v>
      </c>
      <c r="AO44" s="236">
        <v>152.72326999999999</v>
      </c>
      <c r="AP44" s="134">
        <v>5.7312812442469269E-3</v>
      </c>
      <c r="AQ44" s="236">
        <v>1180.1466210000001</v>
      </c>
      <c r="AR44" s="134">
        <v>4.4287633406478844E-2</v>
      </c>
      <c r="AS44" s="236">
        <v>25097.902213000001</v>
      </c>
      <c r="AT44" s="134">
        <v>0.94185474304806571</v>
      </c>
      <c r="AU44" s="236">
        <v>26647.317326</v>
      </c>
      <c r="AV44" s="99"/>
      <c r="AW44" s="99"/>
      <c r="AX44" s="126"/>
      <c r="AY44" s="132" t="s">
        <v>40</v>
      </c>
      <c r="AZ44" s="192">
        <v>44.190919000000001</v>
      </c>
      <c r="BA44" s="134">
        <v>2.8767520738339535E-3</v>
      </c>
      <c r="BB44" s="192">
        <v>85.361895000000004</v>
      </c>
      <c r="BC44" s="134">
        <v>5.5569111035605797E-3</v>
      </c>
      <c r="BD44" s="192">
        <v>1311.05565</v>
      </c>
      <c r="BE44" s="134">
        <v>8.5347445705965558E-2</v>
      </c>
      <c r="BF44" s="192">
        <v>5247.1448580000006</v>
      </c>
      <c r="BG44" s="134">
        <v>0.34158001674413396</v>
      </c>
      <c r="BH44" s="192">
        <v>3846.6867249999996</v>
      </c>
      <c r="BI44" s="134">
        <v>0.25041262467370928</v>
      </c>
      <c r="BJ44" s="192">
        <v>3533.4133150000002</v>
      </c>
      <c r="BK44" s="134">
        <v>0.23001906979211623</v>
      </c>
      <c r="BL44" s="192">
        <v>1293.539577</v>
      </c>
      <c r="BM44" s="134">
        <v>8.4207179776484051E-2</v>
      </c>
      <c r="BO44" s="236">
        <v>30.989428</v>
      </c>
      <c r="BP44" s="134">
        <v>6.1406743202381967E-3</v>
      </c>
      <c r="BQ44" s="236">
        <v>259.26500600000003</v>
      </c>
      <c r="BR44" s="134">
        <v>5.1374357877163858E-2</v>
      </c>
      <c r="BS44" s="236">
        <v>1969.4646459999999</v>
      </c>
      <c r="BT44" s="134">
        <v>0.39025699268502828</v>
      </c>
      <c r="BU44" s="236">
        <v>1863.9457249999998</v>
      </c>
      <c r="BV44" s="134">
        <v>0.36934801274245094</v>
      </c>
      <c r="BW44" s="236">
        <v>606.45499099999995</v>
      </c>
      <c r="BX44" s="134">
        <v>0.12017138843653347</v>
      </c>
      <c r="BY44" s="236">
        <v>267.92862300000002</v>
      </c>
      <c r="BZ44" s="134">
        <v>5.3091086899470397E-2</v>
      </c>
      <c r="CA44" s="236">
        <v>48.535456999999994</v>
      </c>
      <c r="CB44" s="134">
        <v>9.617487435422338E-3</v>
      </c>
      <c r="CC44" s="99"/>
      <c r="CD44" s="236">
        <v>35.130721000000001</v>
      </c>
      <c r="CE44" s="134">
        <v>9.0835108603117692E-3</v>
      </c>
      <c r="CF44" s="236">
        <v>109.93625999999999</v>
      </c>
      <c r="CG44" s="134">
        <v>2.842546874150571E-2</v>
      </c>
      <c r="CH44" s="236">
        <v>1059.144472</v>
      </c>
      <c r="CI44" s="134">
        <v>0.27385576043404214</v>
      </c>
      <c r="CJ44" s="236">
        <v>1787.619338</v>
      </c>
      <c r="CK44" s="134">
        <v>0.46221253673747076</v>
      </c>
      <c r="CL44" s="236">
        <v>504.16109000000006</v>
      </c>
      <c r="CM44" s="134">
        <v>0.13035749355561532</v>
      </c>
      <c r="CN44" s="236">
        <v>309.95131499999997</v>
      </c>
      <c r="CO44" s="134">
        <v>8.0141996970981996E-2</v>
      </c>
      <c r="CP44" s="236">
        <v>61.583528000000001</v>
      </c>
      <c r="CQ44" s="134">
        <v>1.5923232700072221E-2</v>
      </c>
      <c r="CS44" s="236">
        <v>4.0167159999999997</v>
      </c>
      <c r="CT44" s="134">
        <v>5.0046488837702597E-3</v>
      </c>
      <c r="CU44" s="236">
        <v>66.612902000000005</v>
      </c>
      <c r="CV44" s="134">
        <v>8.2996703187130427E-2</v>
      </c>
      <c r="CW44" s="236">
        <v>321.64266499999997</v>
      </c>
      <c r="CX44" s="134">
        <v>0.40075240678333779</v>
      </c>
      <c r="CY44" s="236">
        <v>251.83396400000001</v>
      </c>
      <c r="CZ44" s="134">
        <v>0.31377388065973294</v>
      </c>
      <c r="DA44" s="236">
        <v>102.912094</v>
      </c>
      <c r="DB44" s="134">
        <v>0.12822387651095074</v>
      </c>
      <c r="DC44" s="236">
        <v>49.527179000000004</v>
      </c>
      <c r="DD44" s="134">
        <v>6.1708654806224755E-2</v>
      </c>
      <c r="DE44" s="236">
        <v>6.051444</v>
      </c>
      <c r="DF44" s="134">
        <v>7.5398291688529235E-3</v>
      </c>
      <c r="DH44" s="236">
        <v>6.6392379999999998</v>
      </c>
      <c r="DI44" s="134">
        <v>4.2309245461195598E-3</v>
      </c>
      <c r="DJ44" s="236">
        <v>34.629866</v>
      </c>
      <c r="DK44" s="134">
        <v>2.2068247905592656E-2</v>
      </c>
      <c r="DL44" s="236">
        <v>424.33721000000003</v>
      </c>
      <c r="DM44" s="134">
        <v>0.27041336936872734</v>
      </c>
      <c r="DN44" s="236">
        <v>681.18973999999992</v>
      </c>
      <c r="DO44" s="134">
        <v>0.43409535725798665</v>
      </c>
      <c r="DP44" s="236">
        <v>216.159784</v>
      </c>
      <c r="DQ44" s="134">
        <v>0.13775010566114698</v>
      </c>
      <c r="DR44" s="236">
        <v>150.585037</v>
      </c>
      <c r="DS44" s="134">
        <v>9.5961905465901678E-2</v>
      </c>
      <c r="DT44" s="236">
        <v>55.675953999999997</v>
      </c>
      <c r="DU44" s="134">
        <v>3.548008979452514E-2</v>
      </c>
    </row>
    <row r="45" spans="1:125" ht="13.5" thickBot="1" x14ac:dyDescent="0.25">
      <c r="A45" s="100"/>
      <c r="B45" s="127" t="s">
        <v>41</v>
      </c>
      <c r="C45" s="233">
        <v>29614.565456999997</v>
      </c>
      <c r="D45" s="129">
        <v>0.61230108683327356</v>
      </c>
      <c r="E45" s="233">
        <v>8025.7153770000004</v>
      </c>
      <c r="F45" s="129">
        <v>0.16593707090137491</v>
      </c>
      <c r="G45" s="233">
        <v>6332.6038500000004</v>
      </c>
      <c r="H45" s="129">
        <v>0.1309308497357356</v>
      </c>
      <c r="I45" s="233">
        <v>1142.117035</v>
      </c>
      <c r="J45" s="129">
        <v>2.3614038937586294E-2</v>
      </c>
      <c r="K45" s="233">
        <v>3251.0163950000006</v>
      </c>
      <c r="L45" s="129">
        <v>6.7216953592029588E-2</v>
      </c>
      <c r="M45" s="233">
        <v>48366.018113999999</v>
      </c>
      <c r="O45" s="233">
        <v>34486.177085000003</v>
      </c>
      <c r="P45" s="445">
        <v>0.71302493837129932</v>
      </c>
      <c r="Q45" s="233">
        <v>13518.490813</v>
      </c>
      <c r="R45" s="445">
        <v>0.27950390253620949</v>
      </c>
      <c r="S45" s="233">
        <v>361.35021599999993</v>
      </c>
      <c r="T45" s="129">
        <v>7.471159092491091E-3</v>
      </c>
      <c r="U45" s="233">
        <v>48366.018114000006</v>
      </c>
      <c r="V45" s="439"/>
      <c r="W45" s="100"/>
      <c r="X45" s="127" t="s">
        <v>41</v>
      </c>
      <c r="Y45" s="233">
        <v>958.37951999999996</v>
      </c>
      <c r="Z45" s="129">
        <v>1.9815142064022587E-2</v>
      </c>
      <c r="AA45" s="233">
        <v>4493.59076</v>
      </c>
      <c r="AB45" s="129">
        <v>9.2908015487412787E-2</v>
      </c>
      <c r="AC45" s="233">
        <v>13822.446302999999</v>
      </c>
      <c r="AD45" s="129">
        <v>0.28578838701213982</v>
      </c>
      <c r="AE45" s="233">
        <v>19857.104862</v>
      </c>
      <c r="AF45" s="129">
        <v>0.41055901718426085</v>
      </c>
      <c r="AG45" s="233">
        <v>9234.4966690000074</v>
      </c>
      <c r="AH45" s="129">
        <v>0.19092943825216396</v>
      </c>
      <c r="AI45" s="233">
        <v>48366.018114000006</v>
      </c>
      <c r="AJ45" s="440"/>
      <c r="AL45" s="127" t="s">
        <v>41</v>
      </c>
      <c r="AM45" s="233">
        <v>487.762362</v>
      </c>
      <c r="AN45" s="129">
        <v>1.0084815351556885E-2</v>
      </c>
      <c r="AO45" s="233">
        <v>401.02950999999996</v>
      </c>
      <c r="AP45" s="129">
        <v>8.291555220235166E-3</v>
      </c>
      <c r="AQ45" s="233">
        <v>2252.5495019999998</v>
      </c>
      <c r="AR45" s="129">
        <v>4.6572978088685352E-2</v>
      </c>
      <c r="AS45" s="233">
        <v>45224.676743000004</v>
      </c>
      <c r="AT45" s="129">
        <v>0.9350506513395227</v>
      </c>
      <c r="AU45" s="233">
        <v>48366.018117</v>
      </c>
      <c r="AV45" s="99"/>
      <c r="AW45" s="99"/>
      <c r="AX45" s="126"/>
      <c r="AY45" s="127" t="s">
        <v>41</v>
      </c>
      <c r="AZ45" s="191">
        <v>80.536768999999993</v>
      </c>
      <c r="BA45" s="129">
        <v>2.7194985898725556E-3</v>
      </c>
      <c r="BB45" s="191">
        <v>170.68875300000002</v>
      </c>
      <c r="BC45" s="129">
        <v>5.763675757722601E-3</v>
      </c>
      <c r="BD45" s="191">
        <v>2453.6215510000002</v>
      </c>
      <c r="BE45" s="129">
        <v>8.2851850538297786E-2</v>
      </c>
      <c r="BF45" s="191">
        <v>9987.8352540000014</v>
      </c>
      <c r="BG45" s="129">
        <v>0.33726090860601082</v>
      </c>
      <c r="BH45" s="191">
        <v>6910.6836839999996</v>
      </c>
      <c r="BI45" s="129">
        <v>0.23335421531118636</v>
      </c>
      <c r="BJ45" s="191">
        <v>7190.703246</v>
      </c>
      <c r="BK45" s="129">
        <v>0.24280968283802162</v>
      </c>
      <c r="BL45" s="191">
        <v>2820.4961940000003</v>
      </c>
      <c r="BM45" s="129">
        <v>9.5240168156285387E-2</v>
      </c>
      <c r="BO45" s="233">
        <v>45.614832</v>
      </c>
      <c r="BP45" s="129">
        <v>5.6835845600408958E-3</v>
      </c>
      <c r="BQ45" s="233">
        <v>420.21787100000006</v>
      </c>
      <c r="BR45" s="129">
        <v>5.2358930171415678E-2</v>
      </c>
      <c r="BS45" s="233">
        <v>3143.9927479999997</v>
      </c>
      <c r="BT45" s="129">
        <v>0.39173987617477896</v>
      </c>
      <c r="BU45" s="233">
        <v>2950.3984849999997</v>
      </c>
      <c r="BV45" s="129">
        <v>0.36761813077189565</v>
      </c>
      <c r="BW45" s="233">
        <v>941.31838199999993</v>
      </c>
      <c r="BX45" s="129">
        <v>0.11728778529794602</v>
      </c>
      <c r="BY45" s="233">
        <v>437.75406399999997</v>
      </c>
      <c r="BZ45" s="129">
        <v>5.4543930782109513E-2</v>
      </c>
      <c r="CA45" s="233">
        <v>86.419000999999994</v>
      </c>
      <c r="CB45" s="129">
        <v>1.0767762989410084E-2</v>
      </c>
      <c r="CC45" s="99"/>
      <c r="CD45" s="233">
        <v>62.828702000000007</v>
      </c>
      <c r="CE45" s="129">
        <v>9.9214641383259753E-3</v>
      </c>
      <c r="CF45" s="233">
        <v>198.13046900000001</v>
      </c>
      <c r="CG45" s="129">
        <v>3.1287361990913108E-2</v>
      </c>
      <c r="CH45" s="233">
        <v>1806.28153</v>
      </c>
      <c r="CI45" s="129">
        <v>0.28523520068289127</v>
      </c>
      <c r="CJ45" s="233">
        <v>2867.2510039999997</v>
      </c>
      <c r="CK45" s="129">
        <v>0.45277599419076237</v>
      </c>
      <c r="CL45" s="233">
        <v>780.54689200000007</v>
      </c>
      <c r="CM45" s="129">
        <v>0.12325844320737038</v>
      </c>
      <c r="CN45" s="233">
        <v>497.71217799999999</v>
      </c>
      <c r="CO45" s="129">
        <v>7.8595186086052093E-2</v>
      </c>
      <c r="CP45" s="233">
        <v>119.853077</v>
      </c>
      <c r="CQ45" s="129">
        <v>1.8926350019510534E-2</v>
      </c>
      <c r="CS45" s="233">
        <v>7.514723</v>
      </c>
      <c r="CT45" s="129">
        <v>6.5796435651623046E-3</v>
      </c>
      <c r="CU45" s="233">
        <v>99.871831000000014</v>
      </c>
      <c r="CV45" s="129">
        <v>8.7444480678812414E-2</v>
      </c>
      <c r="CW45" s="233">
        <v>445.70576799999998</v>
      </c>
      <c r="CX45" s="129">
        <v>0.39024526764019413</v>
      </c>
      <c r="CY45" s="233">
        <v>357.54790700000001</v>
      </c>
      <c r="CZ45" s="129">
        <v>0.3130571526761266</v>
      </c>
      <c r="DA45" s="233">
        <v>142.21875</v>
      </c>
      <c r="DB45" s="129">
        <v>0.1245220460265703</v>
      </c>
      <c r="DC45" s="233">
        <v>75.710204000000004</v>
      </c>
      <c r="DD45" s="129">
        <v>6.6289357114789907E-2</v>
      </c>
      <c r="DE45" s="233">
        <v>13.547852000000001</v>
      </c>
      <c r="DF45" s="129">
        <v>1.1862052298344365E-2</v>
      </c>
      <c r="DH45" s="233">
        <v>15.159700000000001</v>
      </c>
      <c r="DI45" s="129">
        <v>4.663064764396551E-3</v>
      </c>
      <c r="DJ45" s="233">
        <v>80.648286999999996</v>
      </c>
      <c r="DK45" s="129">
        <v>2.4807099442511419E-2</v>
      </c>
      <c r="DL45" s="233">
        <v>920.64485100000002</v>
      </c>
      <c r="DM45" s="129">
        <v>0.28318677580830837</v>
      </c>
      <c r="DN45" s="233">
        <v>1390.7753429999998</v>
      </c>
      <c r="DO45" s="129">
        <v>0.42779708682459583</v>
      </c>
      <c r="DP45" s="233">
        <v>455.89005100000003</v>
      </c>
      <c r="DQ45" s="129">
        <v>0.14023000674532124</v>
      </c>
      <c r="DR45" s="233">
        <v>287.65289899999999</v>
      </c>
      <c r="DS45" s="129">
        <v>8.8480913059191119E-2</v>
      </c>
      <c r="DT45" s="233">
        <v>100.245273</v>
      </c>
      <c r="DU45" s="129">
        <v>3.0835056124040243E-2</v>
      </c>
    </row>
    <row r="46" spans="1:125" ht="13.5" thickBot="1" x14ac:dyDescent="0.25">
      <c r="A46" s="100"/>
      <c r="B46" s="140" t="s">
        <v>42</v>
      </c>
      <c r="C46" s="420">
        <v>88597.309020999994</v>
      </c>
      <c r="D46" s="142">
        <v>0.55060159897731498</v>
      </c>
      <c r="E46" s="420">
        <v>33184.667237999995</v>
      </c>
      <c r="F46" s="142">
        <v>0.20623121677930489</v>
      </c>
      <c r="G46" s="420">
        <v>24873.331095000001</v>
      </c>
      <c r="H46" s="142">
        <v>0.15457914042911852</v>
      </c>
      <c r="I46" s="420">
        <v>3074.4885199999999</v>
      </c>
      <c r="J46" s="142">
        <v>1.9106881618133051E-2</v>
      </c>
      <c r="K46" s="420">
        <v>11180.214532000002</v>
      </c>
      <c r="L46" s="142">
        <v>6.9481162196128432E-2</v>
      </c>
      <c r="M46" s="420">
        <v>160910.01040600002</v>
      </c>
      <c r="O46" s="420">
        <v>104295.484944</v>
      </c>
      <c r="P46" s="449">
        <v>0.64816032688610803</v>
      </c>
      <c r="Q46" s="420">
        <v>55674.97662899999</v>
      </c>
      <c r="R46" s="449">
        <v>0.34600070243314079</v>
      </c>
      <c r="S46" s="420">
        <v>939.54883300000006</v>
      </c>
      <c r="T46" s="240">
        <v>5.8389706807511731E-3</v>
      </c>
      <c r="U46" s="424">
        <v>160910.01040599999</v>
      </c>
      <c r="V46" s="439"/>
      <c r="W46" s="100"/>
      <c r="X46" s="140" t="s">
        <v>42</v>
      </c>
      <c r="Y46" s="420">
        <v>4731.3489240000008</v>
      </c>
      <c r="Z46" s="142">
        <v>2.9403695345380326E-2</v>
      </c>
      <c r="AA46" s="420">
        <v>17084.22997</v>
      </c>
      <c r="AB46" s="142">
        <v>0.1061725738932832</v>
      </c>
      <c r="AC46" s="420">
        <v>47228.016227999993</v>
      </c>
      <c r="AD46" s="142">
        <v>0.29350576827903163</v>
      </c>
      <c r="AE46" s="420">
        <v>62003.703742999998</v>
      </c>
      <c r="AF46" s="142">
        <v>0.38533155014132064</v>
      </c>
      <c r="AG46" s="420">
        <v>29862.71154099999</v>
      </c>
      <c r="AH46" s="142">
        <v>0.18558641234098433</v>
      </c>
      <c r="AI46" s="420">
        <v>160910.01040599996</v>
      </c>
      <c r="AJ46" s="440"/>
      <c r="AL46" s="140" t="s">
        <v>42</v>
      </c>
      <c r="AM46" s="420">
        <v>1227.8267089999999</v>
      </c>
      <c r="AN46" s="142">
        <v>7.6305178646725608E-3</v>
      </c>
      <c r="AO46" s="420">
        <v>1061.393699</v>
      </c>
      <c r="AP46" s="142">
        <v>6.5961943345136916E-3</v>
      </c>
      <c r="AQ46" s="420">
        <v>5260.6300269999992</v>
      </c>
      <c r="AR46" s="142">
        <v>3.2692994138520885E-2</v>
      </c>
      <c r="AS46" s="420">
        <v>153360.15996999998</v>
      </c>
      <c r="AT46" s="142">
        <v>0.95308029366229285</v>
      </c>
      <c r="AU46" s="420">
        <v>160910.01040499998</v>
      </c>
      <c r="AV46" s="99"/>
      <c r="AW46" s="99"/>
      <c r="AX46" s="126"/>
      <c r="AY46" s="140" t="s">
        <v>42</v>
      </c>
      <c r="AZ46" s="423">
        <v>230.62731799999997</v>
      </c>
      <c r="BA46" s="142">
        <v>2.6030961950022089E-3</v>
      </c>
      <c r="BB46" s="423">
        <v>580.01340200000004</v>
      </c>
      <c r="BC46" s="142">
        <v>6.5466254947147539E-3</v>
      </c>
      <c r="BD46" s="423">
        <v>7298.2969499999999</v>
      </c>
      <c r="BE46" s="142">
        <v>8.2376056684409046E-2</v>
      </c>
      <c r="BF46" s="423">
        <v>27280.288968000001</v>
      </c>
      <c r="BG46" s="142">
        <v>0.3079132907020215</v>
      </c>
      <c r="BH46" s="423">
        <v>19763.998215</v>
      </c>
      <c r="BI46" s="142">
        <v>0.22307673261628511</v>
      </c>
      <c r="BJ46" s="423">
        <v>23478.448311</v>
      </c>
      <c r="BK46" s="142">
        <v>0.26500182195640914</v>
      </c>
      <c r="BL46" s="423">
        <v>9965.6358479999999</v>
      </c>
      <c r="BM46" s="142">
        <v>0.11248237624957515</v>
      </c>
      <c r="BO46" s="420">
        <v>357.895016</v>
      </c>
      <c r="BP46" s="142">
        <v>1.0784951177397129E-2</v>
      </c>
      <c r="BQ46" s="420">
        <v>1937.888011</v>
      </c>
      <c r="BR46" s="142">
        <v>5.8397090352043997E-2</v>
      </c>
      <c r="BS46" s="420">
        <v>12788.985635999999</v>
      </c>
      <c r="BT46" s="142">
        <v>0.3853883947148713</v>
      </c>
      <c r="BU46" s="420">
        <v>11630.100234</v>
      </c>
      <c r="BV46" s="142">
        <v>0.350466079728601</v>
      </c>
      <c r="BW46" s="420">
        <v>3756.0796559999999</v>
      </c>
      <c r="BX46" s="142">
        <v>0.11318720266385214</v>
      </c>
      <c r="BY46" s="420">
        <v>2096.687488</v>
      </c>
      <c r="BZ46" s="142">
        <v>6.3182417137486568E-2</v>
      </c>
      <c r="CA46" s="420">
        <v>617.03121499999997</v>
      </c>
      <c r="CB46" s="142">
        <v>1.8593864768167184E-2</v>
      </c>
      <c r="CC46" s="99"/>
      <c r="CD46" s="420">
        <v>231.99616</v>
      </c>
      <c r="CE46" s="142">
        <v>9.3271045648821646E-3</v>
      </c>
      <c r="CF46" s="420">
        <v>734.96555699999999</v>
      </c>
      <c r="CG46" s="142">
        <v>2.9548336497146603E-2</v>
      </c>
      <c r="CH46" s="420">
        <v>6145.1365139999998</v>
      </c>
      <c r="CI46" s="142">
        <v>0.24705723935927848</v>
      </c>
      <c r="CJ46" s="420">
        <v>10761.839049</v>
      </c>
      <c r="CK46" s="142">
        <v>0.43266577395270261</v>
      </c>
      <c r="CL46" s="420">
        <v>3781.605462</v>
      </c>
      <c r="CM46" s="142">
        <v>0.15203454043033957</v>
      </c>
      <c r="CN46" s="420">
        <v>2518.91482</v>
      </c>
      <c r="CO46" s="142">
        <v>0.1012697016889044</v>
      </c>
      <c r="CP46" s="420">
        <v>698.87353299999995</v>
      </c>
      <c r="CQ46" s="142">
        <v>2.8097303506746083E-2</v>
      </c>
      <c r="CS46" s="420">
        <v>117.27498900000001</v>
      </c>
      <c r="CT46" s="142">
        <v>3.8144552577480437E-2</v>
      </c>
      <c r="CU46" s="420">
        <v>405.04912000000002</v>
      </c>
      <c r="CV46" s="142">
        <v>0.13174520489021049</v>
      </c>
      <c r="CW46" s="420">
        <v>1251.7568349999999</v>
      </c>
      <c r="CX46" s="142">
        <v>0.40714311562952266</v>
      </c>
      <c r="CY46" s="420">
        <v>813.10899500000005</v>
      </c>
      <c r="CZ46" s="142">
        <v>0.26446967998436371</v>
      </c>
      <c r="DA46" s="420">
        <v>289.31553299999996</v>
      </c>
      <c r="DB46" s="142">
        <v>9.4102004648239826E-2</v>
      </c>
      <c r="DC46" s="420">
        <v>166.95982100000001</v>
      </c>
      <c r="DD46" s="142">
        <v>5.4304909552890447E-2</v>
      </c>
      <c r="DE46" s="420">
        <v>31.023228000000003</v>
      </c>
      <c r="DF46" s="142">
        <v>1.0090533042549791E-2</v>
      </c>
      <c r="DH46" s="420">
        <v>44.560919000000005</v>
      </c>
      <c r="DI46" s="142">
        <v>3.9856944491054062E-3</v>
      </c>
      <c r="DJ46" s="420">
        <v>258.54954099999998</v>
      </c>
      <c r="DK46" s="142">
        <v>2.3125633256855641E-2</v>
      </c>
      <c r="DL46" s="420">
        <v>2808.539992</v>
      </c>
      <c r="DM46" s="142">
        <v>0.25120627014458435</v>
      </c>
      <c r="DN46" s="420">
        <v>4743.3049849999998</v>
      </c>
      <c r="DO46" s="142">
        <v>0.42425885222718362</v>
      </c>
      <c r="DP46" s="420">
        <v>1675.7204180000001</v>
      </c>
      <c r="DQ46" s="142">
        <v>0.14988267114228929</v>
      </c>
      <c r="DR46" s="420">
        <v>1203.8895640000001</v>
      </c>
      <c r="DS46" s="142">
        <v>0.10768036342721585</v>
      </c>
      <c r="DT46" s="420">
        <v>445.64912299999992</v>
      </c>
      <c r="DU46" s="142">
        <v>3.9860516247202889E-2</v>
      </c>
    </row>
    <row r="47" spans="1:125" x14ac:dyDescent="0.2">
      <c r="A47" s="100"/>
      <c r="B47" s="145" t="s">
        <v>232</v>
      </c>
      <c r="D47" s="115"/>
      <c r="F47" s="115"/>
      <c r="H47" s="115"/>
      <c r="J47" s="115"/>
      <c r="L47" s="115"/>
      <c r="M47" s="115"/>
      <c r="V47" s="450"/>
      <c r="W47" s="100"/>
      <c r="X47" s="145" t="s">
        <v>143</v>
      </c>
      <c r="Z47" s="115"/>
      <c r="AB47" s="115"/>
      <c r="AD47" s="115"/>
      <c r="AE47" s="115"/>
      <c r="AK47" s="115"/>
      <c r="AL47" s="145" t="s">
        <v>232</v>
      </c>
      <c r="AM47" s="100"/>
      <c r="AN47" s="115"/>
      <c r="AO47" s="100"/>
      <c r="AP47" s="115"/>
      <c r="AY47" s="145" t="s">
        <v>232</v>
      </c>
    </row>
    <row r="54" spans="48:53" x14ac:dyDescent="0.2">
      <c r="AW54" s="451" t="s">
        <v>153</v>
      </c>
      <c r="AX54" s="100" t="s">
        <v>48</v>
      </c>
      <c r="AY54" s="100" t="s">
        <v>49</v>
      </c>
      <c r="AZ54" s="100" t="s">
        <v>50</v>
      </c>
      <c r="BA54" s="451" t="s">
        <v>223</v>
      </c>
    </row>
    <row r="55" spans="48:53" ht="25.5" x14ac:dyDescent="0.2">
      <c r="AV55" s="452" t="s">
        <v>244</v>
      </c>
      <c r="AW55" s="197">
        <v>3.8875441062028768E-2</v>
      </c>
      <c r="AX55" s="197">
        <v>0.24705723935927848</v>
      </c>
      <c r="AY55" s="197">
        <v>0.43266577395270261</v>
      </c>
      <c r="AZ55" s="197">
        <v>0.15203454043033957</v>
      </c>
      <c r="BA55" s="197">
        <v>0.12936700519565048</v>
      </c>
    </row>
    <row r="56" spans="48:53" ht="25.5" x14ac:dyDescent="0.2">
      <c r="AV56" s="452" t="s">
        <v>245</v>
      </c>
      <c r="AW56" s="197">
        <v>6.918204152944113E-2</v>
      </c>
      <c r="AX56" s="197">
        <v>0.3853883947148713</v>
      </c>
      <c r="AY56" s="197">
        <v>0.350466079728601</v>
      </c>
      <c r="AZ56" s="197">
        <v>0.11318720266385214</v>
      </c>
      <c r="BA56" s="197">
        <v>8.1776281905653753E-2</v>
      </c>
    </row>
    <row r="57" spans="48:53" x14ac:dyDescent="0.2">
      <c r="AV57" s="453" t="s">
        <v>123</v>
      </c>
      <c r="AW57" s="197">
        <v>9.1497216897169636E-3</v>
      </c>
      <c r="AX57" s="197">
        <v>8.2376056684409046E-2</v>
      </c>
      <c r="AY57" s="197">
        <v>0.3079132907020215</v>
      </c>
      <c r="AZ57" s="197">
        <v>0.22307673261628511</v>
      </c>
      <c r="BA57" s="197">
        <v>0.37748419820598428</v>
      </c>
    </row>
    <row r="58" spans="48:53" x14ac:dyDescent="0.2">
      <c r="AV58" s="453"/>
      <c r="AW58" s="197"/>
      <c r="AX58" s="197"/>
      <c r="AY58" s="197"/>
      <c r="AZ58" s="197"/>
      <c r="BA58" s="197"/>
    </row>
    <row r="59" spans="48:53" x14ac:dyDescent="0.2">
      <c r="AV59" s="453"/>
      <c r="AW59" s="197"/>
      <c r="AX59" s="197"/>
      <c r="AY59" s="197"/>
      <c r="AZ59" s="197"/>
      <c r="BA59" s="197"/>
    </row>
    <row r="72" spans="15:29" ht="13.5" thickBot="1" x14ac:dyDescent="0.25">
      <c r="P72" s="401" t="s">
        <v>126</v>
      </c>
      <c r="Q72" s="433" t="s">
        <v>127</v>
      </c>
      <c r="R72" s="433" t="s">
        <v>128</v>
      </c>
    </row>
    <row r="73" spans="15:29" x14ac:dyDescent="0.2">
      <c r="O73" s="100" t="s">
        <v>34</v>
      </c>
      <c r="P73" s="197">
        <v>0.52878226111080273</v>
      </c>
      <c r="Q73" s="197">
        <v>0.46710357311954503</v>
      </c>
      <c r="R73" s="197">
        <v>4.1141657696522425E-3</v>
      </c>
      <c r="Y73" s="100" t="s">
        <v>60</v>
      </c>
      <c r="Z73" s="99" t="s">
        <v>61</v>
      </c>
      <c r="AA73" s="100" t="s">
        <v>62</v>
      </c>
      <c r="AB73" s="99" t="s">
        <v>63</v>
      </c>
      <c r="AC73" s="100" t="s">
        <v>243</v>
      </c>
    </row>
    <row r="74" spans="15:29" x14ac:dyDescent="0.2">
      <c r="O74" s="100" t="s">
        <v>39</v>
      </c>
      <c r="P74" s="197">
        <v>0.76957229185809761</v>
      </c>
      <c r="Q74" s="197">
        <v>0.22362053066990475</v>
      </c>
      <c r="R74" s="197">
        <v>6.8071774719976408E-3</v>
      </c>
      <c r="X74" s="99" t="s">
        <v>34</v>
      </c>
      <c r="Y74" s="197">
        <v>4.5890861207993211E-2</v>
      </c>
      <c r="Z74" s="197">
        <v>0.13465316811663075</v>
      </c>
      <c r="AA74" s="197">
        <v>0.31276418794182836</v>
      </c>
      <c r="AB74" s="197">
        <v>0.35478606133213286</v>
      </c>
      <c r="AC74" s="197">
        <v>0.15190572140141489</v>
      </c>
    </row>
    <row r="75" spans="15:29" x14ac:dyDescent="0.2">
      <c r="O75" s="100" t="s">
        <v>41</v>
      </c>
      <c r="P75" s="197">
        <v>0.71302493837129932</v>
      </c>
      <c r="Q75" s="197">
        <v>0.27950390253620949</v>
      </c>
      <c r="R75" s="197">
        <v>7.471159092491091E-3</v>
      </c>
      <c r="X75" s="99" t="s">
        <v>39</v>
      </c>
      <c r="Y75" s="197">
        <v>1.3348297449741853E-2</v>
      </c>
      <c r="Z75" s="197">
        <v>7.4706886820621682E-2</v>
      </c>
      <c r="AA75" s="197">
        <v>0.27081291393911477</v>
      </c>
      <c r="AB75" s="197">
        <v>0.40663729435855445</v>
      </c>
      <c r="AC75" s="197">
        <v>0.23449460743196726</v>
      </c>
    </row>
    <row r="76" spans="15:29" x14ac:dyDescent="0.2">
      <c r="O76" s="100" t="s">
        <v>42</v>
      </c>
      <c r="P76" s="197">
        <v>0.64816032688610803</v>
      </c>
      <c r="Q76" s="197">
        <v>0.34600070243314079</v>
      </c>
      <c r="R76" s="197">
        <v>5.8389706807511731E-3</v>
      </c>
      <c r="X76" s="99" t="s">
        <v>41</v>
      </c>
      <c r="Y76" s="197">
        <v>1.9815142064022587E-2</v>
      </c>
      <c r="Z76" s="197">
        <v>9.2908015487412787E-2</v>
      </c>
      <c r="AA76" s="197">
        <v>0.28578838701213982</v>
      </c>
      <c r="AB76" s="197">
        <v>0.41055901718426085</v>
      </c>
      <c r="AC76" s="197">
        <v>0.19092943825216396</v>
      </c>
    </row>
    <row r="77" spans="15:29" x14ac:dyDescent="0.2">
      <c r="X77" s="99" t="s">
        <v>42</v>
      </c>
      <c r="Y77" s="197">
        <v>2.9403695345380326E-2</v>
      </c>
      <c r="Z77" s="197">
        <v>0.1061725738932832</v>
      </c>
      <c r="AA77" s="197">
        <v>0.29350576827903163</v>
      </c>
      <c r="AB77" s="197">
        <v>0.38533155014132064</v>
      </c>
      <c r="AC77" s="197">
        <v>0.18558641234098433</v>
      </c>
    </row>
  </sheetData>
  <phoneticPr fontId="3" type="noConversion"/>
  <printOptions horizontalCentered="1" verticalCentered="1"/>
  <pageMargins left="0.25" right="0.25" top="0.75" bottom="0.75" header="0.3" footer="0.3"/>
  <pageSetup paperSize="9" scale="71" orientation="portrait" r:id="rId1"/>
  <headerFooter alignWithMargins="0"/>
  <rowBreaks count="1" manualBreakCount="1">
    <brk id="47" min="1" max="36" man="1"/>
  </rowBreaks>
  <colBreaks count="1" manualBreakCount="1">
    <brk id="2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topLeftCell="A37" workbookViewId="0">
      <selection activeCell="Q51" sqref="Q51"/>
    </sheetView>
  </sheetViews>
  <sheetFormatPr baseColWidth="10" defaultRowHeight="12.75" x14ac:dyDescent="0.2"/>
  <cols>
    <col min="1" max="1" width="19.140625" style="99" customWidth="1"/>
    <col min="2" max="2" width="10" style="100" customWidth="1"/>
    <col min="3" max="3" width="8.140625" style="99" customWidth="1"/>
    <col min="4" max="4" width="10" style="99" customWidth="1"/>
    <col min="5" max="5" width="8.140625" style="99" customWidth="1"/>
    <col min="6" max="6" width="10" style="99" customWidth="1"/>
    <col min="7" max="7" width="8.140625" style="99" customWidth="1"/>
    <col min="8" max="8" width="10" style="99" customWidth="1"/>
    <col min="9" max="9" width="8.140625" style="99" customWidth="1"/>
    <col min="10" max="10" width="10" style="99" customWidth="1"/>
    <col min="11" max="11" width="8.140625" style="99" customWidth="1"/>
    <col min="12" max="12" width="10" style="99" customWidth="1"/>
    <col min="13" max="13" width="8.140625" style="99" customWidth="1"/>
  </cols>
  <sheetData>
    <row r="2" spans="1:14" ht="15" x14ac:dyDescent="0.2">
      <c r="B2" s="103" t="s">
        <v>246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47"/>
    </row>
    <row r="3" spans="1:14" ht="26.25" thickBot="1" x14ac:dyDescent="0.25">
      <c r="B3" s="109" t="s">
        <v>131</v>
      </c>
      <c r="C3" s="110" t="s">
        <v>55</v>
      </c>
      <c r="D3" s="109" t="s">
        <v>132</v>
      </c>
      <c r="E3" s="110" t="s">
        <v>55</v>
      </c>
      <c r="F3" s="109" t="s">
        <v>133</v>
      </c>
      <c r="G3" s="110" t="s">
        <v>55</v>
      </c>
      <c r="H3" s="109" t="s">
        <v>134</v>
      </c>
      <c r="I3" s="110" t="s">
        <v>55</v>
      </c>
      <c r="J3" s="109" t="s">
        <v>135</v>
      </c>
      <c r="K3" s="110" t="s">
        <v>55</v>
      </c>
      <c r="L3" s="109" t="s">
        <v>136</v>
      </c>
      <c r="M3" s="110" t="s">
        <v>55</v>
      </c>
      <c r="N3" t="s">
        <v>64</v>
      </c>
    </row>
    <row r="4" spans="1:14" x14ac:dyDescent="0.2">
      <c r="A4" s="114" t="s">
        <v>8</v>
      </c>
      <c r="B4" s="262">
        <v>2523.7719339999999</v>
      </c>
      <c r="C4" s="116">
        <v>6.8409855626566957E-2</v>
      </c>
      <c r="D4" s="262">
        <v>15419.086047000003</v>
      </c>
      <c r="E4" s="116">
        <v>0.41795276195859432</v>
      </c>
      <c r="F4" s="262">
        <v>5665.2579880000003</v>
      </c>
      <c r="G4" s="116">
        <v>0.15356359099852609</v>
      </c>
      <c r="H4" s="262">
        <v>5445.0569379999997</v>
      </c>
      <c r="I4" s="116">
        <v>0.14759477827167911</v>
      </c>
      <c r="J4" s="262">
        <v>5264.8713440000001</v>
      </c>
      <c r="K4" s="116">
        <v>0.14271063232114123</v>
      </c>
      <c r="L4" s="262">
        <v>2573.8905570000006</v>
      </c>
      <c r="M4" s="116">
        <v>6.9768380823492446E-2</v>
      </c>
      <c r="N4">
        <v>36891.934807999998</v>
      </c>
    </row>
    <row r="5" spans="1:14" x14ac:dyDescent="0.2">
      <c r="A5" s="120" t="s">
        <v>10</v>
      </c>
      <c r="B5" s="262">
        <v>548.14521000000002</v>
      </c>
      <c r="C5" s="121">
        <v>3.8966746865607735E-2</v>
      </c>
      <c r="D5" s="262">
        <v>2212.1535709999998</v>
      </c>
      <c r="E5" s="121">
        <v>0.1572583809115238</v>
      </c>
      <c r="F5" s="262">
        <v>2092.9119679999999</v>
      </c>
      <c r="G5" s="121">
        <v>0.14878169029162347</v>
      </c>
      <c r="H5" s="262">
        <v>2370.4416870000005</v>
      </c>
      <c r="I5" s="121">
        <v>0.16851082430696271</v>
      </c>
      <c r="J5" s="262">
        <v>4033.2093169999994</v>
      </c>
      <c r="K5" s="121">
        <v>0.28671425681444823</v>
      </c>
      <c r="L5" s="262">
        <v>2810.1377810000004</v>
      </c>
      <c r="M5" s="121">
        <v>0.19976810080983404</v>
      </c>
      <c r="N5">
        <v>14066.999534</v>
      </c>
    </row>
    <row r="6" spans="1:14" x14ac:dyDescent="0.2">
      <c r="A6" s="120" t="s">
        <v>19</v>
      </c>
      <c r="B6" s="262">
        <v>187.24014699999998</v>
      </c>
      <c r="C6" s="121">
        <v>3.1808286943601938E-2</v>
      </c>
      <c r="D6" s="262">
        <v>1029.0807120000002</v>
      </c>
      <c r="E6" s="121">
        <v>0.17481985087002838</v>
      </c>
      <c r="F6" s="262">
        <v>949.55284400000005</v>
      </c>
      <c r="G6" s="121">
        <v>0.16130968605822174</v>
      </c>
      <c r="H6" s="262">
        <v>1307.5471590000002</v>
      </c>
      <c r="I6" s="121">
        <v>0.22212562792830703</v>
      </c>
      <c r="J6" s="262">
        <v>1512.3248840000001</v>
      </c>
      <c r="K6" s="121">
        <v>0.2569131921383373</v>
      </c>
      <c r="L6" s="262">
        <v>900.77518900000007</v>
      </c>
      <c r="M6" s="121">
        <v>0.15302335606150358</v>
      </c>
      <c r="N6">
        <v>5886.5209350000005</v>
      </c>
    </row>
    <row r="7" spans="1:14" x14ac:dyDescent="0.2">
      <c r="A7" s="123" t="s">
        <v>24</v>
      </c>
      <c r="B7" s="262">
        <v>390.14907400000004</v>
      </c>
      <c r="C7" s="124">
        <v>4.318924525015963E-2</v>
      </c>
      <c r="D7" s="262">
        <v>2966.7743340000002</v>
      </c>
      <c r="E7" s="124">
        <v>0.32841996265510809</v>
      </c>
      <c r="F7" s="262">
        <v>1677.9949399999998</v>
      </c>
      <c r="G7" s="124">
        <v>0.18575293348559088</v>
      </c>
      <c r="H7" s="262">
        <v>1601.1509309999999</v>
      </c>
      <c r="I7" s="124">
        <v>0.17724635235576749</v>
      </c>
      <c r="J7" s="262">
        <v>1311.0867269999999</v>
      </c>
      <c r="K7" s="124">
        <v>0.14513643622445729</v>
      </c>
      <c r="L7" s="262">
        <v>1086.3214659999996</v>
      </c>
      <c r="M7" s="124">
        <v>0.1202550700289165</v>
      </c>
      <c r="N7">
        <v>9033.4774720000005</v>
      </c>
    </row>
    <row r="8" spans="1:14" ht="13.5" thickBot="1" x14ac:dyDescent="0.25">
      <c r="A8" s="127" t="s">
        <v>34</v>
      </c>
      <c r="B8" s="128">
        <v>3649.3063649999999</v>
      </c>
      <c r="C8" s="129">
        <v>5.5394133036488727E-2</v>
      </c>
      <c r="D8" s="128">
        <v>21627.094664000004</v>
      </c>
      <c r="E8" s="129">
        <v>0.32828544363946588</v>
      </c>
      <c r="F8" s="128">
        <v>10385.71774</v>
      </c>
      <c r="G8" s="129">
        <v>0.15764854266188227</v>
      </c>
      <c r="H8" s="128">
        <v>10724.196715</v>
      </c>
      <c r="I8" s="129">
        <v>0.16278643668772527</v>
      </c>
      <c r="J8" s="128">
        <v>12121.492272</v>
      </c>
      <c r="K8" s="129">
        <v>0.18399648819726813</v>
      </c>
      <c r="L8" s="128">
        <v>7371.1249930000004</v>
      </c>
      <c r="M8" s="129">
        <v>0.11188895577716974</v>
      </c>
      <c r="N8">
        <v>65878.932749</v>
      </c>
    </row>
    <row r="9" spans="1:14" x14ac:dyDescent="0.2">
      <c r="A9" s="114" t="s">
        <v>9</v>
      </c>
      <c r="B9" s="262">
        <v>211.39070100000001</v>
      </c>
      <c r="C9" s="116">
        <v>5.3780953274857463E-2</v>
      </c>
      <c r="D9" s="262">
        <v>1025.101138</v>
      </c>
      <c r="E9" s="116">
        <v>0.26080104822009748</v>
      </c>
      <c r="F9" s="262">
        <v>479.07212799999991</v>
      </c>
      <c r="G9" s="116">
        <v>0.12188310843084119</v>
      </c>
      <c r="H9" s="262">
        <v>679.7765720000001</v>
      </c>
      <c r="I9" s="116">
        <v>0.17294531823362838</v>
      </c>
      <c r="J9" s="262">
        <v>991.54532299999994</v>
      </c>
      <c r="K9" s="116">
        <v>0.25226394743904296</v>
      </c>
      <c r="L9" s="262">
        <v>543.7008629999998</v>
      </c>
      <c r="M9" s="116">
        <v>0.13832562440153254</v>
      </c>
      <c r="N9">
        <v>3930.5867249999997</v>
      </c>
    </row>
    <row r="10" spans="1:14" x14ac:dyDescent="0.2">
      <c r="A10" s="120" t="s">
        <v>17</v>
      </c>
      <c r="B10" s="262">
        <v>213.82923600000001</v>
      </c>
      <c r="C10" s="121">
        <v>2.5460972879523612E-2</v>
      </c>
      <c r="D10" s="262">
        <v>1306.0662710000001</v>
      </c>
      <c r="E10" s="121">
        <v>0.15551530055876708</v>
      </c>
      <c r="F10" s="262">
        <v>1229.5113409999999</v>
      </c>
      <c r="G10" s="121">
        <v>0.14639978841933338</v>
      </c>
      <c r="H10" s="262">
        <v>1523.4202200000002</v>
      </c>
      <c r="I10" s="121">
        <v>0.18139596638477395</v>
      </c>
      <c r="J10" s="262">
        <v>2341.9285640000003</v>
      </c>
      <c r="K10" s="121">
        <v>0.27885700182638112</v>
      </c>
      <c r="L10" s="262">
        <v>1783.5580150000003</v>
      </c>
      <c r="M10" s="121">
        <v>0.21237096993122107</v>
      </c>
      <c r="N10">
        <v>8398.313646999999</v>
      </c>
    </row>
    <row r="11" spans="1:14" x14ac:dyDescent="0.2">
      <c r="A11" s="120" t="s">
        <v>23</v>
      </c>
      <c r="B11" s="262">
        <v>404.84664499999997</v>
      </c>
      <c r="C11" s="121">
        <v>6.2682964618812093E-2</v>
      </c>
      <c r="D11" s="262">
        <v>1885.918893</v>
      </c>
      <c r="E11" s="121">
        <v>0.29199942423598019</v>
      </c>
      <c r="F11" s="262">
        <v>989.84648699999991</v>
      </c>
      <c r="G11" s="121">
        <v>0.15325929728941298</v>
      </c>
      <c r="H11" s="262">
        <v>890.09776600000009</v>
      </c>
      <c r="I11" s="121">
        <v>0.1378150651920598</v>
      </c>
      <c r="J11" s="262">
        <v>1320.1358089999999</v>
      </c>
      <c r="K11" s="121">
        <v>0.204398448720191</v>
      </c>
      <c r="L11" s="262">
        <v>967.79348100000016</v>
      </c>
      <c r="M11" s="121">
        <v>0.14984479994354405</v>
      </c>
      <c r="N11">
        <v>6458.6390809999994</v>
      </c>
    </row>
    <row r="12" spans="1:14" x14ac:dyDescent="0.2">
      <c r="A12" s="123" t="s">
        <v>25</v>
      </c>
      <c r="B12" s="262">
        <v>249.26629000000003</v>
      </c>
      <c r="C12" s="124">
        <v>4.8995955665578364E-2</v>
      </c>
      <c r="D12" s="262">
        <v>1247.3477739999996</v>
      </c>
      <c r="E12" s="124">
        <v>0.24517954768156511</v>
      </c>
      <c r="F12" s="262">
        <v>683.44692099999997</v>
      </c>
      <c r="G12" s="124">
        <v>0.13433880305713233</v>
      </c>
      <c r="H12" s="262">
        <v>901.10995600000024</v>
      </c>
      <c r="I12" s="124">
        <v>0.17712280089693347</v>
      </c>
      <c r="J12" s="262">
        <v>1120.5391829999999</v>
      </c>
      <c r="K12" s="124">
        <v>0.22025396266703931</v>
      </c>
      <c r="L12" s="262">
        <v>885.776927</v>
      </c>
      <c r="M12" s="124">
        <v>0.17410893003175135</v>
      </c>
      <c r="N12">
        <v>5087.4870510000001</v>
      </c>
    </row>
    <row r="13" spans="1:14" x14ac:dyDescent="0.2">
      <c r="A13" s="132" t="s">
        <v>35</v>
      </c>
      <c r="B13" s="133">
        <v>1079.332872</v>
      </c>
      <c r="C13" s="134">
        <v>4.5207609374555854E-2</v>
      </c>
      <c r="D13" s="133">
        <v>5464.4340759999995</v>
      </c>
      <c r="E13" s="134">
        <v>0.2288765658578219</v>
      </c>
      <c r="F13" s="133">
        <v>3381.8768769999997</v>
      </c>
      <c r="G13" s="134">
        <v>0.14164913603063028</v>
      </c>
      <c r="H13" s="133">
        <v>3994.4045140000007</v>
      </c>
      <c r="I13" s="134">
        <v>0.1673047153824429</v>
      </c>
      <c r="J13" s="133">
        <v>5774.1488789999994</v>
      </c>
      <c r="K13" s="134">
        <v>0.24184889922667116</v>
      </c>
      <c r="L13" s="133">
        <v>4180.8292860000001</v>
      </c>
      <c r="M13" s="134">
        <v>0.17511307412787783</v>
      </c>
      <c r="N13">
        <v>23875.026504000001</v>
      </c>
    </row>
    <row r="14" spans="1:14" x14ac:dyDescent="0.2">
      <c r="A14" s="137" t="s">
        <v>32</v>
      </c>
      <c r="B14" s="262">
        <v>60.848518999999996</v>
      </c>
      <c r="C14" s="138">
        <v>9.8726113177039332E-2</v>
      </c>
      <c r="D14" s="262">
        <v>176.656994</v>
      </c>
      <c r="E14" s="138">
        <v>0.28662420498943547</v>
      </c>
      <c r="F14" s="262">
        <v>90.291352000000003</v>
      </c>
      <c r="G14" s="138">
        <v>0.1464968150902719</v>
      </c>
      <c r="H14" s="262">
        <v>128.56703499999998</v>
      </c>
      <c r="I14" s="138">
        <v>0.20859872773972321</v>
      </c>
      <c r="J14" s="262">
        <v>113.84561800000002</v>
      </c>
      <c r="K14" s="138">
        <v>0.18471337597186199</v>
      </c>
      <c r="L14" s="262">
        <v>46.127103000000005</v>
      </c>
      <c r="M14" s="138">
        <v>7.4840763031668048E-2</v>
      </c>
      <c r="N14">
        <v>616.33662100000004</v>
      </c>
    </row>
    <row r="15" spans="1:14" x14ac:dyDescent="0.2">
      <c r="A15" s="120" t="s">
        <v>1</v>
      </c>
      <c r="B15" s="262">
        <v>164.22205500000004</v>
      </c>
      <c r="C15" s="121">
        <v>0.1152769119043615</v>
      </c>
      <c r="D15" s="262">
        <v>371.97284899999994</v>
      </c>
      <c r="E15" s="121">
        <v>0.26110915092974168</v>
      </c>
      <c r="F15" s="262">
        <v>282.93679400000002</v>
      </c>
      <c r="G15" s="121">
        <v>0.19860961961802556</v>
      </c>
      <c r="H15" s="262">
        <v>161.25418500000001</v>
      </c>
      <c r="I15" s="121">
        <v>0.11319359314103461</v>
      </c>
      <c r="J15" s="262">
        <v>246.33308499999998</v>
      </c>
      <c r="K15" s="121">
        <v>0.17291536961143608</v>
      </c>
      <c r="L15" s="262">
        <v>197.868595</v>
      </c>
      <c r="M15" s="121">
        <v>0.13889535479540052</v>
      </c>
      <c r="N15">
        <v>1424.587563</v>
      </c>
    </row>
    <row r="16" spans="1:14" x14ac:dyDescent="0.2">
      <c r="A16" s="120" t="s">
        <v>30</v>
      </c>
      <c r="B16" s="262">
        <v>44.687604</v>
      </c>
      <c r="C16" s="121">
        <v>0.14516129158000915</v>
      </c>
      <c r="D16" s="262">
        <v>98.064463999999987</v>
      </c>
      <c r="E16" s="121">
        <v>0.31854838877334551</v>
      </c>
      <c r="F16" s="262">
        <v>40.963635999999994</v>
      </c>
      <c r="G16" s="121">
        <v>0.13306451403331804</v>
      </c>
      <c r="H16" s="262">
        <v>33.515703999999999</v>
      </c>
      <c r="I16" s="121">
        <v>0.10887097193336388</v>
      </c>
      <c r="J16" s="262">
        <v>45.928926000000004</v>
      </c>
      <c r="K16" s="121">
        <v>0.1491935485966682</v>
      </c>
      <c r="L16" s="262">
        <v>44.687601999999998</v>
      </c>
      <c r="M16" s="121">
        <v>0.14516128508329515</v>
      </c>
      <c r="N16">
        <v>307.847936</v>
      </c>
    </row>
    <row r="17" spans="1:14" x14ac:dyDescent="0.2">
      <c r="A17" s="120" t="s">
        <v>11</v>
      </c>
      <c r="B17" s="262">
        <v>252</v>
      </c>
      <c r="C17" s="121">
        <v>9.6885813148788927E-2</v>
      </c>
      <c r="D17" s="262">
        <v>674</v>
      </c>
      <c r="E17" s="121">
        <v>0.25913110342176088</v>
      </c>
      <c r="F17" s="262">
        <v>422</v>
      </c>
      <c r="G17" s="121">
        <v>0.16224529027297194</v>
      </c>
      <c r="H17" s="262">
        <v>381</v>
      </c>
      <c r="I17" s="121">
        <v>0.14648212226066898</v>
      </c>
      <c r="J17" s="262">
        <v>601</v>
      </c>
      <c r="K17" s="121">
        <v>0.23106497500961168</v>
      </c>
      <c r="L17" s="262">
        <v>271</v>
      </c>
      <c r="M17" s="121">
        <v>0.10419069588619762</v>
      </c>
      <c r="N17">
        <v>2601</v>
      </c>
    </row>
    <row r="18" spans="1:14" x14ac:dyDescent="0.2">
      <c r="A18" s="120" t="s">
        <v>12</v>
      </c>
      <c r="B18" s="262">
        <v>131.64192600000001</v>
      </c>
      <c r="C18" s="121">
        <v>0.29385964805562781</v>
      </c>
      <c r="D18" s="262">
        <v>88.416219999999981</v>
      </c>
      <c r="E18" s="121">
        <v>0.19736842266808638</v>
      </c>
      <c r="F18" s="262">
        <v>56.979342000000003</v>
      </c>
      <c r="G18" s="121">
        <v>0.12719298399327011</v>
      </c>
      <c r="H18" s="262">
        <v>47.155316999999997</v>
      </c>
      <c r="I18" s="121">
        <v>0.10526315801222447</v>
      </c>
      <c r="J18" s="262">
        <v>70.732974999999996</v>
      </c>
      <c r="K18" s="121">
        <v>0.15789473590220426</v>
      </c>
      <c r="L18" s="262">
        <v>53.049730999999994</v>
      </c>
      <c r="M18" s="121">
        <v>0.11842105136858697</v>
      </c>
      <c r="N18">
        <v>447.97551099999998</v>
      </c>
    </row>
    <row r="19" spans="1:14" x14ac:dyDescent="0.2">
      <c r="A19" s="123" t="s">
        <v>13</v>
      </c>
      <c r="B19" s="262">
        <v>87.551485</v>
      </c>
      <c r="C19" s="124">
        <v>6.7823343506455719E-2</v>
      </c>
      <c r="D19" s="262">
        <v>407.21620899999999</v>
      </c>
      <c r="E19" s="124">
        <v>0.31545741142373157</v>
      </c>
      <c r="F19" s="262">
        <v>140.48959400000001</v>
      </c>
      <c r="G19" s="124">
        <v>0.10883280840918347</v>
      </c>
      <c r="H19" s="262">
        <v>182.22925500000002</v>
      </c>
      <c r="I19" s="124">
        <v>0.14116719275281869</v>
      </c>
      <c r="J19" s="262">
        <v>245.34776800000006</v>
      </c>
      <c r="K19" s="124">
        <v>0.19006309199217131</v>
      </c>
      <c r="L19" s="262">
        <v>228.04107900000005</v>
      </c>
      <c r="M19" s="124">
        <v>0.17665615191563921</v>
      </c>
      <c r="N19">
        <v>1290.8753900000002</v>
      </c>
    </row>
    <row r="20" spans="1:14" x14ac:dyDescent="0.2">
      <c r="A20" s="132" t="s">
        <v>36</v>
      </c>
      <c r="B20" s="133">
        <v>740.95158900000001</v>
      </c>
      <c r="C20" s="134">
        <v>0.11077789653769754</v>
      </c>
      <c r="D20" s="133">
        <v>1816.326736</v>
      </c>
      <c r="E20" s="134">
        <v>0.2715546578566847</v>
      </c>
      <c r="F20" s="133">
        <v>1033.6607180000001</v>
      </c>
      <c r="G20" s="134">
        <v>0.15454013699899921</v>
      </c>
      <c r="H20" s="133">
        <v>933.72149599999989</v>
      </c>
      <c r="I20" s="134">
        <v>0.13959846340097687</v>
      </c>
      <c r="J20" s="133">
        <v>1323.1883720000001</v>
      </c>
      <c r="K20" s="134">
        <v>0.19782672275678251</v>
      </c>
      <c r="L20" s="133">
        <v>840.77411000000006</v>
      </c>
      <c r="M20" s="134">
        <v>0.12570212244885912</v>
      </c>
      <c r="N20">
        <v>6688.6230210000003</v>
      </c>
    </row>
    <row r="21" spans="1:14" x14ac:dyDescent="0.2">
      <c r="A21" s="137" t="s">
        <v>2</v>
      </c>
      <c r="B21" s="262">
        <v>27</v>
      </c>
      <c r="C21" s="138">
        <v>5.2631578947368418E-2</v>
      </c>
      <c r="D21" s="262">
        <v>113</v>
      </c>
      <c r="E21" s="138">
        <v>0.22027290448343079</v>
      </c>
      <c r="F21" s="262">
        <v>78</v>
      </c>
      <c r="G21" s="138">
        <v>0.15204678362573099</v>
      </c>
      <c r="H21" s="262">
        <v>86</v>
      </c>
      <c r="I21" s="138">
        <v>0.16764132553606237</v>
      </c>
      <c r="J21" s="262">
        <v>144</v>
      </c>
      <c r="K21" s="138">
        <v>0.2807017543859649</v>
      </c>
      <c r="L21" s="262">
        <v>65</v>
      </c>
      <c r="M21" s="138">
        <v>0.12670565302144249</v>
      </c>
      <c r="N21">
        <v>513</v>
      </c>
    </row>
    <row r="22" spans="1:14" x14ac:dyDescent="0.2">
      <c r="A22" s="120" t="s">
        <v>3</v>
      </c>
      <c r="B22" s="262">
        <v>143.512935</v>
      </c>
      <c r="C22" s="121">
        <v>0.1088965769519042</v>
      </c>
      <c r="D22" s="262">
        <v>196.06696900000003</v>
      </c>
      <c r="E22" s="121">
        <v>0.14877419779224166</v>
      </c>
      <c r="F22" s="262">
        <v>197.07762099999994</v>
      </c>
      <c r="G22" s="121">
        <v>0.14954107321911231</v>
      </c>
      <c r="H22" s="262">
        <v>227.39725599999991</v>
      </c>
      <c r="I22" s="121">
        <v>0.17254739293469157</v>
      </c>
      <c r="J22" s="262">
        <v>321.37757499999998</v>
      </c>
      <c r="K22" s="121">
        <v>0.24385897916869909</v>
      </c>
      <c r="L22" s="262">
        <v>232.45052899999996</v>
      </c>
      <c r="M22" s="121">
        <v>0.17638177993335122</v>
      </c>
      <c r="N22">
        <v>1317.8828849999998</v>
      </c>
    </row>
    <row r="23" spans="1:14" x14ac:dyDescent="0.2">
      <c r="A23" s="120" t="s">
        <v>4</v>
      </c>
      <c r="B23" s="262">
        <v>98.332955999999996</v>
      </c>
      <c r="C23" s="121">
        <v>5.9963412453770133E-2</v>
      </c>
      <c r="D23" s="262">
        <v>183.34999099999999</v>
      </c>
      <c r="E23" s="121">
        <v>0.1118067795473172</v>
      </c>
      <c r="F23" s="262">
        <v>223.297753</v>
      </c>
      <c r="G23" s="121">
        <v>0.13616691501818667</v>
      </c>
      <c r="H23" s="262">
        <v>516.248017</v>
      </c>
      <c r="I23" s="121">
        <v>0.31480791416269371</v>
      </c>
      <c r="J23" s="262">
        <v>314.46059799999989</v>
      </c>
      <c r="K23" s="121">
        <v>0.19175799554254425</v>
      </c>
      <c r="L23" s="262">
        <v>304.19327300000003</v>
      </c>
      <c r="M23" s="121">
        <v>0.18549698327548805</v>
      </c>
      <c r="N23">
        <v>1639.8825879999999</v>
      </c>
    </row>
    <row r="24" spans="1:14" x14ac:dyDescent="0.2">
      <c r="A24" s="120" t="s">
        <v>7</v>
      </c>
      <c r="B24" s="262">
        <v>36</v>
      </c>
      <c r="C24" s="121">
        <v>0.10810810810810811</v>
      </c>
      <c r="D24" s="262">
        <v>107</v>
      </c>
      <c r="E24" s="121">
        <v>0.3213213213213213</v>
      </c>
      <c r="F24" s="262">
        <v>40</v>
      </c>
      <c r="G24" s="121">
        <v>0.12012012012012012</v>
      </c>
      <c r="H24" s="262">
        <v>47</v>
      </c>
      <c r="I24" s="121">
        <v>0.14114114114114115</v>
      </c>
      <c r="J24" s="262">
        <v>55</v>
      </c>
      <c r="K24" s="121">
        <v>0.16516516516516516</v>
      </c>
      <c r="L24" s="262">
        <v>48</v>
      </c>
      <c r="M24" s="121">
        <v>0.14414414414414414</v>
      </c>
      <c r="N24">
        <v>333</v>
      </c>
    </row>
    <row r="25" spans="1:14" x14ac:dyDescent="0.2">
      <c r="A25" s="120" t="s">
        <v>15</v>
      </c>
      <c r="B25" s="262">
        <v>169.33899400000001</v>
      </c>
      <c r="C25" s="121">
        <v>9.5457158927135133E-2</v>
      </c>
      <c r="D25" s="262">
        <v>496.79572599999989</v>
      </c>
      <c r="E25" s="121">
        <v>0.28004600388203243</v>
      </c>
      <c r="F25" s="262">
        <v>259.10906399999999</v>
      </c>
      <c r="G25" s="121">
        <v>0.14606095452361803</v>
      </c>
      <c r="H25" s="262">
        <v>298.89352699999995</v>
      </c>
      <c r="I25" s="121">
        <v>0.16848763675264863</v>
      </c>
      <c r="J25" s="262">
        <v>328.47684399999997</v>
      </c>
      <c r="K25" s="121">
        <v>0.18516388671584863</v>
      </c>
      <c r="L25" s="262">
        <v>221.36483100000004</v>
      </c>
      <c r="M25" s="121">
        <v>0.12478435919871717</v>
      </c>
      <c r="N25">
        <v>1773.9789859999998</v>
      </c>
    </row>
    <row r="26" spans="1:14" x14ac:dyDescent="0.2">
      <c r="A26" s="120" t="s">
        <v>16</v>
      </c>
      <c r="B26" s="262">
        <v>75.632448000000011</v>
      </c>
      <c r="C26" s="121">
        <v>0.10354151841894023</v>
      </c>
      <c r="D26" s="262">
        <v>177.13915300000002</v>
      </c>
      <c r="E26" s="121">
        <v>0.24250513315481961</v>
      </c>
      <c r="F26" s="262">
        <v>126.39085700000001</v>
      </c>
      <c r="G26" s="121">
        <v>0.17303024818198587</v>
      </c>
      <c r="H26" s="262">
        <v>112.45350700000002</v>
      </c>
      <c r="I26" s="121">
        <v>0.15394988757093944</v>
      </c>
      <c r="J26" s="262">
        <v>159.22620500000002</v>
      </c>
      <c r="K26" s="121">
        <v>0.21798214223854626</v>
      </c>
      <c r="L26" s="262">
        <v>79.613101999999998</v>
      </c>
      <c r="M26" s="121">
        <v>0.10899107043476849</v>
      </c>
      <c r="N26">
        <v>730.45527200000015</v>
      </c>
    </row>
    <row r="27" spans="1:14" x14ac:dyDescent="0.2">
      <c r="A27" s="120" t="s">
        <v>31</v>
      </c>
      <c r="B27" s="262">
        <v>102.826337</v>
      </c>
      <c r="C27" s="121">
        <v>0.16153846101882857</v>
      </c>
      <c r="D27" s="262">
        <v>242.866016</v>
      </c>
      <c r="E27" s="121">
        <v>0.38153846186715962</v>
      </c>
      <c r="F27" s="262">
        <v>70.509489000000002</v>
      </c>
      <c r="G27" s="121">
        <v>0.11076923162481246</v>
      </c>
      <c r="H27" s="262">
        <v>73.447384</v>
      </c>
      <c r="I27" s="121">
        <v>0.11538461568672756</v>
      </c>
      <c r="J27" s="262">
        <v>31.33755</v>
      </c>
      <c r="K27" s="121">
        <v>4.9230768563705542E-2</v>
      </c>
      <c r="L27" s="262">
        <v>115.55721699999999</v>
      </c>
      <c r="M27" s="121">
        <v>0.18153846123876624</v>
      </c>
      <c r="N27">
        <v>636.543993</v>
      </c>
    </row>
    <row r="28" spans="1:14" x14ac:dyDescent="0.2">
      <c r="A28" s="123" t="s">
        <v>20</v>
      </c>
      <c r="B28" s="262">
        <v>293.01584299999996</v>
      </c>
      <c r="C28" s="124">
        <v>0.16734221244870645</v>
      </c>
      <c r="D28" s="262">
        <v>553.58702299999993</v>
      </c>
      <c r="E28" s="124">
        <v>0.31615518213366006</v>
      </c>
      <c r="F28" s="262">
        <v>163.2372</v>
      </c>
      <c r="G28" s="124">
        <v>9.32252465336217E-2</v>
      </c>
      <c r="H28" s="262">
        <v>180.47342399999999</v>
      </c>
      <c r="I28" s="124">
        <v>0.10306890491362776</v>
      </c>
      <c r="J28" s="262">
        <v>293.01584299999996</v>
      </c>
      <c r="K28" s="124">
        <v>0.16734221244870645</v>
      </c>
      <c r="L28" s="262">
        <v>267.66844999999995</v>
      </c>
      <c r="M28" s="124">
        <v>0.15286624152167758</v>
      </c>
      <c r="N28">
        <v>1750.9977829999998</v>
      </c>
    </row>
    <row r="29" spans="1:14" x14ac:dyDescent="0.2">
      <c r="A29" s="132" t="s">
        <v>37</v>
      </c>
      <c r="B29" s="133">
        <v>945.65951299999983</v>
      </c>
      <c r="C29" s="134">
        <v>0.10874972677588816</v>
      </c>
      <c r="D29" s="133">
        <v>2069.8048779999999</v>
      </c>
      <c r="E29" s="134">
        <v>0.23802511566538914</v>
      </c>
      <c r="F29" s="133">
        <v>1157.6219839999999</v>
      </c>
      <c r="G29" s="134">
        <v>0.13312516052462275</v>
      </c>
      <c r="H29" s="133">
        <v>1541.9131149999998</v>
      </c>
      <c r="I29" s="134">
        <v>0.1773181865811872</v>
      </c>
      <c r="J29" s="133">
        <v>1646.8946149999997</v>
      </c>
      <c r="K29" s="134">
        <v>0.18939093505415994</v>
      </c>
      <c r="L29" s="133">
        <v>1333.8474020000001</v>
      </c>
      <c r="M29" s="134">
        <v>0.15339087539875285</v>
      </c>
      <c r="N29">
        <v>8695.7415069999988</v>
      </c>
    </row>
    <row r="30" spans="1:14" ht="13.5" thickBot="1" x14ac:dyDescent="0.25">
      <c r="A30" s="127" t="s">
        <v>39</v>
      </c>
      <c r="B30" s="128">
        <v>2765.9439739999998</v>
      </c>
      <c r="C30" s="129">
        <v>7.0453053429827842E-2</v>
      </c>
      <c r="D30" s="128">
        <v>9350.5656899999994</v>
      </c>
      <c r="E30" s="129">
        <v>0.23817398701825079</v>
      </c>
      <c r="F30" s="128">
        <v>5573.1595789999992</v>
      </c>
      <c r="G30" s="129">
        <v>0.14195736185661575</v>
      </c>
      <c r="H30" s="128">
        <v>6470.0391250000002</v>
      </c>
      <c r="I30" s="129">
        <v>0.16480233021766247</v>
      </c>
      <c r="J30" s="128">
        <v>8744.2318659999983</v>
      </c>
      <c r="K30" s="129">
        <v>0.22272968673591112</v>
      </c>
      <c r="L30" s="128">
        <v>6355.4507979999998</v>
      </c>
      <c r="M30" s="129">
        <v>0.16188358074173198</v>
      </c>
      <c r="N30">
        <v>39259.391032</v>
      </c>
    </row>
    <row r="31" spans="1:14" x14ac:dyDescent="0.2">
      <c r="A31" s="114" t="s">
        <v>33</v>
      </c>
      <c r="B31" s="262">
        <v>327.78016099999996</v>
      </c>
      <c r="C31" s="116">
        <v>5.2962679339583978E-2</v>
      </c>
      <c r="D31" s="262">
        <v>1314.7423309999999</v>
      </c>
      <c r="E31" s="116">
        <v>0.21243590911205323</v>
      </c>
      <c r="F31" s="262">
        <v>872.58212599999979</v>
      </c>
      <c r="G31" s="116">
        <v>0.14099171589823722</v>
      </c>
      <c r="H31" s="262">
        <v>1152.4063480000002</v>
      </c>
      <c r="I31" s="116">
        <v>0.18620568033104676</v>
      </c>
      <c r="J31" s="262">
        <v>1610.5379070000001</v>
      </c>
      <c r="K31" s="116">
        <v>0.26023052302023164</v>
      </c>
      <c r="L31" s="262">
        <v>910.84045600000002</v>
      </c>
      <c r="M31" s="116">
        <v>0.14717349229884738</v>
      </c>
      <c r="N31">
        <v>6188.8893289999987</v>
      </c>
    </row>
    <row r="32" spans="1:14" x14ac:dyDescent="0.2">
      <c r="A32" s="120" t="s">
        <v>14</v>
      </c>
      <c r="B32" s="262">
        <v>235.92845899999995</v>
      </c>
      <c r="C32" s="121">
        <v>7.3522860971041853E-2</v>
      </c>
      <c r="D32" s="262">
        <v>516.65816700000005</v>
      </c>
      <c r="E32" s="121">
        <v>0.16100722542291659</v>
      </c>
      <c r="F32" s="262">
        <v>367.463795</v>
      </c>
      <c r="G32" s="121">
        <v>0.11451348271501417</v>
      </c>
      <c r="H32" s="262">
        <v>527.18527500000005</v>
      </c>
      <c r="I32" s="121">
        <v>0.16428780929648457</v>
      </c>
      <c r="J32" s="262">
        <v>825.74960699999986</v>
      </c>
      <c r="K32" s="121">
        <v>0.2573300135544625</v>
      </c>
      <c r="L32" s="262">
        <v>735.92762400000004</v>
      </c>
      <c r="M32" s="121">
        <v>0.22933860804008038</v>
      </c>
      <c r="N32">
        <v>3208.9129269999999</v>
      </c>
    </row>
    <row r="33" spans="1:14" x14ac:dyDescent="0.2">
      <c r="A33" s="120" t="s">
        <v>28</v>
      </c>
      <c r="B33" s="262">
        <v>174.89949000000001</v>
      </c>
      <c r="C33" s="121">
        <v>3.7843406072716149E-2</v>
      </c>
      <c r="D33" s="262">
        <v>730.74750800000004</v>
      </c>
      <c r="E33" s="121">
        <v>0.15811352384086078</v>
      </c>
      <c r="F33" s="262">
        <v>638.85401300000001</v>
      </c>
      <c r="G33" s="121">
        <v>0.13823031636709335</v>
      </c>
      <c r="H33" s="262">
        <v>822.89581999999996</v>
      </c>
      <c r="I33" s="121">
        <v>0.17805186665667652</v>
      </c>
      <c r="J33" s="262">
        <v>1407.7495540000002</v>
      </c>
      <c r="K33" s="121">
        <v>0.30459801810003589</v>
      </c>
      <c r="L33" s="262">
        <v>846.51715300000001</v>
      </c>
      <c r="M33" s="121">
        <v>0.18316286896261721</v>
      </c>
      <c r="N33">
        <v>4621.6635380000007</v>
      </c>
    </row>
    <row r="34" spans="1:14" x14ac:dyDescent="0.2">
      <c r="A34" s="120" t="s">
        <v>21</v>
      </c>
      <c r="B34" s="262">
        <v>57.547949000000003</v>
      </c>
      <c r="C34" s="121">
        <v>3.3254157169013615E-2</v>
      </c>
      <c r="D34" s="262">
        <v>304.18201200000004</v>
      </c>
      <c r="E34" s="121">
        <v>0.17577197121368801</v>
      </c>
      <c r="F34" s="262">
        <v>230.19179399999996</v>
      </c>
      <c r="G34" s="121">
        <v>0.13301662752035182</v>
      </c>
      <c r="H34" s="262">
        <v>276.43567899999994</v>
      </c>
      <c r="I34" s="121">
        <v>0.15973871660637276</v>
      </c>
      <c r="J34" s="262">
        <v>573.42419900000016</v>
      </c>
      <c r="K34" s="121">
        <v>0.33135391911294254</v>
      </c>
      <c r="L34" s="262">
        <v>288.76738399999994</v>
      </c>
      <c r="M34" s="121">
        <v>0.1668646083776314</v>
      </c>
      <c r="N34">
        <v>1730.5490169999998</v>
      </c>
    </row>
    <row r="35" spans="1:14" x14ac:dyDescent="0.2">
      <c r="A35" s="123" t="s">
        <v>26</v>
      </c>
      <c r="B35" s="262">
        <v>188</v>
      </c>
      <c r="C35" s="124">
        <v>6.1943986820428336E-2</v>
      </c>
      <c r="D35" s="262">
        <v>570</v>
      </c>
      <c r="E35" s="124">
        <v>0.18780889621087316</v>
      </c>
      <c r="F35" s="262">
        <v>406</v>
      </c>
      <c r="G35" s="124">
        <v>0.13377265238879738</v>
      </c>
      <c r="H35" s="262">
        <v>541</v>
      </c>
      <c r="I35" s="124">
        <v>0.17825370675453048</v>
      </c>
      <c r="J35" s="262">
        <v>806</v>
      </c>
      <c r="K35" s="124">
        <v>0.26556836902800657</v>
      </c>
      <c r="L35" s="262">
        <v>524</v>
      </c>
      <c r="M35" s="124">
        <v>0.17265238879736408</v>
      </c>
      <c r="N35">
        <v>3035</v>
      </c>
    </row>
    <row r="36" spans="1:14" x14ac:dyDescent="0.2">
      <c r="A36" s="132" t="s">
        <v>38</v>
      </c>
      <c r="B36" s="133">
        <v>984.15605899999991</v>
      </c>
      <c r="C36" s="134">
        <v>5.2390486188155921E-2</v>
      </c>
      <c r="D36" s="133">
        <v>3436.3300180000001</v>
      </c>
      <c r="E36" s="134">
        <v>0.18292932172658055</v>
      </c>
      <c r="F36" s="133">
        <v>2515.0917279999999</v>
      </c>
      <c r="G36" s="134">
        <v>0.13388819510151409</v>
      </c>
      <c r="H36" s="133">
        <v>3319.9231220000001</v>
      </c>
      <c r="I36" s="134">
        <v>0.17673252618656132</v>
      </c>
      <c r="J36" s="133">
        <v>5223.4612670000006</v>
      </c>
      <c r="K36" s="134">
        <v>0.27806532598213773</v>
      </c>
      <c r="L36" s="133">
        <v>3306.0526169999998</v>
      </c>
      <c r="M36" s="134">
        <v>0.17599414481505035</v>
      </c>
      <c r="N36">
        <v>18785.014811000001</v>
      </c>
    </row>
    <row r="37" spans="1:14" x14ac:dyDescent="0.2">
      <c r="A37" s="137" t="s">
        <v>0</v>
      </c>
      <c r="B37" s="262">
        <v>87.799774999999997</v>
      </c>
      <c r="C37" s="138">
        <v>7.12510363684562E-2</v>
      </c>
      <c r="D37" s="262">
        <v>178.66233099999997</v>
      </c>
      <c r="E37" s="138">
        <v>0.14498757250521607</v>
      </c>
      <c r="F37" s="262">
        <v>138.84615399999998</v>
      </c>
      <c r="G37" s="138">
        <v>0.11267605604085282</v>
      </c>
      <c r="H37" s="262">
        <v>223.58314399999998</v>
      </c>
      <c r="I37" s="138">
        <v>0.18144158939493613</v>
      </c>
      <c r="J37" s="262">
        <v>383.86878200000007</v>
      </c>
      <c r="K37" s="138">
        <v>0.31151615760970902</v>
      </c>
      <c r="L37" s="262">
        <v>219.49943399999998</v>
      </c>
      <c r="M37" s="138">
        <v>0.17812758808082993</v>
      </c>
      <c r="N37">
        <v>1232.2596199999998</v>
      </c>
    </row>
    <row r="38" spans="1:14" x14ac:dyDescent="0.2">
      <c r="A38" s="120" t="s">
        <v>5</v>
      </c>
      <c r="B38" s="262">
        <v>66.835803999999996</v>
      </c>
      <c r="C38" s="121">
        <v>3.0593974837261704E-2</v>
      </c>
      <c r="D38" s="262">
        <v>209.86189999999993</v>
      </c>
      <c r="E38" s="121">
        <v>9.6063925375984557E-2</v>
      </c>
      <c r="F38" s="262">
        <v>232.88100299999994</v>
      </c>
      <c r="G38" s="121">
        <v>0.10660088035835202</v>
      </c>
      <c r="H38" s="262">
        <v>509.62300499999992</v>
      </c>
      <c r="I38" s="121">
        <v>0.23327905790524633</v>
      </c>
      <c r="J38" s="262">
        <v>531.50920899999994</v>
      </c>
      <c r="K38" s="121">
        <v>0.24329743031024018</v>
      </c>
      <c r="L38" s="262">
        <v>633.89583099999982</v>
      </c>
      <c r="M38" s="121">
        <v>0.29016473121291536</v>
      </c>
      <c r="N38">
        <v>2184.6067519999992</v>
      </c>
    </row>
    <row r="39" spans="1:14" x14ac:dyDescent="0.2">
      <c r="A39" s="120" t="s">
        <v>6</v>
      </c>
      <c r="B39" s="262">
        <v>145.89559699999998</v>
      </c>
      <c r="C39" s="121">
        <v>2.5712278357842351E-2</v>
      </c>
      <c r="D39" s="262">
        <v>588.64650300000005</v>
      </c>
      <c r="E39" s="121">
        <v>0.10374160050564436</v>
      </c>
      <c r="F39" s="262">
        <v>1127.4444599999997</v>
      </c>
      <c r="G39" s="121">
        <v>0.19869801683273042</v>
      </c>
      <c r="H39" s="262">
        <v>1576.0739769999998</v>
      </c>
      <c r="I39" s="121">
        <v>0.27776337081081087</v>
      </c>
      <c r="J39" s="262">
        <v>1448.8533849999999</v>
      </c>
      <c r="K39" s="121">
        <v>0.25534232904110282</v>
      </c>
      <c r="L39" s="262">
        <v>787.24668599999995</v>
      </c>
      <c r="M39" s="121">
        <v>0.13874240445186919</v>
      </c>
      <c r="N39">
        <v>5674.1606079999992</v>
      </c>
    </row>
    <row r="40" spans="1:14" x14ac:dyDescent="0.2">
      <c r="A40" s="120" t="s">
        <v>27</v>
      </c>
      <c r="B40" s="262">
        <v>207.85555300000001</v>
      </c>
      <c r="C40" s="121">
        <v>4.3586025908567874E-2</v>
      </c>
      <c r="D40" s="262">
        <v>691.58551299999988</v>
      </c>
      <c r="E40" s="121">
        <v>0.14502121137753868</v>
      </c>
      <c r="F40" s="262">
        <v>699.59654799999998</v>
      </c>
      <c r="G40" s="121">
        <v>0.14670107594706716</v>
      </c>
      <c r="H40" s="262">
        <v>923.92324899999994</v>
      </c>
      <c r="I40" s="121">
        <v>0.19374099987813267</v>
      </c>
      <c r="J40" s="262">
        <v>1648.8134799999998</v>
      </c>
      <c r="K40" s="121">
        <v>0.34574600495602803</v>
      </c>
      <c r="L40" s="262">
        <v>597.08330499999977</v>
      </c>
      <c r="M40" s="121">
        <v>0.12520468193266562</v>
      </c>
      <c r="N40">
        <v>4768.8576479999992</v>
      </c>
    </row>
    <row r="41" spans="1:14" x14ac:dyDescent="0.2">
      <c r="A41" s="120" t="s">
        <v>22</v>
      </c>
      <c r="B41" s="262">
        <v>55.44764</v>
      </c>
      <c r="C41" s="121">
        <v>1.68438329180845E-2</v>
      </c>
      <c r="D41" s="262">
        <v>425.09856200000002</v>
      </c>
      <c r="E41" s="121">
        <v>0.12913604892915162</v>
      </c>
      <c r="F41" s="262">
        <v>422.18026499999996</v>
      </c>
      <c r="G41" s="121">
        <v>0.12824953135918205</v>
      </c>
      <c r="H41" s="262">
        <v>720.81930199999988</v>
      </c>
      <c r="I41" s="121">
        <v>0.21896982246707505</v>
      </c>
      <c r="J41" s="262">
        <v>941.66428200000007</v>
      </c>
      <c r="K41" s="121">
        <v>0.28605790671949261</v>
      </c>
      <c r="L41" s="262">
        <v>726.65589599999976</v>
      </c>
      <c r="M41" s="121">
        <v>0.22074285760701415</v>
      </c>
      <c r="N41">
        <v>3291.8659469999998</v>
      </c>
    </row>
    <row r="42" spans="1:14" x14ac:dyDescent="0.2">
      <c r="A42" s="120" t="s">
        <v>18</v>
      </c>
      <c r="B42" s="262">
        <v>145.33483999999996</v>
      </c>
      <c r="C42" s="121">
        <v>4.935834170053266E-2</v>
      </c>
      <c r="D42" s="262">
        <v>591.02834800000016</v>
      </c>
      <c r="E42" s="121">
        <v>0.20072392246267548</v>
      </c>
      <c r="F42" s="262">
        <v>409.84424799999999</v>
      </c>
      <c r="G42" s="121">
        <v>0.13919052332380766</v>
      </c>
      <c r="H42" s="262">
        <v>524.17432100000008</v>
      </c>
      <c r="I42" s="121">
        <v>0.17801908507665956</v>
      </c>
      <c r="J42" s="262">
        <v>668.54026099999987</v>
      </c>
      <c r="K42" s="121">
        <v>0.22704837080359597</v>
      </c>
      <c r="L42" s="262">
        <v>605.56183200000009</v>
      </c>
      <c r="M42" s="121">
        <v>0.2056597566327287</v>
      </c>
      <c r="N42">
        <v>2944.4838500000001</v>
      </c>
    </row>
    <row r="43" spans="1:14" x14ac:dyDescent="0.2">
      <c r="A43" s="123" t="s">
        <v>29</v>
      </c>
      <c r="B43" s="262">
        <v>123.81217899999999</v>
      </c>
      <c r="C43" s="124">
        <v>4.4310877722756464E-2</v>
      </c>
      <c r="D43" s="262">
        <v>366.191847</v>
      </c>
      <c r="E43" s="124">
        <v>0.13105562220569064</v>
      </c>
      <c r="F43" s="262">
        <v>339.29466400000001</v>
      </c>
      <c r="G43" s="124">
        <v>0.12142944652066694</v>
      </c>
      <c r="H43" s="262">
        <v>527.67605900000001</v>
      </c>
      <c r="I43" s="124">
        <v>0.18884886379049212</v>
      </c>
      <c r="J43" s="262">
        <v>607.69386299999996</v>
      </c>
      <c r="K43" s="124">
        <v>0.21748626567877882</v>
      </c>
      <c r="L43" s="262">
        <v>829.50260200000002</v>
      </c>
      <c r="M43" s="124">
        <v>0.29686892408161503</v>
      </c>
      <c r="N43">
        <v>2794.171214</v>
      </c>
    </row>
    <row r="44" spans="1:14" x14ac:dyDescent="0.2">
      <c r="A44" s="132" t="s">
        <v>40</v>
      </c>
      <c r="B44" s="133">
        <v>832.98138799999992</v>
      </c>
      <c r="C44" s="134">
        <v>3.6389979327443235E-2</v>
      </c>
      <c r="D44" s="133">
        <v>3051.0750040000003</v>
      </c>
      <c r="E44" s="134">
        <v>0.13329056077545734</v>
      </c>
      <c r="F44" s="133">
        <v>3370.0873419999994</v>
      </c>
      <c r="G44" s="134">
        <v>0.14722706950453268</v>
      </c>
      <c r="H44" s="133">
        <v>5005.8730569999998</v>
      </c>
      <c r="I44" s="134">
        <v>0.21868870023304179</v>
      </c>
      <c r="J44" s="133">
        <v>6230.9432619999989</v>
      </c>
      <c r="K44" s="134">
        <v>0.27220763844323936</v>
      </c>
      <c r="L44" s="133">
        <v>4399.4455859999998</v>
      </c>
      <c r="M44" s="134">
        <v>0.19219605171628565</v>
      </c>
      <c r="N44">
        <v>22890.405638999997</v>
      </c>
    </row>
    <row r="45" spans="1:14" ht="13.5" thickBot="1" x14ac:dyDescent="0.25">
      <c r="A45" s="127" t="s">
        <v>41</v>
      </c>
      <c r="B45" s="128">
        <v>1817.1374469999998</v>
      </c>
      <c r="C45" s="129">
        <v>4.3602138319878664E-2</v>
      </c>
      <c r="D45" s="128">
        <v>6487.4050220000008</v>
      </c>
      <c r="E45" s="129">
        <v>0.15566501674010108</v>
      </c>
      <c r="F45" s="128">
        <v>5885.1790699999992</v>
      </c>
      <c r="G45" s="129">
        <v>0.14121462978545665</v>
      </c>
      <c r="H45" s="128">
        <v>8325.7961790000008</v>
      </c>
      <c r="I45" s="129">
        <v>0.19977713695747493</v>
      </c>
      <c r="J45" s="128">
        <v>11454.404528999999</v>
      </c>
      <c r="K45" s="129">
        <v>0.27484796566701464</v>
      </c>
      <c r="L45" s="128">
        <v>7705.4982029999992</v>
      </c>
      <c r="M45" s="129">
        <v>0.18489311253007407</v>
      </c>
      <c r="N45">
        <v>41675.420449999998</v>
      </c>
    </row>
    <row r="46" spans="1:14" ht="13.5" thickBot="1" x14ac:dyDescent="0.25">
      <c r="A46" s="140" t="s">
        <v>42</v>
      </c>
      <c r="B46" s="141">
        <v>8232.3877859999993</v>
      </c>
      <c r="C46" s="142">
        <v>5.607368594214842E-2</v>
      </c>
      <c r="D46" s="141">
        <v>37465.065376000006</v>
      </c>
      <c r="E46" s="142">
        <v>0.25518772491117475</v>
      </c>
      <c r="F46" s="141">
        <v>21844.056388999998</v>
      </c>
      <c r="G46" s="142">
        <v>0.1487875437236317</v>
      </c>
      <c r="H46" s="141">
        <v>25520.032019000002</v>
      </c>
      <c r="I46" s="142">
        <v>0.17382590541963303</v>
      </c>
      <c r="J46" s="141">
        <v>32320.128666999997</v>
      </c>
      <c r="K46" s="142">
        <v>0.22014375313626486</v>
      </c>
      <c r="L46" s="141">
        <v>21432.073993999998</v>
      </c>
      <c r="M46" s="142">
        <v>0.14598138686714709</v>
      </c>
      <c r="N46">
        <v>146813.74423100002</v>
      </c>
    </row>
    <row r="47" spans="1:14" x14ac:dyDescent="0.2">
      <c r="A47" s="145" t="s">
        <v>124</v>
      </c>
    </row>
    <row r="49" spans="1:13" x14ac:dyDescent="0.2">
      <c r="A49" s="99" t="s">
        <v>137</v>
      </c>
    </row>
    <row r="50" spans="1:13" x14ac:dyDescent="0.2">
      <c r="A50" s="99" t="s">
        <v>138</v>
      </c>
    </row>
    <row r="51" spans="1:13" x14ac:dyDescent="0.2">
      <c r="A51" s="99" t="s">
        <v>139</v>
      </c>
    </row>
    <row r="54" spans="1:13" x14ac:dyDescent="0.2">
      <c r="B54" s="99" t="s">
        <v>131</v>
      </c>
      <c r="C54" s="99" t="s">
        <v>132</v>
      </c>
      <c r="D54" s="99" t="s">
        <v>133</v>
      </c>
      <c r="E54" s="99" t="s">
        <v>134</v>
      </c>
      <c r="F54" s="99" t="s">
        <v>135</v>
      </c>
      <c r="G54" s="99" t="s">
        <v>136</v>
      </c>
      <c r="H54"/>
      <c r="I54"/>
      <c r="J54"/>
      <c r="K54"/>
      <c r="L54"/>
      <c r="M54"/>
    </row>
    <row r="55" spans="1:13" ht="13.5" thickBot="1" x14ac:dyDescent="0.25">
      <c r="A55" s="127" t="s">
        <v>34</v>
      </c>
      <c r="B55" s="129">
        <v>5.5394133036488727E-2</v>
      </c>
      <c r="C55" s="129">
        <v>0.32828544363946588</v>
      </c>
      <c r="D55" s="129">
        <v>0.15764854266188227</v>
      </c>
      <c r="E55" s="129">
        <v>0.16278643668772527</v>
      </c>
      <c r="F55" s="129">
        <v>0.18399648819726813</v>
      </c>
      <c r="G55" s="129">
        <v>0.11188895577716974</v>
      </c>
      <c r="H55"/>
      <c r="I55"/>
      <c r="J55"/>
      <c r="K55"/>
      <c r="L55"/>
      <c r="M55"/>
    </row>
    <row r="56" spans="1:13" ht="13.5" thickBot="1" x14ac:dyDescent="0.25">
      <c r="A56" s="127" t="s">
        <v>39</v>
      </c>
      <c r="B56" s="129">
        <v>7.0453053429827842E-2</v>
      </c>
      <c r="C56" s="129">
        <v>0.23817398701825079</v>
      </c>
      <c r="D56" s="129">
        <v>0.14195736185661575</v>
      </c>
      <c r="E56" s="129">
        <v>0.16480233021766247</v>
      </c>
      <c r="F56" s="129">
        <v>0.22272968673591112</v>
      </c>
      <c r="G56" s="129">
        <v>0.16188358074173198</v>
      </c>
      <c r="H56"/>
      <c r="I56"/>
      <c r="J56"/>
      <c r="K56"/>
      <c r="L56"/>
      <c r="M56"/>
    </row>
    <row r="57" spans="1:13" ht="13.5" thickBot="1" x14ac:dyDescent="0.25">
      <c r="A57" s="127" t="s">
        <v>41</v>
      </c>
      <c r="B57" s="129">
        <v>4.3602138319878664E-2</v>
      </c>
      <c r="C57" s="129">
        <v>0.15566501674010108</v>
      </c>
      <c r="D57" s="129">
        <v>0.14121462978545665</v>
      </c>
      <c r="E57" s="129">
        <v>0.19977713695747493</v>
      </c>
      <c r="F57" s="129">
        <v>0.27484796566701464</v>
      </c>
      <c r="G57" s="129">
        <v>0.18489311253007407</v>
      </c>
      <c r="H57"/>
      <c r="I57"/>
      <c r="J57"/>
      <c r="K57"/>
      <c r="L57"/>
      <c r="M57"/>
    </row>
    <row r="58" spans="1:13" ht="13.5" thickBot="1" x14ac:dyDescent="0.25">
      <c r="A58" s="140" t="s">
        <v>42</v>
      </c>
      <c r="B58" s="142">
        <v>5.607368594214842E-2</v>
      </c>
      <c r="C58" s="142">
        <v>0.25518772491117475</v>
      </c>
      <c r="D58" s="142">
        <v>0.1487875437236317</v>
      </c>
      <c r="E58" s="142">
        <v>0.17382590541963303</v>
      </c>
      <c r="F58" s="142">
        <v>0.22014375313626486</v>
      </c>
      <c r="G58" s="142">
        <v>0.14598138686714709</v>
      </c>
      <c r="H58"/>
      <c r="I58"/>
      <c r="J58"/>
      <c r="K58"/>
      <c r="L58"/>
      <c r="M58"/>
    </row>
    <row r="59" spans="1:13" x14ac:dyDescent="0.2">
      <c r="B59" s="99"/>
      <c r="H59"/>
      <c r="I59"/>
      <c r="J59"/>
      <c r="K59"/>
      <c r="L59"/>
      <c r="M59"/>
    </row>
    <row r="60" spans="1:13" x14ac:dyDescent="0.2">
      <c r="B60" s="99"/>
      <c r="I60"/>
      <c r="J60"/>
      <c r="K60"/>
      <c r="L60"/>
      <c r="M60"/>
    </row>
    <row r="61" spans="1:13" x14ac:dyDescent="0.2">
      <c r="B61" s="99"/>
      <c r="K61"/>
      <c r="L61"/>
      <c r="M6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7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S11" sqref="S11"/>
    </sheetView>
  </sheetViews>
  <sheetFormatPr baseColWidth="10" defaultRowHeight="12.75" x14ac:dyDescent="0.2"/>
  <cols>
    <col min="1" max="1" width="6" style="99" hidden="1" customWidth="1"/>
    <col min="2" max="2" width="19.140625" style="99" customWidth="1"/>
    <col min="3" max="3" width="13.5703125" style="100" customWidth="1"/>
    <col min="4" max="4" width="8.7109375" style="99" customWidth="1"/>
    <col min="5" max="5" width="13.5703125" style="101" customWidth="1"/>
    <col min="6" max="6" width="8.7109375" style="102" customWidth="1"/>
    <col min="7" max="7" width="13.5703125" style="101" customWidth="1"/>
    <col min="8" max="8" width="8.7109375" style="102" customWidth="1"/>
    <col min="9" max="9" width="13.5703125" style="101" customWidth="1"/>
    <col min="10" max="10" width="8.7109375" style="102" customWidth="1"/>
    <col min="11" max="11" width="3" style="102" customWidth="1"/>
    <col min="12" max="13" width="8.7109375" style="102" customWidth="1"/>
    <col min="14" max="14" width="4.85546875" style="99" customWidth="1"/>
    <col min="15" max="15" width="19.140625" style="99" customWidth="1"/>
    <col min="16" max="16" width="11.5703125" style="100" bestFit="1" customWidth="1"/>
    <col min="17" max="17" width="8.7109375" style="99" customWidth="1"/>
    <col min="18" max="18" width="12.28515625" style="99" customWidth="1"/>
    <col min="19" max="19" width="11.5703125" style="99" bestFit="1" customWidth="1"/>
    <col min="20" max="20" width="9.42578125" style="99" customWidth="1"/>
    <col min="21" max="21" width="8.7109375" style="99" customWidth="1"/>
    <col min="22" max="22" width="11.5703125" style="101" customWidth="1"/>
    <col min="23" max="23" width="8.7109375" style="102" customWidth="1"/>
    <col min="24" max="24" width="12.5703125" style="102" customWidth="1"/>
    <col min="25" max="25" width="11.5703125" style="102" customWidth="1"/>
    <col min="26" max="27" width="11.42578125" style="102" customWidth="1"/>
    <col min="28" max="28" width="11.42578125" style="101" customWidth="1"/>
    <col min="29" max="29" width="8.7109375" style="102" customWidth="1"/>
    <col min="30" max="30" width="12.5703125" style="102" customWidth="1"/>
    <col min="31" max="33" width="11.42578125" style="102" customWidth="1"/>
    <col min="34" max="34" width="11.42578125" style="101" customWidth="1"/>
    <col min="35" max="35" width="8.7109375" style="102" customWidth="1"/>
    <col min="36" max="36" width="12.5703125" style="102" customWidth="1"/>
    <col min="37" max="39" width="11.42578125" style="102" customWidth="1"/>
    <col min="40" max="40" width="3.5703125" style="99" customWidth="1"/>
    <col min="41" max="41" width="19.140625" style="99" customWidth="1"/>
    <col min="42" max="42" width="9.42578125" style="99" customWidth="1"/>
    <col min="43" max="43" width="8.7109375" style="99" customWidth="1"/>
    <col min="44" max="44" width="9.42578125" style="99" customWidth="1"/>
    <col min="45" max="45" width="8.7109375" style="99" customWidth="1"/>
    <col min="46" max="46" width="9.42578125" style="99" customWidth="1"/>
    <col min="47" max="47" width="8.7109375" style="99" customWidth="1"/>
    <col min="48" max="48" width="9.42578125" style="99" customWidth="1"/>
    <col min="49" max="49" width="8.7109375" style="99" customWidth="1"/>
    <col min="50" max="50" width="9.42578125" style="99" customWidth="1"/>
    <col min="51" max="51" width="8.7109375" style="99" customWidth="1"/>
    <col min="52" max="52" width="9.42578125" style="99" customWidth="1"/>
    <col min="53" max="53" width="8.7109375" style="99" customWidth="1"/>
    <col min="54" max="54" width="8.85546875" style="101" customWidth="1"/>
    <col min="55" max="55" width="8.85546875" style="270" customWidth="1"/>
    <col min="56" max="56" width="8.85546875" style="102" customWidth="1"/>
    <col min="57" max="57" width="8.85546875" style="270" customWidth="1"/>
    <col min="58" max="58" width="8.85546875" style="102" customWidth="1"/>
    <col min="59" max="59" width="8.85546875" style="270" customWidth="1"/>
    <col min="60" max="60" width="8.85546875" style="102" customWidth="1"/>
    <col min="61" max="61" width="8.85546875" style="270" customWidth="1"/>
    <col min="62" max="62" width="8.85546875" style="102" customWidth="1"/>
    <col min="63" max="63" width="8.85546875" style="270" customWidth="1"/>
    <col min="64" max="64" width="9.42578125" style="99" customWidth="1"/>
    <col min="65" max="65" width="9.42578125" style="282" customWidth="1"/>
    <col min="66" max="66" width="10.7109375" style="273" customWidth="1"/>
    <col min="67" max="67" width="8.85546875" style="101" customWidth="1"/>
    <col min="68" max="68" width="8.85546875" style="270" customWidth="1"/>
    <col min="69" max="76" width="8.85546875" style="102" customWidth="1"/>
    <col min="77" max="77" width="9.42578125" style="99" customWidth="1"/>
    <col min="78" max="78" width="9.42578125" style="282" customWidth="1"/>
    <col min="79" max="79" width="10.7109375" style="273" customWidth="1"/>
    <col min="80" max="80" width="8.85546875" style="101" customWidth="1"/>
    <col min="81" max="81" width="8.85546875" style="270" customWidth="1"/>
    <col min="82" max="89" width="8.85546875" style="102" customWidth="1"/>
    <col min="90" max="90" width="9.42578125" style="99" customWidth="1"/>
    <col min="91" max="91" width="9.42578125" style="282" customWidth="1"/>
    <col min="92" max="92" width="10.7109375" style="273" customWidth="1"/>
    <col min="93" max="93" width="7.42578125" style="99" customWidth="1"/>
    <col min="94" max="94" width="0.85546875" style="99" customWidth="1"/>
    <col min="95" max="16384" width="11.42578125" style="99"/>
  </cols>
  <sheetData>
    <row r="1" spans="1:94" ht="13.5" thickBot="1" x14ac:dyDescent="0.25">
      <c r="BF1" s="101"/>
      <c r="BJ1" s="101"/>
      <c r="BS1" s="101"/>
      <c r="BT1" s="101"/>
      <c r="BW1" s="101"/>
      <c r="BX1" s="101"/>
      <c r="CF1" s="101"/>
      <c r="CG1" s="101"/>
      <c r="CJ1" s="101"/>
      <c r="CK1" s="101"/>
    </row>
    <row r="2" spans="1:94" ht="15" x14ac:dyDescent="0.2">
      <c r="C2" s="103" t="s">
        <v>121</v>
      </c>
      <c r="D2" s="104"/>
      <c r="E2" s="105"/>
      <c r="F2" s="105"/>
      <c r="G2" s="106"/>
      <c r="H2" s="107"/>
      <c r="I2" s="106"/>
      <c r="J2" s="107"/>
      <c r="K2" s="168" t="s">
        <v>221</v>
      </c>
      <c r="L2" s="168"/>
      <c r="M2" s="168"/>
      <c r="P2" s="103" t="s">
        <v>125</v>
      </c>
      <c r="Q2" s="104"/>
      <c r="R2" s="104"/>
      <c r="S2" s="104"/>
      <c r="T2" s="104"/>
      <c r="U2" s="147"/>
      <c r="V2" s="108" t="s">
        <v>129</v>
      </c>
      <c r="W2" s="105"/>
      <c r="X2" s="105"/>
      <c r="Y2" s="105"/>
      <c r="Z2" s="105"/>
      <c r="AA2" s="105"/>
      <c r="AB2" s="108" t="s">
        <v>69</v>
      </c>
      <c r="AC2" s="105"/>
      <c r="AD2" s="105"/>
      <c r="AE2" s="105"/>
      <c r="AF2" s="105"/>
      <c r="AG2" s="105"/>
      <c r="AH2" s="108" t="s">
        <v>199</v>
      </c>
      <c r="AI2" s="105"/>
      <c r="AJ2" s="105"/>
      <c r="AK2" s="105"/>
      <c r="AL2" s="105"/>
      <c r="AM2" s="105"/>
      <c r="AP2" s="104" t="s">
        <v>130</v>
      </c>
      <c r="AQ2" s="147"/>
      <c r="AR2" s="104"/>
      <c r="AS2" s="147"/>
      <c r="AT2" s="104"/>
      <c r="AU2" s="147"/>
      <c r="AV2" s="104"/>
      <c r="AW2" s="147"/>
      <c r="AX2" s="104"/>
      <c r="AY2" s="147"/>
      <c r="AZ2" s="104"/>
      <c r="BA2" s="104"/>
      <c r="BB2" s="172" t="s">
        <v>129</v>
      </c>
      <c r="BC2" s="271"/>
      <c r="BD2" s="173"/>
      <c r="BE2" s="272"/>
      <c r="BF2" s="173"/>
      <c r="BG2" s="272"/>
      <c r="BH2" s="173"/>
      <c r="BI2" s="272"/>
      <c r="BJ2" s="173"/>
      <c r="BK2" s="272"/>
      <c r="BL2" s="268"/>
      <c r="BM2" s="283"/>
      <c r="BN2" s="274"/>
      <c r="BO2" s="263" t="s">
        <v>69</v>
      </c>
      <c r="BP2" s="271"/>
      <c r="BQ2" s="173"/>
      <c r="BR2" s="173"/>
      <c r="BS2" s="173"/>
      <c r="BT2" s="173"/>
      <c r="BU2" s="173"/>
      <c r="BV2" s="173"/>
      <c r="BW2" s="173"/>
      <c r="BX2" s="173"/>
      <c r="BY2" s="268"/>
      <c r="BZ2" s="283"/>
      <c r="CA2" s="274"/>
      <c r="CB2" s="172" t="s">
        <v>201</v>
      </c>
      <c r="CC2" s="271"/>
      <c r="CD2" s="173"/>
      <c r="CE2" s="173"/>
      <c r="CF2" s="173"/>
      <c r="CG2" s="173"/>
      <c r="CH2" s="173"/>
      <c r="CI2" s="173"/>
      <c r="CJ2" s="173"/>
      <c r="CK2" s="173"/>
      <c r="CL2" s="268"/>
      <c r="CM2" s="283"/>
      <c r="CN2" s="274"/>
      <c r="CP2" s="168"/>
    </row>
    <row r="3" spans="1:94" ht="39" thickBot="1" x14ac:dyDescent="0.25">
      <c r="C3" s="109" t="s">
        <v>122</v>
      </c>
      <c r="D3" s="110" t="s">
        <v>55</v>
      </c>
      <c r="E3" s="111" t="s">
        <v>123</v>
      </c>
      <c r="F3" s="112" t="s">
        <v>55</v>
      </c>
      <c r="G3" s="111" t="s">
        <v>69</v>
      </c>
      <c r="H3" s="112" t="s">
        <v>55</v>
      </c>
      <c r="I3" s="111" t="s">
        <v>200</v>
      </c>
      <c r="J3" s="112" t="s">
        <v>55</v>
      </c>
      <c r="K3" s="169"/>
      <c r="L3" s="196"/>
      <c r="M3" s="196"/>
      <c r="P3" s="109" t="s">
        <v>126</v>
      </c>
      <c r="Q3" s="110" t="s">
        <v>55</v>
      </c>
      <c r="R3" s="109" t="s">
        <v>127</v>
      </c>
      <c r="S3" s="110" t="s">
        <v>55</v>
      </c>
      <c r="T3" s="109" t="s">
        <v>128</v>
      </c>
      <c r="U3" s="110" t="s">
        <v>55</v>
      </c>
      <c r="V3" s="111" t="s">
        <v>126</v>
      </c>
      <c r="W3" s="112" t="s">
        <v>55</v>
      </c>
      <c r="X3" s="111" t="s">
        <v>127</v>
      </c>
      <c r="Y3" s="112" t="s">
        <v>55</v>
      </c>
      <c r="Z3" s="111" t="s">
        <v>128</v>
      </c>
      <c r="AA3" s="112" t="s">
        <v>55</v>
      </c>
      <c r="AB3" s="111" t="s">
        <v>126</v>
      </c>
      <c r="AC3" s="112" t="s">
        <v>55</v>
      </c>
      <c r="AD3" s="111" t="s">
        <v>127</v>
      </c>
      <c r="AE3" s="112" t="s">
        <v>55</v>
      </c>
      <c r="AF3" s="111" t="s">
        <v>128</v>
      </c>
      <c r="AG3" s="112" t="s">
        <v>55</v>
      </c>
      <c r="AH3" s="111" t="s">
        <v>126</v>
      </c>
      <c r="AI3" s="112" t="s">
        <v>55</v>
      </c>
      <c r="AJ3" s="111" t="s">
        <v>127</v>
      </c>
      <c r="AK3" s="112" t="s">
        <v>55</v>
      </c>
      <c r="AL3" s="111" t="s">
        <v>128</v>
      </c>
      <c r="AM3" s="112" t="s">
        <v>55</v>
      </c>
      <c r="AP3" s="109" t="s">
        <v>60</v>
      </c>
      <c r="AQ3" s="110" t="s">
        <v>55</v>
      </c>
      <c r="AR3" s="109" t="s">
        <v>61</v>
      </c>
      <c r="AS3" s="110" t="s">
        <v>55</v>
      </c>
      <c r="AT3" s="109" t="s">
        <v>62</v>
      </c>
      <c r="AU3" s="110" t="s">
        <v>55</v>
      </c>
      <c r="AV3" s="109" t="s">
        <v>63</v>
      </c>
      <c r="AW3" s="110" t="s">
        <v>55</v>
      </c>
      <c r="AX3" s="109" t="s">
        <v>96</v>
      </c>
      <c r="AY3" s="110" t="s">
        <v>55</v>
      </c>
      <c r="AZ3" s="109" t="s">
        <v>97</v>
      </c>
      <c r="BA3" s="218" t="s">
        <v>55</v>
      </c>
      <c r="BB3" s="287" t="s">
        <v>60</v>
      </c>
      <c r="BC3" s="288"/>
      <c r="BD3" s="289" t="s">
        <v>61</v>
      </c>
      <c r="BE3" s="290"/>
      <c r="BF3" s="289" t="s">
        <v>62</v>
      </c>
      <c r="BG3" s="290"/>
      <c r="BH3" s="289" t="s">
        <v>63</v>
      </c>
      <c r="BI3" s="290"/>
      <c r="BJ3" s="289" t="s">
        <v>96</v>
      </c>
      <c r="BK3" s="290"/>
      <c r="BL3" s="291" t="s">
        <v>97</v>
      </c>
      <c r="BM3" s="292"/>
      <c r="BN3" s="275" t="s">
        <v>53</v>
      </c>
      <c r="BO3" s="293" t="s">
        <v>60</v>
      </c>
      <c r="BP3" s="288"/>
      <c r="BQ3" s="289" t="s">
        <v>61</v>
      </c>
      <c r="BR3" s="289"/>
      <c r="BS3" s="289" t="s">
        <v>62</v>
      </c>
      <c r="BT3" s="289"/>
      <c r="BU3" s="289" t="s">
        <v>63</v>
      </c>
      <c r="BV3" s="289"/>
      <c r="BW3" s="289" t="s">
        <v>96</v>
      </c>
      <c r="BX3" s="289"/>
      <c r="BY3" s="291" t="s">
        <v>97</v>
      </c>
      <c r="BZ3" s="292"/>
      <c r="CA3" s="275" t="s">
        <v>53</v>
      </c>
      <c r="CB3" s="287" t="s">
        <v>60</v>
      </c>
      <c r="CC3" s="288"/>
      <c r="CD3" s="289" t="s">
        <v>61</v>
      </c>
      <c r="CE3" s="289"/>
      <c r="CF3" s="289" t="s">
        <v>62</v>
      </c>
      <c r="CG3" s="289"/>
      <c r="CH3" s="289" t="s">
        <v>63</v>
      </c>
      <c r="CI3" s="289"/>
      <c r="CJ3" s="289" t="s">
        <v>96</v>
      </c>
      <c r="CK3" s="289"/>
      <c r="CL3" s="291" t="s">
        <v>97</v>
      </c>
      <c r="CM3" s="292"/>
      <c r="CN3" s="275" t="s">
        <v>53</v>
      </c>
      <c r="CP3" s="169"/>
    </row>
    <row r="4" spans="1:94" x14ac:dyDescent="0.2">
      <c r="A4" s="113">
        <v>97209</v>
      </c>
      <c r="B4" s="114" t="s">
        <v>8</v>
      </c>
      <c r="C4" s="115">
        <v>27383.693520999997</v>
      </c>
      <c r="D4" s="116">
        <v>0.71375120333722686</v>
      </c>
      <c r="E4" s="227">
        <v>15673.555682</v>
      </c>
      <c r="F4" s="118">
        <v>0.57236821139486782</v>
      </c>
      <c r="G4" s="456">
        <v>11062.275766999999</v>
      </c>
      <c r="H4" s="118">
        <v>0.40397310751804044</v>
      </c>
      <c r="I4" s="456">
        <v>647.86207200000001</v>
      </c>
      <c r="J4" s="118">
        <v>2.3658681087091769E-2</v>
      </c>
      <c r="K4" s="194"/>
      <c r="L4" s="194"/>
      <c r="M4" s="194"/>
      <c r="O4" s="114" t="s">
        <v>8</v>
      </c>
      <c r="P4" s="115">
        <v>16353.120650000001</v>
      </c>
      <c r="Q4" s="116">
        <v>0.5971846214777099</v>
      </c>
      <c r="R4" s="115">
        <v>10936.051849000001</v>
      </c>
      <c r="S4" s="116">
        <v>0.3993636519709573</v>
      </c>
      <c r="T4" s="115">
        <v>94.521024000000011</v>
      </c>
      <c r="U4" s="116">
        <v>3.4517266243691254E-3</v>
      </c>
      <c r="V4" s="117">
        <v>12387.423728000002</v>
      </c>
      <c r="W4" s="118">
        <v>0.79033908956766619</v>
      </c>
      <c r="X4" s="117">
        <v>3251.2037110000001</v>
      </c>
      <c r="Y4" s="118">
        <v>0.20743242803123377</v>
      </c>
      <c r="Z4" s="117">
        <v>34.928242000000004</v>
      </c>
      <c r="AA4" s="118">
        <v>2.2284823372984018E-3</v>
      </c>
      <c r="AB4" s="117">
        <v>3729.3726659999998</v>
      </c>
      <c r="AC4" s="118">
        <v>0.33712526649580854</v>
      </c>
      <c r="AD4" s="117">
        <v>7297.8256289999999</v>
      </c>
      <c r="AE4" s="118">
        <v>0.6597038243044191</v>
      </c>
      <c r="AF4" s="117">
        <v>35.077472999999998</v>
      </c>
      <c r="AG4" s="118">
        <v>3.1709092901697502E-3</v>
      </c>
      <c r="AH4" s="117">
        <v>236.32425599999999</v>
      </c>
      <c r="AI4" s="118">
        <v>0.3647755690813152</v>
      </c>
      <c r="AJ4" s="117">
        <v>387.02250899999996</v>
      </c>
      <c r="AK4" s="118">
        <v>0.59738411264797731</v>
      </c>
      <c r="AL4" s="117">
        <v>24.515308999999998</v>
      </c>
      <c r="AM4" s="118">
        <v>3.7840321357784312E-2</v>
      </c>
      <c r="AO4" s="114" t="s">
        <v>8</v>
      </c>
      <c r="AP4" s="115">
        <v>1587.8669180000002</v>
      </c>
      <c r="AQ4" s="116">
        <v>5.7985856319283491E-2</v>
      </c>
      <c r="AR4" s="115">
        <v>4086.390093</v>
      </c>
      <c r="AS4" s="116">
        <v>0.14922713365405696</v>
      </c>
      <c r="AT4" s="115">
        <v>8245.4893219999994</v>
      </c>
      <c r="AU4" s="116">
        <v>0.30110946559041429</v>
      </c>
      <c r="AV4" s="115">
        <v>9029.822983</v>
      </c>
      <c r="AW4" s="116">
        <v>0.32975182752740101</v>
      </c>
      <c r="AX4" s="115">
        <v>3061.867561</v>
      </c>
      <c r="AY4" s="116">
        <v>0.11181353452747038</v>
      </c>
      <c r="AZ4" s="115">
        <v>1372.2566440000001</v>
      </c>
      <c r="BA4" s="264">
        <v>5.0112182381373951E-2</v>
      </c>
      <c r="BB4" s="174">
        <v>127.608588</v>
      </c>
      <c r="BC4" s="194">
        <v>8.1416489397201485E-3</v>
      </c>
      <c r="BD4" s="171">
        <v>957.32769499999995</v>
      </c>
      <c r="BE4" s="194">
        <v>6.107916508692568E-2</v>
      </c>
      <c r="BF4" s="171">
        <v>4194.9066139999995</v>
      </c>
      <c r="BG4" s="194">
        <v>0.26764230778964609</v>
      </c>
      <c r="BH4" s="171">
        <v>6672.7032559999998</v>
      </c>
      <c r="BI4" s="194">
        <v>0.42573002523372161</v>
      </c>
      <c r="BJ4" s="171">
        <v>2544.7632480000002</v>
      </c>
      <c r="BK4" s="194">
        <v>0.16236030289683953</v>
      </c>
      <c r="BL4" s="190">
        <v>1176.246281</v>
      </c>
      <c r="BM4" s="265">
        <v>7.5046550053147032E-2</v>
      </c>
      <c r="BN4" s="269">
        <v>15673.555681999998</v>
      </c>
      <c r="BO4" s="171">
        <v>1295.0707190000001</v>
      </c>
      <c r="BP4" s="194">
        <v>0.11707091255701112</v>
      </c>
      <c r="BQ4" s="171">
        <v>2976.5048740000002</v>
      </c>
      <c r="BR4" s="194">
        <v>0.26906804139517526</v>
      </c>
      <c r="BS4" s="171">
        <v>3888.2102329999998</v>
      </c>
      <c r="BT4" s="194">
        <v>0.35148375568424756</v>
      </c>
      <c r="BU4" s="171">
        <v>2239.9654300000002</v>
      </c>
      <c r="BV4" s="194">
        <v>0.20248685507208802</v>
      </c>
      <c r="BW4" s="171">
        <v>474.04669100000001</v>
      </c>
      <c r="BX4" s="194">
        <v>4.2852546888600816E-2</v>
      </c>
      <c r="BY4" s="190">
        <v>188.47782000000001</v>
      </c>
      <c r="BZ4" s="194">
        <v>1.7037888402877312E-2</v>
      </c>
      <c r="CA4" s="269">
        <v>11062.275766999999</v>
      </c>
      <c r="CB4" s="174">
        <v>165.187611</v>
      </c>
      <c r="CC4" s="194">
        <v>0.25497342434332226</v>
      </c>
      <c r="CD4" s="171">
        <v>152.557524</v>
      </c>
      <c r="CE4" s="194">
        <v>0.23547839979124446</v>
      </c>
      <c r="CF4" s="171">
        <v>162.37247499999998</v>
      </c>
      <c r="CG4" s="194">
        <v>0.25062815376542058</v>
      </c>
      <c r="CH4" s="171">
        <v>117.154297</v>
      </c>
      <c r="CI4" s="194">
        <v>0.18083215866972377</v>
      </c>
      <c r="CJ4" s="171">
        <v>43.057622000000002</v>
      </c>
      <c r="CK4" s="194">
        <v>6.6461093897776435E-2</v>
      </c>
      <c r="CL4" s="190">
        <v>7.5325430000000004</v>
      </c>
      <c r="CM4" s="194">
        <v>6.8092164385111567E-4</v>
      </c>
      <c r="CN4" s="269">
        <v>647.86207200000001</v>
      </c>
    </row>
    <row r="5" spans="1:94" x14ac:dyDescent="0.2">
      <c r="A5" s="119">
        <v>97213</v>
      </c>
      <c r="B5" s="120" t="s">
        <v>10</v>
      </c>
      <c r="C5" s="115">
        <v>11718.555754999999</v>
      </c>
      <c r="D5" s="121">
        <v>0.7460525779076741</v>
      </c>
      <c r="E5" s="221">
        <v>8056.8908110000002</v>
      </c>
      <c r="F5" s="122">
        <v>0.68753274545477472</v>
      </c>
      <c r="G5" s="221">
        <v>3416.0848579999997</v>
      </c>
      <c r="H5" s="122">
        <v>0.29151073984031234</v>
      </c>
      <c r="I5" s="221">
        <v>245.58008599999999</v>
      </c>
      <c r="J5" s="122">
        <v>2.0956514704912971E-2</v>
      </c>
      <c r="K5" s="194"/>
      <c r="L5" s="194"/>
      <c r="M5" s="194"/>
      <c r="O5" s="120" t="s">
        <v>10</v>
      </c>
      <c r="P5" s="115">
        <v>8877.8660650000002</v>
      </c>
      <c r="Q5" s="121">
        <v>0.7575904617095881</v>
      </c>
      <c r="R5" s="115">
        <v>2784.7765039999999</v>
      </c>
      <c r="S5" s="121">
        <v>0.23763820066408858</v>
      </c>
      <c r="T5" s="115">
        <v>55.913191000000012</v>
      </c>
      <c r="U5" s="121">
        <v>4.7713380529971301E-3</v>
      </c>
      <c r="V5" s="117">
        <v>7267.4740689999999</v>
      </c>
      <c r="W5" s="122">
        <v>0.90201967973523767</v>
      </c>
      <c r="X5" s="117">
        <v>746.91814800000009</v>
      </c>
      <c r="Y5" s="122">
        <v>9.2705507064864218E-2</v>
      </c>
      <c r="Z5" s="117">
        <v>42.498595000000009</v>
      </c>
      <c r="AA5" s="122">
        <v>5.2748133240153958E-3</v>
      </c>
      <c r="AB5" s="117">
        <v>1510.1845680000001</v>
      </c>
      <c r="AC5" s="122">
        <v>0.44208051930072995</v>
      </c>
      <c r="AD5" s="117">
        <v>1892.4856969999998</v>
      </c>
      <c r="AE5" s="122">
        <v>0.55399258966534726</v>
      </c>
      <c r="AF5" s="117">
        <v>13.414596000000001</v>
      </c>
      <c r="AG5" s="122">
        <v>3.9268919121212302E-3</v>
      </c>
      <c r="AH5" s="117">
        <v>100.20742800000001</v>
      </c>
      <c r="AI5" s="122">
        <v>0.40804378576526767</v>
      </c>
      <c r="AJ5" s="117">
        <v>145.372659</v>
      </c>
      <c r="AK5" s="122">
        <v>0.59195621830672374</v>
      </c>
      <c r="AL5" s="117">
        <v>0</v>
      </c>
      <c r="AM5" s="122">
        <v>0</v>
      </c>
      <c r="AO5" s="120" t="s">
        <v>10</v>
      </c>
      <c r="AP5" s="115">
        <v>180.17872</v>
      </c>
      <c r="AQ5" s="121">
        <v>1.537550563115446E-2</v>
      </c>
      <c r="AR5" s="115">
        <v>1290.874824</v>
      </c>
      <c r="AS5" s="121">
        <v>0.11015647755477186</v>
      </c>
      <c r="AT5" s="115">
        <v>3345.357199</v>
      </c>
      <c r="AU5" s="121">
        <v>0.28547521289665956</v>
      </c>
      <c r="AV5" s="115">
        <v>4671.0768309999994</v>
      </c>
      <c r="AW5" s="121">
        <v>0.39860516335444951</v>
      </c>
      <c r="AX5" s="115">
        <v>1692.363971</v>
      </c>
      <c r="AY5" s="121">
        <v>0.14441745266074388</v>
      </c>
      <c r="AZ5" s="115">
        <v>538.70420999999988</v>
      </c>
      <c r="BA5" s="265">
        <v>4.597018790222071E-2</v>
      </c>
      <c r="BB5" s="174">
        <v>32.538733000000001</v>
      </c>
      <c r="BC5" s="194">
        <v>4.0386215679595857E-3</v>
      </c>
      <c r="BD5" s="171">
        <v>390.04737999999998</v>
      </c>
      <c r="BE5" s="194">
        <v>4.8411650244467981E-2</v>
      </c>
      <c r="BF5" s="171">
        <v>1954.5630060000001</v>
      </c>
      <c r="BG5" s="194">
        <v>0.24259519606886726</v>
      </c>
      <c r="BH5" s="171">
        <v>3753.0008189999994</v>
      </c>
      <c r="BI5" s="194">
        <v>0.46581254568773123</v>
      </c>
      <c r="BJ5" s="171">
        <v>1438.1343159999999</v>
      </c>
      <c r="BK5" s="194">
        <v>0.17849743154475026</v>
      </c>
      <c r="BL5" s="190">
        <v>488.60655699999995</v>
      </c>
      <c r="BM5" s="265">
        <v>6.0644554886223584E-2</v>
      </c>
      <c r="BN5" s="276">
        <v>8056.8908110000002</v>
      </c>
      <c r="BO5" s="171">
        <v>127.622557</v>
      </c>
      <c r="BP5" s="194">
        <v>3.7359305258803967E-2</v>
      </c>
      <c r="BQ5" s="171">
        <v>835.84667200000001</v>
      </c>
      <c r="BR5" s="194">
        <v>0.24467971574024638</v>
      </c>
      <c r="BS5" s="171">
        <v>1310.2479609999998</v>
      </c>
      <c r="BT5" s="194">
        <v>0.38355252151643116</v>
      </c>
      <c r="BU5" s="171">
        <v>875.640308</v>
      </c>
      <c r="BV5" s="194">
        <v>0.25632861723249378</v>
      </c>
      <c r="BW5" s="171">
        <v>224.163185</v>
      </c>
      <c r="BX5" s="194">
        <v>6.5619911190156976E-2</v>
      </c>
      <c r="BY5" s="190">
        <v>42.564174999999999</v>
      </c>
      <c r="BZ5" s="194">
        <v>1.2459929061867584E-2</v>
      </c>
      <c r="CA5" s="276">
        <v>3416.0848580000002</v>
      </c>
      <c r="CB5" s="174">
        <v>20.017429999999997</v>
      </c>
      <c r="CC5" s="194">
        <v>8.1510802956555675E-2</v>
      </c>
      <c r="CD5" s="171">
        <v>64.980772000000002</v>
      </c>
      <c r="CE5" s="194">
        <v>0.26460114522478018</v>
      </c>
      <c r="CF5" s="171">
        <v>80.546232000000003</v>
      </c>
      <c r="CG5" s="194">
        <v>0.32798356459570588</v>
      </c>
      <c r="CH5" s="171">
        <v>42.435704000000001</v>
      </c>
      <c r="CI5" s="194">
        <v>0.1727978220514183</v>
      </c>
      <c r="CJ5" s="171">
        <v>30.066469999999999</v>
      </c>
      <c r="CK5" s="194">
        <v>0.12243040748833356</v>
      </c>
      <c r="CL5" s="190">
        <v>7.5334779999999997</v>
      </c>
      <c r="CM5" s="194">
        <v>2.2052959200816197E-3</v>
      </c>
      <c r="CN5" s="276">
        <v>245.58008599999999</v>
      </c>
    </row>
    <row r="6" spans="1:94" x14ac:dyDescent="0.2">
      <c r="A6" s="119">
        <v>97224</v>
      </c>
      <c r="B6" s="120" t="s">
        <v>19</v>
      </c>
      <c r="C6" s="115">
        <v>5600.8580949999987</v>
      </c>
      <c r="D6" s="121">
        <v>0.85457881577523109</v>
      </c>
      <c r="E6" s="221">
        <v>4162.6808649999994</v>
      </c>
      <c r="F6" s="122">
        <v>0.74322198391637706</v>
      </c>
      <c r="G6" s="221">
        <v>1335.7455389999998</v>
      </c>
      <c r="H6" s="122">
        <v>0.23848944507136277</v>
      </c>
      <c r="I6" s="221">
        <v>102.431691</v>
      </c>
      <c r="J6" s="122">
        <v>1.8288571012260224E-2</v>
      </c>
      <c r="K6" s="194"/>
      <c r="L6" s="194"/>
      <c r="M6" s="194"/>
      <c r="O6" s="120" t="s">
        <v>19</v>
      </c>
      <c r="P6" s="115">
        <v>4546.9284010000001</v>
      </c>
      <c r="Q6" s="121">
        <v>0.81182710289681093</v>
      </c>
      <c r="R6" s="115">
        <v>1031.474692</v>
      </c>
      <c r="S6" s="121">
        <v>0.18416368965334415</v>
      </c>
      <c r="T6" s="115">
        <v>22.455005</v>
      </c>
      <c r="U6" s="121">
        <v>4.0092079854774478E-3</v>
      </c>
      <c r="V6" s="117">
        <v>3815.4962759999999</v>
      </c>
      <c r="W6" s="122">
        <v>0.91659591492608949</v>
      </c>
      <c r="X6" s="117">
        <v>327.23726400000004</v>
      </c>
      <c r="Y6" s="122">
        <v>7.8612143138674193E-2</v>
      </c>
      <c r="Z6" s="117">
        <v>19.947326</v>
      </c>
      <c r="AA6" s="122">
        <v>4.7919421754662912E-3</v>
      </c>
      <c r="AB6" s="117">
        <v>668.96795199999997</v>
      </c>
      <c r="AC6" s="122">
        <v>0.50081990354302064</v>
      </c>
      <c r="AD6" s="117">
        <v>664.26991099999987</v>
      </c>
      <c r="AE6" s="122">
        <v>0.49730273589182467</v>
      </c>
      <c r="AF6" s="117">
        <v>2.507679</v>
      </c>
      <c r="AG6" s="122">
        <v>1.8773628110915221E-3</v>
      </c>
      <c r="AH6" s="117">
        <v>62.464173000000002</v>
      </c>
      <c r="AI6" s="122">
        <v>0.60981296306042632</v>
      </c>
      <c r="AJ6" s="117">
        <v>39.967517000000001</v>
      </c>
      <c r="AK6" s="122">
        <v>0.39018702717697007</v>
      </c>
      <c r="AL6" s="117">
        <v>0</v>
      </c>
      <c r="AM6" s="122">
        <v>0</v>
      </c>
      <c r="AO6" s="120" t="s">
        <v>19</v>
      </c>
      <c r="AP6" s="115">
        <v>87.440066999999999</v>
      </c>
      <c r="AQ6" s="121">
        <v>1.5611905446784939E-2</v>
      </c>
      <c r="AR6" s="115">
        <v>419.61950299999995</v>
      </c>
      <c r="AS6" s="121">
        <v>7.4920573933948256E-2</v>
      </c>
      <c r="AT6" s="115">
        <v>1580.653691</v>
      </c>
      <c r="AU6" s="121">
        <v>0.28221634331551482</v>
      </c>
      <c r="AV6" s="115">
        <v>2574.4941069999995</v>
      </c>
      <c r="AW6" s="121">
        <v>0.45966065615879526</v>
      </c>
      <c r="AX6" s="115">
        <v>673.93422899999996</v>
      </c>
      <c r="AY6" s="121">
        <v>0.12032696018519642</v>
      </c>
      <c r="AZ6" s="115">
        <v>264.716498</v>
      </c>
      <c r="BA6" s="265">
        <v>4.7263560959760413E-2</v>
      </c>
      <c r="BB6" s="174">
        <v>27.459164999999999</v>
      </c>
      <c r="BC6" s="194">
        <v>6.5965097711135736E-3</v>
      </c>
      <c r="BD6" s="171">
        <v>167.29444799999999</v>
      </c>
      <c r="BE6" s="194">
        <v>4.018911211921599E-2</v>
      </c>
      <c r="BF6" s="171">
        <v>953.96963900000003</v>
      </c>
      <c r="BG6" s="194">
        <v>0.2291719374936998</v>
      </c>
      <c r="BH6" s="171">
        <v>2157.7509469999995</v>
      </c>
      <c r="BI6" s="194">
        <v>0.51835608276927081</v>
      </c>
      <c r="BJ6" s="171">
        <v>613.98335699999996</v>
      </c>
      <c r="BK6" s="194">
        <v>0.14749710028515484</v>
      </c>
      <c r="BL6" s="190">
        <v>242.223309</v>
      </c>
      <c r="BM6" s="265">
        <v>5.8189257561545027E-2</v>
      </c>
      <c r="BN6" s="276">
        <v>4162.6808649999994</v>
      </c>
      <c r="BO6" s="171">
        <v>42.489328</v>
      </c>
      <c r="BP6" s="194">
        <v>3.1809447802318286E-2</v>
      </c>
      <c r="BQ6" s="171">
        <v>224.88221199999998</v>
      </c>
      <c r="BR6" s="194">
        <v>0.16835707508209763</v>
      </c>
      <c r="BS6" s="171">
        <v>599.17125699999997</v>
      </c>
      <c r="BT6" s="194">
        <v>0.4485669160074956</v>
      </c>
      <c r="BU6" s="171">
        <v>394.27003400000001</v>
      </c>
      <c r="BV6" s="194">
        <v>0.29516852011736344</v>
      </c>
      <c r="BW6" s="171">
        <v>54.947198</v>
      </c>
      <c r="BX6" s="194">
        <v>4.1135977172071243E-2</v>
      </c>
      <c r="BY6" s="190">
        <v>19.985509999999998</v>
      </c>
      <c r="BZ6" s="194">
        <v>1.496206381865371E-2</v>
      </c>
      <c r="CA6" s="276">
        <v>1335.745539</v>
      </c>
      <c r="CB6" s="174">
        <v>17.491574</v>
      </c>
      <c r="CC6" s="194">
        <v>0.17076330410282889</v>
      </c>
      <c r="CD6" s="171">
        <v>27.442843</v>
      </c>
      <c r="CE6" s="194">
        <v>0.26791359912236534</v>
      </c>
      <c r="CF6" s="171">
        <v>27.512794999999997</v>
      </c>
      <c r="CG6" s="194">
        <v>0.26859651277259494</v>
      </c>
      <c r="CH6" s="171">
        <v>22.473126000000001</v>
      </c>
      <c r="CI6" s="194">
        <v>0.21939622181967103</v>
      </c>
      <c r="CJ6" s="171">
        <v>5.0036740000000002</v>
      </c>
      <c r="CK6" s="194">
        <v>4.8848886034694089E-2</v>
      </c>
      <c r="CL6" s="190">
        <v>2.507679</v>
      </c>
      <c r="CM6" s="194">
        <v>1.8773628110915219E-3</v>
      </c>
      <c r="CN6" s="276">
        <v>102.431691</v>
      </c>
    </row>
    <row r="7" spans="1:94" x14ac:dyDescent="0.2">
      <c r="A7" s="119">
        <v>97229</v>
      </c>
      <c r="B7" s="123" t="s">
        <v>24</v>
      </c>
      <c r="C7" s="115">
        <v>7372.9500859999989</v>
      </c>
      <c r="D7" s="124">
        <v>0.80587171850006289</v>
      </c>
      <c r="E7" s="387">
        <v>4348.6440859999993</v>
      </c>
      <c r="F7" s="125">
        <v>0.5898105962031871</v>
      </c>
      <c r="G7" s="387">
        <v>2585.7503179999999</v>
      </c>
      <c r="H7" s="125">
        <v>0.35070769337092189</v>
      </c>
      <c r="I7" s="387">
        <v>438.55568199999999</v>
      </c>
      <c r="J7" s="125">
        <v>5.9481710425890989E-2</v>
      </c>
      <c r="K7" s="194"/>
      <c r="L7" s="194"/>
      <c r="M7" s="194"/>
      <c r="O7" s="123" t="s">
        <v>24</v>
      </c>
      <c r="P7" s="115">
        <v>4147.8507319999999</v>
      </c>
      <c r="Q7" s="124">
        <v>0.56257680895956097</v>
      </c>
      <c r="R7" s="115">
        <v>3195.3370530000002</v>
      </c>
      <c r="S7" s="124">
        <v>0.43338650278772561</v>
      </c>
      <c r="T7" s="115">
        <v>29.762304999999998</v>
      </c>
      <c r="U7" s="124">
        <v>4.0366887952372884E-3</v>
      </c>
      <c r="V7" s="117">
        <v>3410.3690009999996</v>
      </c>
      <c r="W7" s="125">
        <v>0.78423732399239632</v>
      </c>
      <c r="X7" s="117">
        <v>930.75467400000002</v>
      </c>
      <c r="Y7" s="125">
        <v>0.21403330684073835</v>
      </c>
      <c r="Z7" s="117">
        <v>7.5204129999999996</v>
      </c>
      <c r="AA7" s="125">
        <v>1.7293696267788794E-3</v>
      </c>
      <c r="AB7" s="117">
        <v>656.57481399999995</v>
      </c>
      <c r="AC7" s="125">
        <v>0.25392042279930599</v>
      </c>
      <c r="AD7" s="117">
        <v>1911.8843460000001</v>
      </c>
      <c r="AE7" s="125">
        <v>0.73939248220949083</v>
      </c>
      <c r="AF7" s="117">
        <v>17.291159</v>
      </c>
      <c r="AG7" s="125">
        <v>6.6870953779381882E-3</v>
      </c>
      <c r="AH7" s="117">
        <v>80.906917000000007</v>
      </c>
      <c r="AI7" s="125">
        <v>0.1844849361682652</v>
      </c>
      <c r="AJ7" s="117">
        <v>352.69803300000001</v>
      </c>
      <c r="AK7" s="125">
        <v>0.80422634451239428</v>
      </c>
      <c r="AL7" s="117">
        <v>4.9507329999999996</v>
      </c>
      <c r="AM7" s="125">
        <v>1.1288721599552779E-2</v>
      </c>
      <c r="AO7" s="123" t="s">
        <v>24</v>
      </c>
      <c r="AP7" s="115">
        <v>745.311463</v>
      </c>
      <c r="AQ7" s="124">
        <v>0.10108727908184569</v>
      </c>
      <c r="AR7" s="115">
        <v>1001.158439</v>
      </c>
      <c r="AS7" s="124">
        <v>0.13578803970218553</v>
      </c>
      <c r="AT7" s="115">
        <v>1806.901799</v>
      </c>
      <c r="AU7" s="124">
        <v>0.24507175254461641</v>
      </c>
      <c r="AV7" s="115">
        <v>2492.8403949999997</v>
      </c>
      <c r="AW7" s="124">
        <v>0.33810623507861354</v>
      </c>
      <c r="AX7" s="115">
        <v>914.76919099999998</v>
      </c>
      <c r="AY7" s="124">
        <v>0.12407098655624889</v>
      </c>
      <c r="AZ7" s="115">
        <v>411.96879899999999</v>
      </c>
      <c r="BA7" s="266">
        <v>5.5875707036490044E-2</v>
      </c>
      <c r="BB7" s="174">
        <v>73.808104999999998</v>
      </c>
      <c r="BC7" s="194">
        <v>1.6972670915427958E-2</v>
      </c>
      <c r="BD7" s="171">
        <v>277.74138499999998</v>
      </c>
      <c r="BE7" s="194">
        <v>6.3868502344020056E-2</v>
      </c>
      <c r="BF7" s="171">
        <v>998.38410400000009</v>
      </c>
      <c r="BG7" s="194">
        <v>0.22958514982042152</v>
      </c>
      <c r="BH7" s="171">
        <v>1884.5815299999999</v>
      </c>
      <c r="BI7" s="194">
        <v>0.43337221734637033</v>
      </c>
      <c r="BJ7" s="171">
        <v>769.60747300000003</v>
      </c>
      <c r="BK7" s="194">
        <v>0.17697642248480852</v>
      </c>
      <c r="BL7" s="190">
        <v>344.52148899999997</v>
      </c>
      <c r="BM7" s="265">
        <v>7.922503708895158E-2</v>
      </c>
      <c r="BN7" s="277">
        <v>4348.6440860000002</v>
      </c>
      <c r="BO7" s="171">
        <v>456.881865</v>
      </c>
      <c r="BP7" s="194">
        <v>0.17669218169269507</v>
      </c>
      <c r="BQ7" s="171">
        <v>625.00119200000006</v>
      </c>
      <c r="BR7" s="194">
        <v>0.24170979991734842</v>
      </c>
      <c r="BS7" s="171">
        <v>749.51959499999998</v>
      </c>
      <c r="BT7" s="194">
        <v>0.28986541731520732</v>
      </c>
      <c r="BU7" s="171">
        <v>561.363156</v>
      </c>
      <c r="BV7" s="194">
        <v>0.21709874773763829</v>
      </c>
      <c r="BW7" s="171">
        <v>135.369787</v>
      </c>
      <c r="BX7" s="194">
        <v>5.2352226762831633E-2</v>
      </c>
      <c r="BY7" s="190">
        <v>57.614722999999998</v>
      </c>
      <c r="BZ7" s="194">
        <v>2.2281626574279321E-2</v>
      </c>
      <c r="CA7" s="277">
        <v>2585.7503179999999</v>
      </c>
      <c r="CB7" s="174">
        <v>214.62149299999999</v>
      </c>
      <c r="CC7" s="194">
        <v>0.48938253865788472</v>
      </c>
      <c r="CD7" s="171">
        <v>98.415862000000004</v>
      </c>
      <c r="CE7" s="194">
        <v>0.22440904550861573</v>
      </c>
      <c r="CF7" s="171">
        <v>58.998100000000001</v>
      </c>
      <c r="CG7" s="194">
        <v>0.13452818518037124</v>
      </c>
      <c r="CH7" s="171">
        <v>46.895708999999997</v>
      </c>
      <c r="CI7" s="194">
        <v>0.10693216602766532</v>
      </c>
      <c r="CJ7" s="171">
        <v>9.7919309999999999</v>
      </c>
      <c r="CK7" s="194">
        <v>2.2327680159893584E-2</v>
      </c>
      <c r="CL7" s="190">
        <v>9.8325870000000002</v>
      </c>
      <c r="CM7" s="194">
        <v>3.8026049659756825E-3</v>
      </c>
      <c r="CN7" s="277">
        <v>438.55568199999999</v>
      </c>
    </row>
    <row r="8" spans="1:94" ht="13.5" thickBot="1" x14ac:dyDescent="0.25">
      <c r="A8" s="126"/>
      <c r="B8" s="127" t="s">
        <v>34</v>
      </c>
      <c r="C8" s="128">
        <v>52076.057457000003</v>
      </c>
      <c r="D8" s="129">
        <v>0.74632905110341163</v>
      </c>
      <c r="E8" s="233">
        <v>32241.771443999998</v>
      </c>
      <c r="F8" s="131">
        <v>0.61912850201116942</v>
      </c>
      <c r="G8" s="233">
        <v>18399.856481999999</v>
      </c>
      <c r="H8" s="131">
        <v>0.3533266030592474</v>
      </c>
      <c r="I8" s="233">
        <v>1434.429531</v>
      </c>
      <c r="J8" s="131">
        <v>2.7544894929583147E-2</v>
      </c>
      <c r="K8" s="195"/>
      <c r="L8" s="194"/>
      <c r="M8" s="194"/>
      <c r="O8" s="127" t="s">
        <v>34</v>
      </c>
      <c r="P8" s="191">
        <v>33925.765848000003</v>
      </c>
      <c r="Q8" s="129">
        <v>0.65146571197354997</v>
      </c>
      <c r="R8" s="130">
        <v>17947.640098</v>
      </c>
      <c r="S8" s="129">
        <v>0.34464283539166995</v>
      </c>
      <c r="T8" s="130">
        <v>202.65152500000002</v>
      </c>
      <c r="U8" s="129">
        <v>3.8914529036176075E-3</v>
      </c>
      <c r="V8" s="130">
        <v>26880.763074000002</v>
      </c>
      <c r="W8" s="131">
        <v>0.8337247573598302</v>
      </c>
      <c r="X8" s="130">
        <v>5256.113797</v>
      </c>
      <c r="Y8" s="131">
        <v>0.1630218676454929</v>
      </c>
      <c r="Z8" s="130">
        <v>104.89457600000001</v>
      </c>
      <c r="AA8" s="131">
        <v>3.2533750877239802E-3</v>
      </c>
      <c r="AB8" s="130">
        <v>6565.0999999999995</v>
      </c>
      <c r="AC8" s="131">
        <v>0.35680169605792472</v>
      </c>
      <c r="AD8" s="130">
        <v>11766.465582999999</v>
      </c>
      <c r="AE8" s="131">
        <v>0.63948681309067612</v>
      </c>
      <c r="AF8" s="130">
        <v>68.290907000000004</v>
      </c>
      <c r="AG8" s="131">
        <v>3.7114912861851315E-3</v>
      </c>
      <c r="AH8" s="130">
        <v>479.90277400000002</v>
      </c>
      <c r="AI8" s="131">
        <v>0.334560020989975</v>
      </c>
      <c r="AJ8" s="130">
        <v>925.06071800000007</v>
      </c>
      <c r="AK8" s="131">
        <v>0.64489798767256423</v>
      </c>
      <c r="AL8" s="130">
        <v>29.466041999999998</v>
      </c>
      <c r="AM8" s="131">
        <v>2.0541993428884586E-2</v>
      </c>
      <c r="AO8" s="127" t="s">
        <v>34</v>
      </c>
      <c r="AP8" s="130">
        <v>2600.7971680000001</v>
      </c>
      <c r="AQ8" s="129">
        <v>4.9942282403915045E-2</v>
      </c>
      <c r="AR8" s="130">
        <v>6798.0428590000001</v>
      </c>
      <c r="AS8" s="129">
        <v>0.13054065900847522</v>
      </c>
      <c r="AT8" s="130">
        <v>14978.402010999998</v>
      </c>
      <c r="AU8" s="129">
        <v>0.28762549898036915</v>
      </c>
      <c r="AV8" s="130">
        <v>18768.234315999998</v>
      </c>
      <c r="AW8" s="129">
        <v>0.36040044566540425</v>
      </c>
      <c r="AX8" s="130">
        <v>6342.9349520000005</v>
      </c>
      <c r="AY8" s="129">
        <v>0.12180136634263181</v>
      </c>
      <c r="AZ8" s="130">
        <v>2587.6461509999999</v>
      </c>
      <c r="BA8" s="234">
        <v>4.968974759920447E-2</v>
      </c>
      <c r="BB8" s="457">
        <v>261.41459100000003</v>
      </c>
      <c r="BC8" s="445">
        <v>8.1079475255894391E-3</v>
      </c>
      <c r="BD8" s="233">
        <v>1792.4109080000001</v>
      </c>
      <c r="BE8" s="445">
        <v>5.5592817259225283E-2</v>
      </c>
      <c r="BF8" s="233">
        <v>8101.8233629999995</v>
      </c>
      <c r="BG8" s="445">
        <v>0.25128344381051992</v>
      </c>
      <c r="BH8" s="233">
        <v>14468.036551999998</v>
      </c>
      <c r="BI8" s="445">
        <v>0.44873578293082322</v>
      </c>
      <c r="BJ8" s="233">
        <v>5366.488394</v>
      </c>
      <c r="BK8" s="445">
        <v>0.16644520923178591</v>
      </c>
      <c r="BL8" s="130">
        <v>2251.5976359999995</v>
      </c>
      <c r="BM8" s="284">
        <v>6.983479924205617E-2</v>
      </c>
      <c r="BN8" s="278">
        <v>32241.771443999998</v>
      </c>
      <c r="BO8" s="458">
        <v>1922.0644690000001</v>
      </c>
      <c r="BP8" s="129">
        <v>0.10446084027233013</v>
      </c>
      <c r="BQ8" s="233">
        <v>4662.23495</v>
      </c>
      <c r="BR8" s="129">
        <v>0.25338431060921141</v>
      </c>
      <c r="BS8" s="233">
        <v>6547.1490459999995</v>
      </c>
      <c r="BT8" s="129">
        <v>0.35582609312224089</v>
      </c>
      <c r="BU8" s="233">
        <v>4071.2389280000002</v>
      </c>
      <c r="BV8" s="129">
        <v>0.22126471105808707</v>
      </c>
      <c r="BW8" s="233">
        <v>888.52686099999994</v>
      </c>
      <c r="BX8" s="129">
        <v>4.8289879971032262E-2</v>
      </c>
      <c r="BY8" s="130">
        <v>308.64222800000005</v>
      </c>
      <c r="BZ8" s="129">
        <v>1.677416496709825E-2</v>
      </c>
      <c r="CA8" s="278">
        <v>18399.856481999999</v>
      </c>
      <c r="CB8" s="233">
        <v>417.318108</v>
      </c>
      <c r="CC8" s="445">
        <v>0.29092966854152141</v>
      </c>
      <c r="CD8" s="233">
        <v>343.39700100000005</v>
      </c>
      <c r="CE8" s="445">
        <v>0.23939621541436326</v>
      </c>
      <c r="CF8" s="233">
        <v>329.42960199999999</v>
      </c>
      <c r="CG8" s="445">
        <v>0.22965896538001487</v>
      </c>
      <c r="CH8" s="233">
        <v>228.95883600000002</v>
      </c>
      <c r="CI8" s="445">
        <v>0.15961664972163769</v>
      </c>
      <c r="CJ8" s="233">
        <v>87.919697000000014</v>
      </c>
      <c r="CK8" s="445">
        <v>6.1292447694316195E-2</v>
      </c>
      <c r="CL8" s="130">
        <v>27.406286999999999</v>
      </c>
      <c r="CM8" s="129">
        <v>1.4894837373764685E-3</v>
      </c>
      <c r="CN8" s="278">
        <v>1434.429531</v>
      </c>
    </row>
    <row r="9" spans="1:94" x14ac:dyDescent="0.2">
      <c r="A9" s="119">
        <v>97212</v>
      </c>
      <c r="B9" s="114" t="s">
        <v>9</v>
      </c>
      <c r="C9" s="115">
        <v>3515.0608650000004</v>
      </c>
      <c r="D9" s="116">
        <v>0.82270571520852387</v>
      </c>
      <c r="E9" s="227">
        <v>2992.5571370000002</v>
      </c>
      <c r="F9" s="118">
        <v>0.85135286469641258</v>
      </c>
      <c r="G9" s="227">
        <v>485.089809</v>
      </c>
      <c r="H9" s="118">
        <v>0.1380032459267245</v>
      </c>
      <c r="I9" s="227">
        <v>37.413919</v>
      </c>
      <c r="J9" s="118">
        <v>1.0643889376862893E-2</v>
      </c>
      <c r="K9" s="194"/>
      <c r="L9" s="194"/>
      <c r="M9" s="194"/>
      <c r="O9" s="114" t="s">
        <v>9</v>
      </c>
      <c r="P9" s="115">
        <v>3262.5069500000004</v>
      </c>
      <c r="Q9" s="116">
        <v>0.92815091268696992</v>
      </c>
      <c r="R9" s="115">
        <v>232.53794600000001</v>
      </c>
      <c r="S9" s="116">
        <v>6.6154742387369722E-2</v>
      </c>
      <c r="T9" s="115">
        <v>20.015968999999998</v>
      </c>
      <c r="U9" s="116">
        <v>5.6943449256603405E-3</v>
      </c>
      <c r="V9" s="117">
        <v>2909.9908830000004</v>
      </c>
      <c r="W9" s="118">
        <v>0.97240946447466281</v>
      </c>
      <c r="X9" s="117">
        <v>65.031745999999998</v>
      </c>
      <c r="Y9" s="118">
        <v>2.1731162688908082E-2</v>
      </c>
      <c r="Z9" s="117">
        <v>17.534506999999998</v>
      </c>
      <c r="AA9" s="118">
        <v>5.8593725022667784E-3</v>
      </c>
      <c r="AB9" s="117">
        <v>337.57041500000003</v>
      </c>
      <c r="AC9" s="118">
        <v>0.69589261356756316</v>
      </c>
      <c r="AD9" s="117">
        <v>147.51939400000001</v>
      </c>
      <c r="AE9" s="118">
        <v>0.3041073864324369</v>
      </c>
      <c r="AF9" s="117">
        <v>0</v>
      </c>
      <c r="AG9" s="118">
        <v>0</v>
      </c>
      <c r="AH9" s="117">
        <v>14.945651999999999</v>
      </c>
      <c r="AI9" s="118">
        <v>0.3994676954317456</v>
      </c>
      <c r="AJ9" s="117">
        <v>19.986806000000001</v>
      </c>
      <c r="AK9" s="118">
        <v>0.53420776369350675</v>
      </c>
      <c r="AL9" s="117">
        <v>2.4814620000000001</v>
      </c>
      <c r="AM9" s="118">
        <v>6.6324567602768378E-2</v>
      </c>
      <c r="AO9" s="114" t="s">
        <v>9</v>
      </c>
      <c r="AP9" s="115">
        <v>27.547173999999998</v>
      </c>
      <c r="AQ9" s="116">
        <v>7.8368981528289961E-3</v>
      </c>
      <c r="AR9" s="115">
        <v>207.52711199999999</v>
      </c>
      <c r="AS9" s="116">
        <v>5.90394078425154E-2</v>
      </c>
      <c r="AT9" s="115">
        <v>1019.9852239999999</v>
      </c>
      <c r="AU9" s="116">
        <v>0.29017569344421573</v>
      </c>
      <c r="AV9" s="115">
        <v>1672.2773520000001</v>
      </c>
      <c r="AW9" s="116">
        <v>0.47574634301531499</v>
      </c>
      <c r="AX9" s="115">
        <v>450.060293</v>
      </c>
      <c r="AY9" s="116">
        <v>0.12803769558624697</v>
      </c>
      <c r="AZ9" s="115">
        <v>137.66371000000001</v>
      </c>
      <c r="BA9" s="264">
        <v>3.9163961958877773E-2</v>
      </c>
      <c r="BB9" s="174">
        <v>27.547173999999998</v>
      </c>
      <c r="BC9" s="194">
        <v>9.2052290863243753E-3</v>
      </c>
      <c r="BD9" s="171">
        <v>132.49065099999999</v>
      </c>
      <c r="BE9" s="194">
        <v>4.4273390593577822E-2</v>
      </c>
      <c r="BF9" s="171">
        <v>772.38521200000002</v>
      </c>
      <c r="BG9" s="194">
        <v>0.25810207679921066</v>
      </c>
      <c r="BH9" s="171">
        <v>1502.3295930000002</v>
      </c>
      <c r="BI9" s="194">
        <v>0.502022024717652</v>
      </c>
      <c r="BJ9" s="171">
        <v>422.65977199999998</v>
      </c>
      <c r="BK9" s="194">
        <v>0.14123699319696564</v>
      </c>
      <c r="BL9" s="190">
        <v>135.144735</v>
      </c>
      <c r="BM9" s="265">
        <v>4.5160285606269439E-2</v>
      </c>
      <c r="BN9" s="269">
        <v>2992.5571370000002</v>
      </c>
      <c r="BO9" s="171">
        <v>0</v>
      </c>
      <c r="BP9" s="194">
        <v>0</v>
      </c>
      <c r="BQ9" s="171">
        <v>60.077561000000003</v>
      </c>
      <c r="BR9" s="194">
        <v>0.12384832640341038</v>
      </c>
      <c r="BS9" s="171">
        <v>235.11350099999999</v>
      </c>
      <c r="BT9" s="194">
        <v>0.48468035534426157</v>
      </c>
      <c r="BU9" s="171">
        <v>162.460713</v>
      </c>
      <c r="BV9" s="194">
        <v>0.33490852618592115</v>
      </c>
      <c r="BW9" s="171">
        <v>24.919059000000001</v>
      </c>
      <c r="BX9" s="194">
        <v>5.1369990747424668E-2</v>
      </c>
      <c r="BY9" s="190">
        <v>2.5189750000000002</v>
      </c>
      <c r="BZ9" s="194">
        <v>5.1928013189821518E-3</v>
      </c>
      <c r="CA9" s="269">
        <v>485.089809</v>
      </c>
      <c r="CB9" s="174">
        <v>0</v>
      </c>
      <c r="CC9" s="194">
        <v>0</v>
      </c>
      <c r="CD9" s="171">
        <v>14.9589</v>
      </c>
      <c r="CE9" s="194">
        <v>0.39982178824944803</v>
      </c>
      <c r="CF9" s="171">
        <v>12.486511</v>
      </c>
      <c r="CG9" s="194">
        <v>0.33373972397812696</v>
      </c>
      <c r="CH9" s="171">
        <v>7.4870459999999994</v>
      </c>
      <c r="CI9" s="194">
        <v>0.20011392016965662</v>
      </c>
      <c r="CJ9" s="171">
        <v>2.4814620000000001</v>
      </c>
      <c r="CK9" s="194">
        <v>6.6324567602768378E-2</v>
      </c>
      <c r="CL9" s="190">
        <v>0</v>
      </c>
      <c r="CM9" s="194">
        <v>0</v>
      </c>
      <c r="CN9" s="269">
        <v>37.413919</v>
      </c>
    </row>
    <row r="10" spans="1:94" x14ac:dyDescent="0.2">
      <c r="A10" s="119">
        <v>97222</v>
      </c>
      <c r="B10" s="120" t="s">
        <v>17</v>
      </c>
      <c r="C10" s="115">
        <v>7542.0807640000003</v>
      </c>
      <c r="D10" s="121">
        <v>0.81863958009946025</v>
      </c>
      <c r="E10" s="221">
        <v>5818.7568389999997</v>
      </c>
      <c r="F10" s="122">
        <v>0.77150550638150117</v>
      </c>
      <c r="G10" s="221">
        <v>1616.0168620000002</v>
      </c>
      <c r="H10" s="122">
        <v>0.21426671399669994</v>
      </c>
      <c r="I10" s="221">
        <v>107.307063</v>
      </c>
      <c r="J10" s="122">
        <v>1.422777962179881E-2</v>
      </c>
      <c r="K10" s="194"/>
      <c r="L10" s="194"/>
      <c r="M10" s="194"/>
      <c r="O10" s="120" t="s">
        <v>17</v>
      </c>
      <c r="P10" s="115">
        <v>5538.966512</v>
      </c>
      <c r="Q10" s="121">
        <v>0.73440827343545534</v>
      </c>
      <c r="R10" s="115">
        <v>1975.6510879999996</v>
      </c>
      <c r="S10" s="121">
        <v>0.26195040199386543</v>
      </c>
      <c r="T10" s="115">
        <v>27.463164999999996</v>
      </c>
      <c r="U10" s="121">
        <v>3.641324703268584E-3</v>
      </c>
      <c r="V10" s="117">
        <v>5029.1178380000001</v>
      </c>
      <c r="W10" s="122">
        <v>0.86429420873759943</v>
      </c>
      <c r="X10" s="117">
        <v>764.67408699999999</v>
      </c>
      <c r="Y10" s="122">
        <v>0.13141537069822209</v>
      </c>
      <c r="Z10" s="117">
        <v>24.964914999999998</v>
      </c>
      <c r="AA10" s="122">
        <v>4.2904207360365343E-3</v>
      </c>
      <c r="AB10" s="117">
        <v>459.97180200000003</v>
      </c>
      <c r="AC10" s="122">
        <v>0.28463304611236168</v>
      </c>
      <c r="AD10" s="117">
        <v>1153.5468099999998</v>
      </c>
      <c r="AE10" s="122">
        <v>0.7138210232363279</v>
      </c>
      <c r="AF10" s="117">
        <v>2.4982500000000001</v>
      </c>
      <c r="AG10" s="122">
        <v>1.545930651310246E-3</v>
      </c>
      <c r="AH10" s="117">
        <v>49.876871999999999</v>
      </c>
      <c r="AI10" s="122">
        <v>0.46480511725495643</v>
      </c>
      <c r="AJ10" s="117">
        <v>57.430190999999994</v>
      </c>
      <c r="AK10" s="122">
        <v>0.53519488274504345</v>
      </c>
      <c r="AL10" s="117">
        <v>0</v>
      </c>
      <c r="AM10" s="122">
        <v>0</v>
      </c>
      <c r="AO10" s="120" t="s">
        <v>17</v>
      </c>
      <c r="AP10" s="115">
        <v>102.341335</v>
      </c>
      <c r="AQ10" s="121">
        <v>1.3569376701519502E-2</v>
      </c>
      <c r="AR10" s="115">
        <v>556.41346500000009</v>
      </c>
      <c r="AS10" s="121">
        <v>7.3774530187462745E-2</v>
      </c>
      <c r="AT10" s="115">
        <v>2111.6185789999995</v>
      </c>
      <c r="AU10" s="121">
        <v>0.27997825070757881</v>
      </c>
      <c r="AV10" s="115">
        <v>3615.3513550000002</v>
      </c>
      <c r="AW10" s="121">
        <v>0.47935728456487264</v>
      </c>
      <c r="AX10" s="115">
        <v>924.52571399999988</v>
      </c>
      <c r="AY10" s="121">
        <v>0.12258231420869466</v>
      </c>
      <c r="AZ10" s="115">
        <v>231.83031600000001</v>
      </c>
      <c r="BA10" s="265">
        <v>3.0738243629871584E-2</v>
      </c>
      <c r="BB10" s="174">
        <v>34.890855000000002</v>
      </c>
      <c r="BC10" s="194">
        <v>5.9962730812439793E-3</v>
      </c>
      <c r="BD10" s="171">
        <v>209.51745</v>
      </c>
      <c r="BE10" s="194">
        <v>3.6007253060605177E-2</v>
      </c>
      <c r="BF10" s="171">
        <v>1400.1626689999998</v>
      </c>
      <c r="BG10" s="194">
        <v>0.24062917694299618</v>
      </c>
      <c r="BH10" s="171">
        <v>3087.7199049999999</v>
      </c>
      <c r="BI10" s="194">
        <v>0.53064941368655816</v>
      </c>
      <c r="BJ10" s="171">
        <v>874.5698789999999</v>
      </c>
      <c r="BK10" s="194">
        <v>0.15030184336596233</v>
      </c>
      <c r="BL10" s="190">
        <v>211.89608100000001</v>
      </c>
      <c r="BM10" s="265">
        <v>3.6416039862634315E-2</v>
      </c>
      <c r="BN10" s="276">
        <v>5818.7568389999988</v>
      </c>
      <c r="BO10" s="171">
        <v>42.503449000000003</v>
      </c>
      <c r="BP10" s="194">
        <v>2.6301364793556221E-2</v>
      </c>
      <c r="BQ10" s="171">
        <v>309.44613800000002</v>
      </c>
      <c r="BR10" s="194">
        <v>0.19148694872962285</v>
      </c>
      <c r="BS10" s="171">
        <v>696.45820600000002</v>
      </c>
      <c r="BT10" s="194">
        <v>0.43097211568575827</v>
      </c>
      <c r="BU10" s="171">
        <v>505.22845699999993</v>
      </c>
      <c r="BV10" s="194">
        <v>0.31263810971299133</v>
      </c>
      <c r="BW10" s="171">
        <v>44.949529999999996</v>
      </c>
      <c r="BX10" s="194">
        <v>2.7815012984685056E-2</v>
      </c>
      <c r="BY10" s="190">
        <v>17.431082</v>
      </c>
      <c r="BZ10" s="194">
        <v>1.0786448093386294E-2</v>
      </c>
      <c r="CA10" s="276">
        <v>1616.0168619999999</v>
      </c>
      <c r="CB10" s="174">
        <v>24.947030999999999</v>
      </c>
      <c r="CC10" s="194">
        <v>0.23248265587140338</v>
      </c>
      <c r="CD10" s="171">
        <v>37.449877000000001</v>
      </c>
      <c r="CE10" s="194">
        <v>0.3489973162344403</v>
      </c>
      <c r="CF10" s="171">
        <v>14.997704000000001</v>
      </c>
      <c r="CG10" s="194">
        <v>0.13976436947118759</v>
      </c>
      <c r="CH10" s="171">
        <v>22.402992999999999</v>
      </c>
      <c r="CI10" s="194">
        <v>0.20877463583175324</v>
      </c>
      <c r="CJ10" s="171">
        <v>5.0063050000000002</v>
      </c>
      <c r="CK10" s="194">
        <v>4.6654011954460083E-2</v>
      </c>
      <c r="CL10" s="190">
        <v>2.5031530000000002</v>
      </c>
      <c r="CM10" s="194">
        <v>1.5489646543056926E-3</v>
      </c>
      <c r="CN10" s="276">
        <v>107.30706299999999</v>
      </c>
    </row>
    <row r="11" spans="1:94" x14ac:dyDescent="0.2">
      <c r="A11" s="119">
        <v>97228</v>
      </c>
      <c r="B11" s="120" t="s">
        <v>23</v>
      </c>
      <c r="C11" s="115">
        <v>5699.3128239999996</v>
      </c>
      <c r="D11" s="121">
        <v>0.80774650263037728</v>
      </c>
      <c r="E11" s="221">
        <v>4651.0086380000002</v>
      </c>
      <c r="F11" s="122">
        <v>0.81606481020210808</v>
      </c>
      <c r="G11" s="221">
        <v>950.58797499999991</v>
      </c>
      <c r="H11" s="122">
        <v>0.16678992790096409</v>
      </c>
      <c r="I11" s="221">
        <v>97.716211000000001</v>
      </c>
      <c r="J11" s="122">
        <v>1.7145261896927947E-2</v>
      </c>
      <c r="K11" s="194"/>
      <c r="L11" s="194"/>
      <c r="M11" s="194"/>
      <c r="O11" s="120" t="s">
        <v>23</v>
      </c>
      <c r="P11" s="115">
        <v>5146.4664659999999</v>
      </c>
      <c r="Q11" s="121">
        <v>0.90299771655418792</v>
      </c>
      <c r="R11" s="115">
        <v>502.86029200000007</v>
      </c>
      <c r="S11" s="121">
        <v>8.8231740830655644E-2</v>
      </c>
      <c r="T11" s="115">
        <v>49.986067000000006</v>
      </c>
      <c r="U11" s="121">
        <v>8.7705427906162627E-3</v>
      </c>
      <c r="V11" s="117">
        <v>4555.934174</v>
      </c>
      <c r="W11" s="122">
        <v>0.97955831274463434</v>
      </c>
      <c r="X11" s="117">
        <v>67.560877000000005</v>
      </c>
      <c r="Y11" s="122">
        <v>1.4526069990068249E-2</v>
      </c>
      <c r="Z11" s="117">
        <v>27.513586</v>
      </c>
      <c r="AA11" s="122">
        <v>5.9156170502902422E-3</v>
      </c>
      <c r="AB11" s="117">
        <v>532.86431600000003</v>
      </c>
      <c r="AC11" s="122">
        <v>0.56056286215907591</v>
      </c>
      <c r="AD11" s="117">
        <v>397.74669300000005</v>
      </c>
      <c r="AE11" s="122">
        <v>0.41842175943788906</v>
      </c>
      <c r="AF11" s="117">
        <v>19.976967000000002</v>
      </c>
      <c r="AG11" s="122">
        <v>2.1015379455015727E-2</v>
      </c>
      <c r="AH11" s="117">
        <v>57.667976000000003</v>
      </c>
      <c r="AI11" s="122">
        <v>0.59015771702404629</v>
      </c>
      <c r="AJ11" s="117">
        <v>37.552721999999996</v>
      </c>
      <c r="AK11" s="122">
        <v>0.38430391043303957</v>
      </c>
      <c r="AL11" s="117">
        <v>2.495514</v>
      </c>
      <c r="AM11" s="122">
        <v>2.5538382776630585E-2</v>
      </c>
      <c r="AO11" s="120" t="s">
        <v>23</v>
      </c>
      <c r="AP11" s="115">
        <v>37.455538000000004</v>
      </c>
      <c r="AQ11" s="121">
        <v>6.5719393120997789E-3</v>
      </c>
      <c r="AR11" s="115">
        <v>275.20218299999999</v>
      </c>
      <c r="AS11" s="121">
        <v>4.8286906070695794E-2</v>
      </c>
      <c r="AT11" s="115">
        <v>1368.5981239999999</v>
      </c>
      <c r="AU11" s="121">
        <v>0.24013388390207091</v>
      </c>
      <c r="AV11" s="115">
        <v>2219.1220210000001</v>
      </c>
      <c r="AW11" s="121">
        <v>0.38936659375060129</v>
      </c>
      <c r="AX11" s="115">
        <v>1341.1043299999999</v>
      </c>
      <c r="AY11" s="121">
        <v>0.2353098296960581</v>
      </c>
      <c r="AZ11" s="115">
        <v>457.83062799999999</v>
      </c>
      <c r="BA11" s="265">
        <v>8.0330847268474143E-2</v>
      </c>
      <c r="BB11" s="174">
        <v>12.497319000000001</v>
      </c>
      <c r="BC11" s="194">
        <v>2.6870126402031426E-3</v>
      </c>
      <c r="BD11" s="171">
        <v>140.12286399999999</v>
      </c>
      <c r="BE11" s="194">
        <v>3.0127414267769419E-2</v>
      </c>
      <c r="BF11" s="171">
        <v>880.67372999999986</v>
      </c>
      <c r="BG11" s="194">
        <v>0.18935112758223177</v>
      </c>
      <c r="BH11" s="171">
        <v>1936.365783</v>
      </c>
      <c r="BI11" s="194">
        <v>0.41633244178034146</v>
      </c>
      <c r="BJ11" s="171">
        <v>1233.505633</v>
      </c>
      <c r="BK11" s="194">
        <v>0.26521250098783417</v>
      </c>
      <c r="BL11" s="190">
        <v>447.84330899999998</v>
      </c>
      <c r="BM11" s="265">
        <v>9.6289502741620153E-2</v>
      </c>
      <c r="BN11" s="276">
        <v>4651.0086379999993</v>
      </c>
      <c r="BO11" s="171">
        <v>24.958219</v>
      </c>
      <c r="BP11" s="194">
        <v>2.6255559355250625E-2</v>
      </c>
      <c r="BQ11" s="171">
        <v>115.052868</v>
      </c>
      <c r="BR11" s="194">
        <v>0.12103337200325935</v>
      </c>
      <c r="BS11" s="171">
        <v>442.81350600000002</v>
      </c>
      <c r="BT11" s="194">
        <v>0.46583116728359625</v>
      </c>
      <c r="BU11" s="171">
        <v>260.19401700000003</v>
      </c>
      <c r="BV11" s="194">
        <v>0.27371902847813745</v>
      </c>
      <c r="BW11" s="171">
        <v>97.582046000000005</v>
      </c>
      <c r="BX11" s="194">
        <v>0.10265440818352452</v>
      </c>
      <c r="BY11" s="190">
        <v>9.9873189999999994</v>
      </c>
      <c r="BZ11" s="194">
        <v>1.0506464696231824E-2</v>
      </c>
      <c r="CA11" s="276">
        <v>950.58797500000003</v>
      </c>
      <c r="CB11" s="174">
        <v>0</v>
      </c>
      <c r="CC11" s="194">
        <v>0</v>
      </c>
      <c r="CD11" s="171">
        <v>20.026451000000002</v>
      </c>
      <c r="CE11" s="194">
        <v>0.2049450218654098</v>
      </c>
      <c r="CF11" s="171">
        <v>45.110888000000003</v>
      </c>
      <c r="CG11" s="194">
        <v>0.4616520384729203</v>
      </c>
      <c r="CH11" s="171">
        <v>22.562221000000001</v>
      </c>
      <c r="CI11" s="194">
        <v>0.23089537313312319</v>
      </c>
      <c r="CJ11" s="171">
        <v>10.016651</v>
      </c>
      <c r="CK11" s="194">
        <v>0.1025075665285466</v>
      </c>
      <c r="CL11" s="190">
        <v>0</v>
      </c>
      <c r="CM11" s="194">
        <v>0</v>
      </c>
      <c r="CN11" s="276">
        <v>97.716211000000015</v>
      </c>
    </row>
    <row r="12" spans="1:94" x14ac:dyDescent="0.2">
      <c r="A12" s="119">
        <v>97230</v>
      </c>
      <c r="B12" s="123" t="s">
        <v>25</v>
      </c>
      <c r="C12" s="115">
        <v>3940.8695829999997</v>
      </c>
      <c r="D12" s="124">
        <v>0.71274245749140397</v>
      </c>
      <c r="E12" s="221">
        <v>2815.1686589999995</v>
      </c>
      <c r="F12" s="125">
        <v>0.71435214987676487</v>
      </c>
      <c r="G12" s="221">
        <v>1026.0837450000001</v>
      </c>
      <c r="H12" s="125">
        <v>0.26036988116183502</v>
      </c>
      <c r="I12" s="221">
        <v>99.617178999999993</v>
      </c>
      <c r="J12" s="125">
        <v>2.5277968961400162E-2</v>
      </c>
      <c r="K12" s="194"/>
      <c r="L12" s="194"/>
      <c r="M12" s="194"/>
      <c r="O12" s="123" t="s">
        <v>25</v>
      </c>
      <c r="P12" s="115">
        <v>3074.850731</v>
      </c>
      <c r="Q12" s="124">
        <v>0.78024676184773922</v>
      </c>
      <c r="R12" s="115">
        <v>817.75292599999989</v>
      </c>
      <c r="S12" s="124">
        <v>0.20750570623488709</v>
      </c>
      <c r="T12" s="115">
        <v>48.265925000000003</v>
      </c>
      <c r="U12" s="124">
        <v>1.224753166362268E-2</v>
      </c>
      <c r="V12" s="117">
        <v>2549.7407450000001</v>
      </c>
      <c r="W12" s="125">
        <v>0.90571509342737411</v>
      </c>
      <c r="X12" s="117">
        <v>223.11578399999999</v>
      </c>
      <c r="Y12" s="125">
        <v>7.9254855046324249E-2</v>
      </c>
      <c r="Z12" s="117">
        <v>42.312128999999999</v>
      </c>
      <c r="AA12" s="125">
        <v>1.5030051171083319E-2</v>
      </c>
      <c r="AB12" s="117">
        <v>472.885604</v>
      </c>
      <c r="AC12" s="125">
        <v>0.46086453109146558</v>
      </c>
      <c r="AD12" s="117">
        <v>548.24436799999989</v>
      </c>
      <c r="AE12" s="125">
        <v>0.53430762417934985</v>
      </c>
      <c r="AF12" s="117">
        <v>4.9537719999999998</v>
      </c>
      <c r="AG12" s="125">
        <v>4.8278437546050391E-3</v>
      </c>
      <c r="AH12" s="117">
        <v>52.224382000000006</v>
      </c>
      <c r="AI12" s="125">
        <v>0.52425076200963294</v>
      </c>
      <c r="AJ12" s="117">
        <v>46.392774000000003</v>
      </c>
      <c r="AK12" s="125">
        <v>0.46571057789138964</v>
      </c>
      <c r="AL12" s="117">
        <v>1.000024</v>
      </c>
      <c r="AM12" s="125">
        <v>1.0038670137406723E-2</v>
      </c>
      <c r="AO12" s="123" t="s">
        <v>25</v>
      </c>
      <c r="AP12" s="115">
        <v>104.40754399999999</v>
      </c>
      <c r="AQ12" s="124">
        <v>2.6493529359710354E-2</v>
      </c>
      <c r="AR12" s="115">
        <v>295.388575</v>
      </c>
      <c r="AS12" s="124">
        <v>7.4955176460098555E-2</v>
      </c>
      <c r="AT12" s="115">
        <v>932.56355799999994</v>
      </c>
      <c r="AU12" s="124">
        <v>0.23663903064005556</v>
      </c>
      <c r="AV12" s="115">
        <v>1509.6683859999998</v>
      </c>
      <c r="AW12" s="124">
        <v>0.38308001678420422</v>
      </c>
      <c r="AX12" s="115">
        <v>805.25577499999997</v>
      </c>
      <c r="AY12" s="124">
        <v>0.20433454039526891</v>
      </c>
      <c r="AZ12" s="115">
        <v>293.58574499999997</v>
      </c>
      <c r="BA12" s="266">
        <v>7.4497706360662386E-2</v>
      </c>
      <c r="BB12" s="174">
        <v>27.313254999999998</v>
      </c>
      <c r="BC12" s="194">
        <v>9.7021735847621186E-3</v>
      </c>
      <c r="BD12" s="171">
        <v>111.20246900000001</v>
      </c>
      <c r="BE12" s="194">
        <v>3.9501174696759088E-2</v>
      </c>
      <c r="BF12" s="171">
        <v>533.090148</v>
      </c>
      <c r="BG12" s="194">
        <v>0.18936348495346048</v>
      </c>
      <c r="BH12" s="171">
        <v>1155.6605779999998</v>
      </c>
      <c r="BI12" s="194">
        <v>0.4105120218305186</v>
      </c>
      <c r="BJ12" s="171">
        <v>722.055837</v>
      </c>
      <c r="BK12" s="194">
        <v>0.25648759433706098</v>
      </c>
      <c r="BL12" s="190">
        <v>265.84637199999997</v>
      </c>
      <c r="BM12" s="265">
        <v>9.4433550597438631E-2</v>
      </c>
      <c r="BN12" s="277">
        <v>2815.1686589999999</v>
      </c>
      <c r="BO12" s="171">
        <v>67.143953999999994</v>
      </c>
      <c r="BP12" s="194">
        <v>6.5437109131867205E-2</v>
      </c>
      <c r="BQ12" s="171">
        <v>164.39930399999997</v>
      </c>
      <c r="BR12" s="194">
        <v>0.16022016214670665</v>
      </c>
      <c r="BS12" s="171">
        <v>375.45800500000001</v>
      </c>
      <c r="BT12" s="194">
        <v>0.36591360776307791</v>
      </c>
      <c r="BU12" s="171">
        <v>326.57307800000001</v>
      </c>
      <c r="BV12" s="194">
        <v>0.31827136877604473</v>
      </c>
      <c r="BW12" s="171">
        <v>68.262715</v>
      </c>
      <c r="BX12" s="194">
        <v>6.6527430468163201E-2</v>
      </c>
      <c r="BY12" s="190">
        <v>24.246689</v>
      </c>
      <c r="BZ12" s="194">
        <v>2.3630321714140402E-2</v>
      </c>
      <c r="CA12" s="277">
        <v>1026.0837449999999</v>
      </c>
      <c r="CB12" s="174">
        <v>9.9503350000000008</v>
      </c>
      <c r="CC12" s="194">
        <v>9.9885733564087392E-2</v>
      </c>
      <c r="CD12" s="171">
        <v>19.786801999999998</v>
      </c>
      <c r="CE12" s="194">
        <v>0.19862841127030911</v>
      </c>
      <c r="CF12" s="171">
        <v>24.015404999999998</v>
      </c>
      <c r="CG12" s="194">
        <v>0.24107694316459211</v>
      </c>
      <c r="CH12" s="171">
        <v>27.434730000000002</v>
      </c>
      <c r="CI12" s="194">
        <v>0.27540159514053297</v>
      </c>
      <c r="CJ12" s="171">
        <v>14.937222999999999</v>
      </c>
      <c r="CK12" s="194">
        <v>0.14994625575574672</v>
      </c>
      <c r="CL12" s="190">
        <v>3.4926839999999997</v>
      </c>
      <c r="CM12" s="194">
        <v>3.4038976029193407E-3</v>
      </c>
      <c r="CN12" s="277">
        <v>99.617178999999993</v>
      </c>
    </row>
    <row r="13" spans="1:94" x14ac:dyDescent="0.2">
      <c r="A13" s="126"/>
      <c r="B13" s="132" t="s">
        <v>35</v>
      </c>
      <c r="C13" s="133">
        <v>20697.324035999998</v>
      </c>
      <c r="D13" s="134">
        <v>0.79389860582927452</v>
      </c>
      <c r="E13" s="236">
        <v>16277.491273</v>
      </c>
      <c r="F13" s="136">
        <v>0.78645390315615971</v>
      </c>
      <c r="G13" s="236">
        <v>4077.7783909999998</v>
      </c>
      <c r="H13" s="136">
        <v>0.19701959460591595</v>
      </c>
      <c r="I13" s="236">
        <v>342.05437199999994</v>
      </c>
      <c r="J13" s="136">
        <v>1.6526502237924377E-2</v>
      </c>
      <c r="K13" s="195"/>
      <c r="L13" s="194"/>
      <c r="M13" s="194"/>
      <c r="O13" s="132" t="s">
        <v>35</v>
      </c>
      <c r="P13" s="135">
        <v>17022.790659000002</v>
      </c>
      <c r="Q13" s="134">
        <v>0.8224633594850872</v>
      </c>
      <c r="R13" s="135">
        <v>3528.8022519999995</v>
      </c>
      <c r="S13" s="134">
        <v>0.17049557932523832</v>
      </c>
      <c r="T13" s="135">
        <v>145.73112599999999</v>
      </c>
      <c r="U13" s="134">
        <v>7.0410612379900803E-3</v>
      </c>
      <c r="V13" s="135">
        <v>15044.783640000001</v>
      </c>
      <c r="W13" s="136">
        <v>0.92426918790337609</v>
      </c>
      <c r="X13" s="135">
        <v>1120.382494</v>
      </c>
      <c r="Y13" s="136">
        <v>6.8830170153948392E-2</v>
      </c>
      <c r="Z13" s="135">
        <v>112.325137</v>
      </c>
      <c r="AA13" s="136">
        <v>6.9006418198065524E-3</v>
      </c>
      <c r="AB13" s="135">
        <v>1803.2921370000001</v>
      </c>
      <c r="AC13" s="136">
        <v>0.44222416327969605</v>
      </c>
      <c r="AD13" s="135">
        <v>2247.0572649999995</v>
      </c>
      <c r="AE13" s="136">
        <v>0.55104938266371806</v>
      </c>
      <c r="AF13" s="135">
        <v>27.428989000000001</v>
      </c>
      <c r="AG13" s="136">
        <v>6.726454056585833E-3</v>
      </c>
      <c r="AH13" s="135">
        <v>174.71488199999999</v>
      </c>
      <c r="AI13" s="136">
        <v>0.51078102284861315</v>
      </c>
      <c r="AJ13" s="135">
        <v>161.362493</v>
      </c>
      <c r="AK13" s="136">
        <v>0.47174515576722414</v>
      </c>
      <c r="AL13" s="135">
        <v>5.9770000000000003</v>
      </c>
      <c r="AM13" s="136">
        <v>1.7473830154698333E-2</v>
      </c>
      <c r="AO13" s="132" t="s">
        <v>35</v>
      </c>
      <c r="AP13" s="135">
        <v>271.75159099999996</v>
      </c>
      <c r="AQ13" s="134">
        <v>1.3129793519554867E-2</v>
      </c>
      <c r="AR13" s="135">
        <v>1334.5313350000001</v>
      </c>
      <c r="AS13" s="134">
        <v>6.4478448164544178E-2</v>
      </c>
      <c r="AT13" s="135">
        <v>5432.765484999999</v>
      </c>
      <c r="AU13" s="134">
        <v>0.26248637145316417</v>
      </c>
      <c r="AV13" s="135">
        <v>9016.4191140000003</v>
      </c>
      <c r="AW13" s="134">
        <v>0.43563211835101218</v>
      </c>
      <c r="AX13" s="135">
        <v>3520.9461120000001</v>
      </c>
      <c r="AY13" s="134">
        <v>0.17011600658499737</v>
      </c>
      <c r="AZ13" s="135">
        <v>1120.9103989999999</v>
      </c>
      <c r="BA13" s="237">
        <v>5.415726192672727E-2</v>
      </c>
      <c r="BB13" s="459">
        <v>102.248603</v>
      </c>
      <c r="BC13" s="446">
        <v>6.2815947055430499E-3</v>
      </c>
      <c r="BD13" s="236">
        <v>593.33343400000001</v>
      </c>
      <c r="BE13" s="446">
        <v>3.6451159705683966E-2</v>
      </c>
      <c r="BF13" s="236">
        <v>3586.3117590000002</v>
      </c>
      <c r="BG13" s="446">
        <v>0.22032337163336288</v>
      </c>
      <c r="BH13" s="236">
        <v>7682.0758590000005</v>
      </c>
      <c r="BI13" s="446">
        <v>0.47194470758172102</v>
      </c>
      <c r="BJ13" s="236">
        <v>3252.7911209999997</v>
      </c>
      <c r="BK13" s="446">
        <v>0.1998336885239502</v>
      </c>
      <c r="BL13" s="135">
        <v>1060.730497</v>
      </c>
      <c r="BM13" s="285">
        <v>6.5165477849738918E-2</v>
      </c>
      <c r="BN13" s="279">
        <v>16277.491273</v>
      </c>
      <c r="BO13" s="460">
        <v>134.60562199999998</v>
      </c>
      <c r="BP13" s="134">
        <v>3.3009548114994652E-2</v>
      </c>
      <c r="BQ13" s="236">
        <v>648.97587099999998</v>
      </c>
      <c r="BR13" s="134">
        <v>0.15914937222492137</v>
      </c>
      <c r="BS13" s="236">
        <v>1749.843218</v>
      </c>
      <c r="BT13" s="134">
        <v>0.4291168009183754</v>
      </c>
      <c r="BU13" s="236">
        <v>1254.4562649999998</v>
      </c>
      <c r="BV13" s="134">
        <v>0.30763228030456252</v>
      </c>
      <c r="BW13" s="236">
        <v>235.71334999999999</v>
      </c>
      <c r="BX13" s="134">
        <v>5.7804355067514017E-2</v>
      </c>
      <c r="BY13" s="135">
        <v>54.184065000000004</v>
      </c>
      <c r="BZ13" s="134">
        <v>1.3287643369632052E-2</v>
      </c>
      <c r="CA13" s="279">
        <v>4077.7783909999998</v>
      </c>
      <c r="CB13" s="236">
        <v>34.897365999999998</v>
      </c>
      <c r="CC13" s="446">
        <v>0.10202286202615764</v>
      </c>
      <c r="CD13" s="236">
        <v>92.22202999999999</v>
      </c>
      <c r="CE13" s="446">
        <v>0.26961219487058624</v>
      </c>
      <c r="CF13" s="236">
        <v>96.610507999999996</v>
      </c>
      <c r="CG13" s="446">
        <v>0.2824419621802115</v>
      </c>
      <c r="CH13" s="236">
        <v>79.886989999999997</v>
      </c>
      <c r="CI13" s="446">
        <v>0.23355055961687868</v>
      </c>
      <c r="CJ13" s="236">
        <v>32.441641000000004</v>
      </c>
      <c r="CK13" s="446">
        <v>9.484352095929359E-2</v>
      </c>
      <c r="CL13" s="135">
        <v>5.9958369999999999</v>
      </c>
      <c r="CM13" s="134">
        <v>1.470368525477823E-3</v>
      </c>
      <c r="CN13" s="279">
        <v>342.054372</v>
      </c>
    </row>
    <row r="14" spans="1:94" x14ac:dyDescent="0.2">
      <c r="A14" s="119">
        <v>97201</v>
      </c>
      <c r="B14" s="137" t="s">
        <v>32</v>
      </c>
      <c r="C14" s="115">
        <v>610.2205469999999</v>
      </c>
      <c r="D14" s="138">
        <v>0.90990990982930908</v>
      </c>
      <c r="E14" s="221">
        <v>475.28728999999993</v>
      </c>
      <c r="F14" s="139">
        <v>0.7788778865881093</v>
      </c>
      <c r="G14" s="221">
        <v>134.933257</v>
      </c>
      <c r="H14" s="139">
        <v>0.22112211341189078</v>
      </c>
      <c r="I14" s="221">
        <v>0</v>
      </c>
      <c r="J14" s="139">
        <v>0</v>
      </c>
      <c r="K14" s="194"/>
      <c r="L14" s="194"/>
      <c r="M14" s="194"/>
      <c r="O14" s="137" t="s">
        <v>32</v>
      </c>
      <c r="P14" s="115">
        <v>586.05339600000002</v>
      </c>
      <c r="Q14" s="138">
        <v>0.96039603858176892</v>
      </c>
      <c r="R14" s="115">
        <v>23.160188000000005</v>
      </c>
      <c r="S14" s="138">
        <v>3.795379902210997E-2</v>
      </c>
      <c r="T14" s="115">
        <v>1.0069650000000001</v>
      </c>
      <c r="U14" s="138">
        <v>1.6501656736248841E-3</v>
      </c>
      <c r="V14" s="117">
        <v>472.26639599999999</v>
      </c>
      <c r="W14" s="139">
        <v>0.99364406735976474</v>
      </c>
      <c r="X14" s="117">
        <v>2.0139300000000002</v>
      </c>
      <c r="Y14" s="139">
        <v>4.2372898294839745E-3</v>
      </c>
      <c r="Z14" s="117">
        <v>1.0069650000000001</v>
      </c>
      <c r="AA14" s="139">
        <v>2.1186449147419873E-3</v>
      </c>
      <c r="AB14" s="117">
        <v>113.78699999999999</v>
      </c>
      <c r="AC14" s="139">
        <v>0.84328357982198554</v>
      </c>
      <c r="AD14" s="117">
        <v>21.146258000000003</v>
      </c>
      <c r="AE14" s="139">
        <v>0.1567164275890858</v>
      </c>
      <c r="AF14" s="117">
        <v>0</v>
      </c>
      <c r="AG14" s="139">
        <v>0</v>
      </c>
      <c r="AH14" s="117"/>
      <c r="AI14" s="139"/>
      <c r="AJ14" s="117"/>
      <c r="AK14" s="139"/>
      <c r="AL14" s="117"/>
      <c r="AM14" s="139"/>
      <c r="AO14" s="137" t="s">
        <v>32</v>
      </c>
      <c r="AP14" s="115">
        <v>4.0278590000000003</v>
      </c>
      <c r="AQ14" s="138">
        <v>6.6006610557477691E-3</v>
      </c>
      <c r="AR14" s="115">
        <v>27.188044999999999</v>
      </c>
      <c r="AS14" s="138">
        <v>4.4554456800354192E-2</v>
      </c>
      <c r="AT14" s="115">
        <v>170.17701699999998</v>
      </c>
      <c r="AU14" s="138">
        <v>0.27887788740748515</v>
      </c>
      <c r="AV14" s="115">
        <v>265.83865400000002</v>
      </c>
      <c r="AW14" s="138">
        <v>0.43564356412928201</v>
      </c>
      <c r="AX14" s="115">
        <v>104.724318</v>
      </c>
      <c r="AY14" s="138">
        <v>0.1716171612294137</v>
      </c>
      <c r="AZ14" s="115">
        <v>38.264654</v>
      </c>
      <c r="BA14" s="267">
        <v>6.2706269377717311E-2</v>
      </c>
      <c r="BB14" s="174">
        <v>0</v>
      </c>
      <c r="BC14" s="194">
        <v>0</v>
      </c>
      <c r="BD14" s="171">
        <v>16.111433999999999</v>
      </c>
      <c r="BE14" s="194">
        <v>3.3898306011928066E-2</v>
      </c>
      <c r="BF14" s="171">
        <v>107.745212</v>
      </c>
      <c r="BG14" s="194">
        <v>0.22669491540579592</v>
      </c>
      <c r="BH14" s="171">
        <v>221.53221200000002</v>
      </c>
      <c r="BI14" s="194">
        <v>0.46610169609206259</v>
      </c>
      <c r="BJ14" s="171">
        <v>93.647706999999997</v>
      </c>
      <c r="BK14" s="194">
        <v>0.19703389711936123</v>
      </c>
      <c r="BL14" s="190">
        <v>36.250725000000003</v>
      </c>
      <c r="BM14" s="265">
        <v>7.6271185370852229E-2</v>
      </c>
      <c r="BN14" s="280">
        <v>475.28728999999998</v>
      </c>
      <c r="BO14" s="171">
        <v>4.0278590000000003</v>
      </c>
      <c r="BP14" s="194">
        <v>2.9850750582563944E-2</v>
      </c>
      <c r="BQ14" s="171">
        <v>11.076611</v>
      </c>
      <c r="BR14" s="194">
        <v>8.2089554838211606E-2</v>
      </c>
      <c r="BS14" s="171">
        <v>62.431804999999997</v>
      </c>
      <c r="BT14" s="194">
        <v>0.4626865636245629</v>
      </c>
      <c r="BU14" s="171">
        <v>44.306441999999997</v>
      </c>
      <c r="BV14" s="194">
        <v>0.32835820453070363</v>
      </c>
      <c r="BW14" s="171">
        <v>11.076611</v>
      </c>
      <c r="BX14" s="194">
        <v>8.2089554838211606E-2</v>
      </c>
      <c r="BY14" s="190">
        <v>2.0139290000000001</v>
      </c>
      <c r="BZ14" s="194">
        <v>1.4925371585746278E-2</v>
      </c>
      <c r="CA14" s="280">
        <v>134.933257</v>
      </c>
      <c r="CB14" s="174">
        <v>0</v>
      </c>
      <c r="CC14" s="194"/>
      <c r="CD14" s="171">
        <v>0</v>
      </c>
      <c r="CE14" s="194"/>
      <c r="CF14" s="171">
        <v>0</v>
      </c>
      <c r="CG14" s="194"/>
      <c r="CH14" s="171">
        <v>0</v>
      </c>
      <c r="CI14" s="194"/>
      <c r="CJ14" s="171">
        <v>0</v>
      </c>
      <c r="CK14" s="194"/>
      <c r="CL14" s="190">
        <v>0</v>
      </c>
      <c r="CM14" s="194">
        <v>0</v>
      </c>
      <c r="CN14" s="280">
        <v>0</v>
      </c>
    </row>
    <row r="15" spans="1:94" x14ac:dyDescent="0.2">
      <c r="A15" s="119">
        <v>97203</v>
      </c>
      <c r="B15" s="120" t="s">
        <v>1</v>
      </c>
      <c r="C15" s="115">
        <v>1220.7978410000001</v>
      </c>
      <c r="D15" s="121">
        <v>0.77748691173333107</v>
      </c>
      <c r="E15" s="221">
        <v>1033.7732540000002</v>
      </c>
      <c r="F15" s="122">
        <v>0.8468013452196137</v>
      </c>
      <c r="G15" s="221">
        <v>184.96937099999997</v>
      </c>
      <c r="H15" s="122">
        <v>0.1515151524583995</v>
      </c>
      <c r="I15" s="221">
        <v>2.0552160000000002</v>
      </c>
      <c r="J15" s="122">
        <v>1.6835023219868228E-3</v>
      </c>
      <c r="K15" s="194"/>
      <c r="L15" s="194"/>
      <c r="M15" s="194"/>
      <c r="O15" s="120" t="s">
        <v>1</v>
      </c>
      <c r="P15" s="115">
        <v>1208.4665469999998</v>
      </c>
      <c r="Q15" s="121">
        <v>0.98989898770635165</v>
      </c>
      <c r="R15" s="115">
        <v>11.303684000000002</v>
      </c>
      <c r="S15" s="121">
        <v>9.2592594943817583E-3</v>
      </c>
      <c r="T15" s="115">
        <v>1.0276080000000001</v>
      </c>
      <c r="U15" s="121">
        <v>8.4175116099341138E-4</v>
      </c>
      <c r="V15" s="117">
        <v>1030.6904299999999</v>
      </c>
      <c r="W15" s="122">
        <v>0.99701789150757014</v>
      </c>
      <c r="X15" s="117">
        <v>2.055215</v>
      </c>
      <c r="Y15" s="122">
        <v>1.9880713609562971E-3</v>
      </c>
      <c r="Z15" s="117">
        <v>1.0276080000000001</v>
      </c>
      <c r="AA15" s="122">
        <v>9.9403616414320576E-4</v>
      </c>
      <c r="AB15" s="117">
        <v>175.720901</v>
      </c>
      <c r="AC15" s="122">
        <v>0.9499999921608645</v>
      </c>
      <c r="AD15" s="117">
        <v>9.2484690000000018</v>
      </c>
      <c r="AE15" s="122">
        <v>5.0000002432835235E-2</v>
      </c>
      <c r="AF15" s="117">
        <v>0</v>
      </c>
      <c r="AG15" s="122">
        <v>0</v>
      </c>
      <c r="AH15" s="117">
        <v>2.0552160000000002</v>
      </c>
      <c r="AI15" s="122">
        <v>1</v>
      </c>
      <c r="AJ15" s="117">
        <v>0</v>
      </c>
      <c r="AK15" s="122">
        <v>0</v>
      </c>
      <c r="AL15" s="117">
        <v>0</v>
      </c>
      <c r="AM15" s="122">
        <v>0</v>
      </c>
      <c r="AO15" s="120" t="s">
        <v>1</v>
      </c>
      <c r="AP15" s="115">
        <v>2.0552160000000002</v>
      </c>
      <c r="AQ15" s="121">
        <v>1.6835023219868228E-3</v>
      </c>
      <c r="AR15" s="115">
        <v>52.407989000000001</v>
      </c>
      <c r="AS15" s="121">
        <v>4.2929293647071577E-2</v>
      </c>
      <c r="AT15" s="115">
        <v>257.92950999999994</v>
      </c>
      <c r="AU15" s="121">
        <v>0.21127946113397486</v>
      </c>
      <c r="AV15" s="115">
        <v>588.8191599999999</v>
      </c>
      <c r="AW15" s="121">
        <v>0.48232323176266156</v>
      </c>
      <c r="AX15" s="115">
        <v>240.46018000000001</v>
      </c>
      <c r="AY15" s="121">
        <v>0.19696969631190558</v>
      </c>
      <c r="AZ15" s="115">
        <v>79.125785999999991</v>
      </c>
      <c r="BA15" s="265">
        <v>6.4814814822399397E-2</v>
      </c>
      <c r="BB15" s="174">
        <v>1.0276080000000001</v>
      </c>
      <c r="BC15" s="194">
        <v>9.9403616414320598E-4</v>
      </c>
      <c r="BD15" s="171">
        <v>27.745405999999999</v>
      </c>
      <c r="BE15" s="194">
        <v>2.6838966758565414E-2</v>
      </c>
      <c r="BF15" s="171">
        <v>177.77611599999997</v>
      </c>
      <c r="BG15" s="194">
        <v>0.1719681906183268</v>
      </c>
      <c r="BH15" s="171">
        <v>529.21791799999994</v>
      </c>
      <c r="BI15" s="194">
        <v>0.51192842913306791</v>
      </c>
      <c r="BJ15" s="171">
        <v>224.01845800000001</v>
      </c>
      <c r="BK15" s="194">
        <v>0.21669980059282906</v>
      </c>
      <c r="BL15" s="190">
        <v>73.987747999999996</v>
      </c>
      <c r="BM15" s="265">
        <v>7.1570576733067617E-2</v>
      </c>
      <c r="BN15" s="276">
        <v>1033.773254</v>
      </c>
      <c r="BO15" s="171">
        <v>1.0276080000000001</v>
      </c>
      <c r="BP15" s="194">
        <v>5.5555576279707414E-3</v>
      </c>
      <c r="BQ15" s="171">
        <v>24.662583000000001</v>
      </c>
      <c r="BR15" s="194">
        <v>0.13333333441459344</v>
      </c>
      <c r="BS15" s="171">
        <v>79.125786000000005</v>
      </c>
      <c r="BT15" s="194">
        <v>0.42777777516473259</v>
      </c>
      <c r="BU15" s="171">
        <v>58.573633999999998</v>
      </c>
      <c r="BV15" s="194">
        <v>0.31666666585572162</v>
      </c>
      <c r="BW15" s="171">
        <v>16.441721999999999</v>
      </c>
      <c r="BX15" s="194">
        <v>8.8888889609728947E-2</v>
      </c>
      <c r="BY15" s="190">
        <v>5.1380379999999999</v>
      </c>
      <c r="BZ15" s="194">
        <v>2.7777777327252739E-2</v>
      </c>
      <c r="CA15" s="276">
        <v>184.969371</v>
      </c>
      <c r="CB15" s="174">
        <v>0</v>
      </c>
      <c r="CC15" s="194">
        <v>0</v>
      </c>
      <c r="CD15" s="171">
        <v>0</v>
      </c>
      <c r="CE15" s="194">
        <v>0</v>
      </c>
      <c r="CF15" s="171">
        <v>1.0276080000000001</v>
      </c>
      <c r="CG15" s="194">
        <v>0.5</v>
      </c>
      <c r="CH15" s="171">
        <v>1.0276080000000001</v>
      </c>
      <c r="CI15" s="194">
        <v>0.5</v>
      </c>
      <c r="CJ15" s="171">
        <v>0</v>
      </c>
      <c r="CK15" s="194">
        <v>0</v>
      </c>
      <c r="CL15" s="190">
        <v>0</v>
      </c>
      <c r="CM15" s="194">
        <v>0</v>
      </c>
      <c r="CN15" s="276">
        <v>2.0552160000000002</v>
      </c>
    </row>
    <row r="16" spans="1:94" x14ac:dyDescent="0.2">
      <c r="A16" s="119">
        <v>97211</v>
      </c>
      <c r="B16" s="120" t="s">
        <v>30</v>
      </c>
      <c r="C16" s="115">
        <v>228</v>
      </c>
      <c r="D16" s="121">
        <v>0.83823529411764708</v>
      </c>
      <c r="E16" s="221">
        <v>166</v>
      </c>
      <c r="F16" s="122">
        <v>0.72807017543859653</v>
      </c>
      <c r="G16" s="221">
        <v>52</v>
      </c>
      <c r="H16" s="122">
        <v>0.22807017543859648</v>
      </c>
      <c r="I16" s="221">
        <v>10</v>
      </c>
      <c r="J16" s="122">
        <v>4.3859649122807015E-2</v>
      </c>
      <c r="K16" s="194"/>
      <c r="L16" s="194"/>
      <c r="M16" s="194"/>
      <c r="O16" s="120" t="s">
        <v>30</v>
      </c>
      <c r="P16" s="115">
        <v>224</v>
      </c>
      <c r="Q16" s="121">
        <v>0.98245614035087714</v>
      </c>
      <c r="R16" s="115">
        <v>4</v>
      </c>
      <c r="S16" s="121">
        <v>1.7543859649122806E-2</v>
      </c>
      <c r="T16" s="115">
        <v>0</v>
      </c>
      <c r="U16" s="121">
        <v>0</v>
      </c>
      <c r="V16" s="117">
        <v>166</v>
      </c>
      <c r="W16" s="122">
        <v>1</v>
      </c>
      <c r="X16" s="117">
        <v>0</v>
      </c>
      <c r="Y16" s="122">
        <v>0</v>
      </c>
      <c r="Z16" s="117">
        <v>0</v>
      </c>
      <c r="AA16" s="122">
        <v>0</v>
      </c>
      <c r="AB16" s="117">
        <v>48</v>
      </c>
      <c r="AC16" s="122">
        <v>0.92307692307692313</v>
      </c>
      <c r="AD16" s="117">
        <v>4</v>
      </c>
      <c r="AE16" s="122">
        <v>7.6923076923076927E-2</v>
      </c>
      <c r="AF16" s="117">
        <v>0</v>
      </c>
      <c r="AG16" s="122">
        <v>0</v>
      </c>
      <c r="AH16" s="117">
        <v>10</v>
      </c>
      <c r="AI16" s="122">
        <v>1</v>
      </c>
      <c r="AJ16" s="117">
        <v>0</v>
      </c>
      <c r="AK16" s="122">
        <v>0</v>
      </c>
      <c r="AL16" s="117">
        <v>0</v>
      </c>
      <c r="AM16" s="122">
        <v>0</v>
      </c>
      <c r="AO16" s="120" t="s">
        <v>30</v>
      </c>
      <c r="AP16" s="115">
        <v>1</v>
      </c>
      <c r="AQ16" s="121">
        <v>4.3859649122807015E-3</v>
      </c>
      <c r="AR16" s="115">
        <v>19</v>
      </c>
      <c r="AS16" s="121">
        <v>8.3333333333333329E-2</v>
      </c>
      <c r="AT16" s="115">
        <v>53</v>
      </c>
      <c r="AU16" s="121">
        <v>0.23245614035087719</v>
      </c>
      <c r="AV16" s="115">
        <v>76</v>
      </c>
      <c r="AW16" s="121">
        <v>0.33333333333333331</v>
      </c>
      <c r="AX16" s="115">
        <v>43</v>
      </c>
      <c r="AY16" s="121">
        <v>0.18859649122807018</v>
      </c>
      <c r="AZ16" s="115">
        <v>36</v>
      </c>
      <c r="BA16" s="265">
        <v>0.15789473684210525</v>
      </c>
      <c r="BB16" s="174">
        <v>0</v>
      </c>
      <c r="BC16" s="194">
        <v>0</v>
      </c>
      <c r="BD16" s="171">
        <v>4</v>
      </c>
      <c r="BE16" s="194">
        <v>2.4096385542168676E-2</v>
      </c>
      <c r="BF16" s="171">
        <v>33</v>
      </c>
      <c r="BG16" s="194">
        <v>0.19879518072289157</v>
      </c>
      <c r="BH16" s="171">
        <v>56</v>
      </c>
      <c r="BI16" s="194">
        <v>0.33734939759036142</v>
      </c>
      <c r="BJ16" s="171">
        <v>39</v>
      </c>
      <c r="BK16" s="194">
        <v>0.23493975903614459</v>
      </c>
      <c r="BL16" s="190">
        <v>34</v>
      </c>
      <c r="BM16" s="265">
        <v>0.20481927710843373</v>
      </c>
      <c r="BN16" s="276">
        <v>166</v>
      </c>
      <c r="BO16" s="171">
        <v>1</v>
      </c>
      <c r="BP16" s="194">
        <v>1.9230769230769232E-2</v>
      </c>
      <c r="BQ16" s="171">
        <v>15</v>
      </c>
      <c r="BR16" s="194">
        <v>0.28846153846153844</v>
      </c>
      <c r="BS16" s="171">
        <v>18</v>
      </c>
      <c r="BT16" s="194">
        <v>0.34615384615384615</v>
      </c>
      <c r="BU16" s="171">
        <v>13</v>
      </c>
      <c r="BV16" s="194">
        <v>0.25</v>
      </c>
      <c r="BW16" s="171">
        <v>4</v>
      </c>
      <c r="BX16" s="194">
        <v>7.6923076923076927E-2</v>
      </c>
      <c r="BY16" s="190">
        <v>1</v>
      </c>
      <c r="BZ16" s="194">
        <v>1.9230769230769232E-2</v>
      </c>
      <c r="CA16" s="276">
        <v>52</v>
      </c>
      <c r="CB16" s="174">
        <v>0</v>
      </c>
      <c r="CC16" s="194">
        <v>0</v>
      </c>
      <c r="CD16" s="171">
        <v>0</v>
      </c>
      <c r="CE16" s="194">
        <v>0</v>
      </c>
      <c r="CF16" s="171">
        <v>2</v>
      </c>
      <c r="CG16" s="194">
        <v>0.2</v>
      </c>
      <c r="CH16" s="171">
        <v>7</v>
      </c>
      <c r="CI16" s="194">
        <v>0.7</v>
      </c>
      <c r="CJ16" s="171">
        <v>0</v>
      </c>
      <c r="CK16" s="194">
        <v>0</v>
      </c>
      <c r="CL16" s="190">
        <v>1</v>
      </c>
      <c r="CM16" s="194">
        <v>1.9230769230769232E-2</v>
      </c>
      <c r="CN16" s="276">
        <v>10</v>
      </c>
    </row>
    <row r="17" spans="1:92" x14ac:dyDescent="0.2">
      <c r="A17" s="119">
        <v>97214</v>
      </c>
      <c r="B17" s="120" t="s">
        <v>11</v>
      </c>
      <c r="C17" s="115">
        <v>2350.0983259999998</v>
      </c>
      <c r="D17" s="121">
        <v>0.82265840217167208</v>
      </c>
      <c r="E17" s="221">
        <v>1917.2631379999998</v>
      </c>
      <c r="F17" s="122">
        <v>0.81582251975954134</v>
      </c>
      <c r="G17" s="221">
        <v>418.07944200000009</v>
      </c>
      <c r="H17" s="122">
        <v>0.17789870209881598</v>
      </c>
      <c r="I17" s="221">
        <v>14.755746</v>
      </c>
      <c r="J17" s="122">
        <v>6.2787781416427432E-3</v>
      </c>
      <c r="K17" s="194"/>
      <c r="L17" s="194"/>
      <c r="M17" s="194"/>
      <c r="O17" s="120" t="s">
        <v>11</v>
      </c>
      <c r="P17" s="115">
        <v>2203.5245930000001</v>
      </c>
      <c r="Q17" s="121">
        <v>0.93763080830346512</v>
      </c>
      <c r="R17" s="115">
        <v>130.834272</v>
      </c>
      <c r="S17" s="121">
        <v>5.5671828941169163E-2</v>
      </c>
      <c r="T17" s="115">
        <v>15.739460999999999</v>
      </c>
      <c r="U17" s="121">
        <v>6.6973627553658368E-3</v>
      </c>
      <c r="V17" s="117">
        <v>1900.5399609999999</v>
      </c>
      <c r="W17" s="122">
        <v>0.99127757861268606</v>
      </c>
      <c r="X17" s="117">
        <v>11.804594999999999</v>
      </c>
      <c r="Y17" s="122">
        <v>6.1570030560927627E-3</v>
      </c>
      <c r="Z17" s="117">
        <v>4.9185809999999996</v>
      </c>
      <c r="AA17" s="122">
        <v>2.5654178096444474E-3</v>
      </c>
      <c r="AB17" s="117">
        <v>291.18003599999997</v>
      </c>
      <c r="AC17" s="122">
        <v>0.69647059086918683</v>
      </c>
      <c r="AD17" s="117">
        <v>116.07852800000001</v>
      </c>
      <c r="AE17" s="122">
        <v>0.27764706019675556</v>
      </c>
      <c r="AF17" s="117">
        <v>10.820879999999999</v>
      </c>
      <c r="AG17" s="122">
        <v>2.5882353717837186E-2</v>
      </c>
      <c r="AH17" s="117">
        <v>11.804596</v>
      </c>
      <c r="AI17" s="122">
        <v>0.79999994578383227</v>
      </c>
      <c r="AJ17" s="117">
        <v>2.951149</v>
      </c>
      <c r="AK17" s="122">
        <v>0.19999998644595807</v>
      </c>
      <c r="AL17" s="117">
        <v>0</v>
      </c>
      <c r="AM17" s="122">
        <v>0</v>
      </c>
      <c r="AO17" s="120" t="s">
        <v>11</v>
      </c>
      <c r="AP17" s="115">
        <v>24.592908000000001</v>
      </c>
      <c r="AQ17" s="121">
        <v>1.0464629385043016E-2</v>
      </c>
      <c r="AR17" s="115">
        <v>110.17622900000001</v>
      </c>
      <c r="AS17" s="121">
        <v>4.6881540138589084E-2</v>
      </c>
      <c r="AT17" s="115">
        <v>494.80931700000002</v>
      </c>
      <c r="AU17" s="121">
        <v>0.21054834664819894</v>
      </c>
      <c r="AV17" s="115">
        <v>914.85619299999996</v>
      </c>
      <c r="AW17" s="121">
        <v>0.3892842196765175</v>
      </c>
      <c r="AX17" s="115">
        <v>529.23938900000007</v>
      </c>
      <c r="AY17" s="121">
        <v>0.22519882812767048</v>
      </c>
      <c r="AZ17" s="115">
        <v>276.42429000000004</v>
      </c>
      <c r="BA17" s="265">
        <v>0.11762243602398109</v>
      </c>
      <c r="BB17" s="174">
        <v>9.8371630000000003</v>
      </c>
      <c r="BC17" s="194">
        <v>5.1308361408657103E-3</v>
      </c>
      <c r="BD17" s="171">
        <v>55.088114000000004</v>
      </c>
      <c r="BE17" s="194">
        <v>2.8732683014740155E-2</v>
      </c>
      <c r="BF17" s="171">
        <v>328.56125600000001</v>
      </c>
      <c r="BG17" s="194">
        <v>0.17136993325952113</v>
      </c>
      <c r="BH17" s="171">
        <v>775.16847299999995</v>
      </c>
      <c r="BI17" s="194">
        <v>0.40430990281731483</v>
      </c>
      <c r="BJ17" s="171">
        <v>484.97215400000005</v>
      </c>
      <c r="BK17" s="194">
        <v>0.25295023118521986</v>
      </c>
      <c r="BL17" s="190">
        <v>263.63597800000002</v>
      </c>
      <c r="BM17" s="265">
        <v>0.13750641358233845</v>
      </c>
      <c r="BN17" s="276">
        <v>1917.2631379999998</v>
      </c>
      <c r="BO17" s="171">
        <v>10.820879</v>
      </c>
      <c r="BP17" s="194">
        <v>2.5882351325947284E-2</v>
      </c>
      <c r="BQ17" s="171">
        <v>53.120682000000002</v>
      </c>
      <c r="BR17" s="194">
        <v>0.1270588234281082</v>
      </c>
      <c r="BS17" s="171">
        <v>162.31319599999998</v>
      </c>
      <c r="BT17" s="194">
        <v>0.38823529619999825</v>
      </c>
      <c r="BU17" s="171">
        <v>134.769138</v>
      </c>
      <c r="BV17" s="194">
        <v>0.32235294171675632</v>
      </c>
      <c r="BW17" s="171">
        <v>44.267234999999999</v>
      </c>
      <c r="BX17" s="194">
        <v>0.10588235285675683</v>
      </c>
      <c r="BY17" s="190">
        <v>12.788311999999999</v>
      </c>
      <c r="BZ17" s="194">
        <v>3.0588234472433112E-2</v>
      </c>
      <c r="CA17" s="276">
        <v>418.07944199999997</v>
      </c>
      <c r="CB17" s="174">
        <v>3.934866</v>
      </c>
      <c r="CC17" s="194">
        <v>0.26666669377475055</v>
      </c>
      <c r="CD17" s="171">
        <v>1.967433</v>
      </c>
      <c r="CE17" s="194">
        <v>0.13333334688737528</v>
      </c>
      <c r="CF17" s="171">
        <v>3.9348650000000003</v>
      </c>
      <c r="CG17" s="194">
        <v>0.26666662600454094</v>
      </c>
      <c r="CH17" s="171">
        <v>4.9185819999999998</v>
      </c>
      <c r="CI17" s="194">
        <v>0.33333333333333337</v>
      </c>
      <c r="CJ17" s="171">
        <v>0</v>
      </c>
      <c r="CK17" s="194">
        <v>0</v>
      </c>
      <c r="CL17" s="190">
        <v>0</v>
      </c>
      <c r="CM17" s="194">
        <v>0</v>
      </c>
      <c r="CN17" s="276">
        <v>14.755745999999998</v>
      </c>
    </row>
    <row r="18" spans="1:92" x14ac:dyDescent="0.2">
      <c r="A18" s="119">
        <v>97215</v>
      </c>
      <c r="B18" s="120" t="s">
        <v>12</v>
      </c>
      <c r="C18" s="115">
        <v>351.24912699999999</v>
      </c>
      <c r="D18" s="121">
        <v>0.79156908210694377</v>
      </c>
      <c r="E18" s="221">
        <v>309.68118399999997</v>
      </c>
      <c r="F18" s="122">
        <v>0.88165680764809418</v>
      </c>
      <c r="G18" s="221">
        <v>41.567943000000007</v>
      </c>
      <c r="H18" s="122">
        <v>0.11834319235190585</v>
      </c>
      <c r="I18" s="221">
        <v>0</v>
      </c>
      <c r="J18" s="122">
        <v>0</v>
      </c>
      <c r="K18" s="194"/>
      <c r="L18" s="194"/>
      <c r="M18" s="194"/>
      <c r="O18" s="120" t="s">
        <v>12</v>
      </c>
      <c r="P18" s="115">
        <v>340.857145</v>
      </c>
      <c r="Q18" s="121">
        <v>0.9704142125882067</v>
      </c>
      <c r="R18" s="115">
        <v>10.391987</v>
      </c>
      <c r="S18" s="121">
        <v>2.9585801646704164E-2</v>
      </c>
      <c r="T18" s="115">
        <v>0</v>
      </c>
      <c r="U18" s="121">
        <v>0</v>
      </c>
      <c r="V18" s="117">
        <v>304.48519199999998</v>
      </c>
      <c r="W18" s="122">
        <v>0.9832214798042106</v>
      </c>
      <c r="X18" s="117">
        <v>5.1959939999999998</v>
      </c>
      <c r="Y18" s="122">
        <v>1.677852665404431E-2</v>
      </c>
      <c r="Z18" s="117">
        <v>0</v>
      </c>
      <c r="AA18" s="122">
        <v>0</v>
      </c>
      <c r="AB18" s="117">
        <v>36.371952999999998</v>
      </c>
      <c r="AC18" s="122">
        <v>0.87500006916387452</v>
      </c>
      <c r="AD18" s="117">
        <v>5.1959929999999996</v>
      </c>
      <c r="AE18" s="122">
        <v>0.12500000300712497</v>
      </c>
      <c r="AF18" s="117">
        <v>0</v>
      </c>
      <c r="AG18" s="122">
        <v>0</v>
      </c>
      <c r="AH18" s="117"/>
      <c r="AI18" s="122"/>
      <c r="AJ18" s="117"/>
      <c r="AK18" s="122"/>
      <c r="AL18" s="117"/>
      <c r="AM18" s="122"/>
      <c r="AO18" s="120" t="s">
        <v>12</v>
      </c>
      <c r="AP18" s="115">
        <v>0</v>
      </c>
      <c r="AQ18" s="121">
        <v>0</v>
      </c>
      <c r="AR18" s="115">
        <v>11.431184</v>
      </c>
      <c r="AS18" s="121">
        <v>3.2544376971504904E-2</v>
      </c>
      <c r="AT18" s="115">
        <v>70.665506000000008</v>
      </c>
      <c r="AU18" s="121">
        <v>0.20118343525448823</v>
      </c>
      <c r="AV18" s="115">
        <v>139.25261199999997</v>
      </c>
      <c r="AW18" s="121">
        <v>0.39644970277748187</v>
      </c>
      <c r="AX18" s="115">
        <v>81.057490999999999</v>
      </c>
      <c r="AY18" s="121">
        <v>0.23076923120722803</v>
      </c>
      <c r="AZ18" s="115">
        <v>48.842334000000001</v>
      </c>
      <c r="BA18" s="265">
        <v>0.13905325378929698</v>
      </c>
      <c r="BB18" s="174">
        <v>0</v>
      </c>
      <c r="BC18" s="194">
        <v>0</v>
      </c>
      <c r="BD18" s="171">
        <v>7.2743900000000004</v>
      </c>
      <c r="BE18" s="194">
        <v>2.3489932149058177E-2</v>
      </c>
      <c r="BF18" s="171">
        <v>48.842335000000006</v>
      </c>
      <c r="BG18" s="194">
        <v>0.15771812277752079</v>
      </c>
      <c r="BH18" s="171">
        <v>133.01742099999998</v>
      </c>
      <c r="BI18" s="194">
        <v>0.42953020032369804</v>
      </c>
      <c r="BJ18" s="171">
        <v>73.783101000000002</v>
      </c>
      <c r="BK18" s="194">
        <v>0.23825503392547093</v>
      </c>
      <c r="BL18" s="190">
        <v>46.763936999999999</v>
      </c>
      <c r="BM18" s="265">
        <v>0.1510067108242521</v>
      </c>
      <c r="BN18" s="276">
        <v>309.68118399999997</v>
      </c>
      <c r="BO18" s="171">
        <v>0</v>
      </c>
      <c r="BP18" s="194">
        <v>0</v>
      </c>
      <c r="BQ18" s="171">
        <v>4.1567939999999997</v>
      </c>
      <c r="BR18" s="194">
        <v>9.9999992782900046E-2</v>
      </c>
      <c r="BS18" s="171">
        <v>21.823170999999999</v>
      </c>
      <c r="BT18" s="194">
        <v>0.52500002225272491</v>
      </c>
      <c r="BU18" s="171">
        <v>6.2351909999999995</v>
      </c>
      <c r="BV18" s="194">
        <v>0.14999998917435006</v>
      </c>
      <c r="BW18" s="171">
        <v>7.2743900000000004</v>
      </c>
      <c r="BX18" s="194">
        <v>0.17499999939857505</v>
      </c>
      <c r="BY18" s="190">
        <v>2.0783969999999998</v>
      </c>
      <c r="BZ18" s="194">
        <v>4.9999996391450023E-2</v>
      </c>
      <c r="CA18" s="276">
        <v>41.567942999999993</v>
      </c>
      <c r="CB18" s="174">
        <v>0</v>
      </c>
      <c r="CC18" s="194"/>
      <c r="CD18" s="171">
        <v>0</v>
      </c>
      <c r="CE18" s="194"/>
      <c r="CF18" s="171">
        <v>0</v>
      </c>
      <c r="CG18" s="194"/>
      <c r="CH18" s="171">
        <v>0</v>
      </c>
      <c r="CI18" s="194"/>
      <c r="CJ18" s="171">
        <v>0</v>
      </c>
      <c r="CK18" s="194"/>
      <c r="CL18" s="190">
        <v>0</v>
      </c>
      <c r="CM18" s="194">
        <v>0</v>
      </c>
      <c r="CN18" s="276">
        <v>0</v>
      </c>
    </row>
    <row r="19" spans="1:92" x14ac:dyDescent="0.2">
      <c r="A19" s="119">
        <v>97216</v>
      </c>
      <c r="B19" s="123" t="s">
        <v>13</v>
      </c>
      <c r="C19" s="115">
        <v>1149</v>
      </c>
      <c r="D19" s="124">
        <v>0.81431608788093546</v>
      </c>
      <c r="E19" s="221">
        <v>939</v>
      </c>
      <c r="F19" s="125">
        <v>0.81723237597911225</v>
      </c>
      <c r="G19" s="221">
        <v>202</v>
      </c>
      <c r="H19" s="125">
        <v>0.17580504786771106</v>
      </c>
      <c r="I19" s="221">
        <v>8</v>
      </c>
      <c r="J19" s="125">
        <v>6.9625761531766752E-3</v>
      </c>
      <c r="K19" s="194"/>
      <c r="L19" s="194"/>
      <c r="M19" s="194"/>
      <c r="O19" s="123" t="s">
        <v>13</v>
      </c>
      <c r="P19" s="115">
        <v>1025</v>
      </c>
      <c r="Q19" s="124">
        <v>0.89208006962576158</v>
      </c>
      <c r="R19" s="115">
        <v>121</v>
      </c>
      <c r="S19" s="124">
        <v>0.10530896431679722</v>
      </c>
      <c r="T19" s="115">
        <v>3</v>
      </c>
      <c r="U19" s="124">
        <v>2.6109660574412533E-3</v>
      </c>
      <c r="V19" s="117">
        <v>928</v>
      </c>
      <c r="W19" s="125">
        <v>0.98828541001064962</v>
      </c>
      <c r="X19" s="117">
        <v>8</v>
      </c>
      <c r="Y19" s="125">
        <v>8.5197018104366355E-3</v>
      </c>
      <c r="Z19" s="117">
        <v>3</v>
      </c>
      <c r="AA19" s="125">
        <v>3.1948881789137379E-3</v>
      </c>
      <c r="AB19" s="117">
        <v>91</v>
      </c>
      <c r="AC19" s="125">
        <v>0.45049504950495051</v>
      </c>
      <c r="AD19" s="117">
        <v>111</v>
      </c>
      <c r="AE19" s="125">
        <v>0.54950495049504955</v>
      </c>
      <c r="AF19" s="117">
        <v>0</v>
      </c>
      <c r="AG19" s="125">
        <v>0</v>
      </c>
      <c r="AH19" s="117">
        <v>6</v>
      </c>
      <c r="AI19" s="125">
        <v>0.75</v>
      </c>
      <c r="AJ19" s="117">
        <v>2</v>
      </c>
      <c r="AK19" s="125">
        <v>0.25</v>
      </c>
      <c r="AL19" s="117">
        <v>0</v>
      </c>
      <c r="AM19" s="125">
        <v>0</v>
      </c>
      <c r="AO19" s="123" t="s">
        <v>13</v>
      </c>
      <c r="AP19" s="115">
        <v>1</v>
      </c>
      <c r="AQ19" s="124">
        <v>8.703220191470844E-4</v>
      </c>
      <c r="AR19" s="115">
        <v>58</v>
      </c>
      <c r="AS19" s="124">
        <v>5.0478677110530897E-2</v>
      </c>
      <c r="AT19" s="115">
        <v>212</v>
      </c>
      <c r="AU19" s="124">
        <v>0.18450826805918188</v>
      </c>
      <c r="AV19" s="115">
        <v>480</v>
      </c>
      <c r="AW19" s="124">
        <v>0.4177545691906005</v>
      </c>
      <c r="AX19" s="115">
        <v>284</v>
      </c>
      <c r="AY19" s="124">
        <v>0.24717145343777197</v>
      </c>
      <c r="AZ19" s="115">
        <v>114</v>
      </c>
      <c r="BA19" s="266">
        <v>9.921671018276762E-2</v>
      </c>
      <c r="BB19" s="174">
        <v>1</v>
      </c>
      <c r="BC19" s="194">
        <v>1.0649627263045794E-3</v>
      </c>
      <c r="BD19" s="171">
        <v>22</v>
      </c>
      <c r="BE19" s="194">
        <v>2.3429179978700747E-2</v>
      </c>
      <c r="BF19" s="171">
        <v>118</v>
      </c>
      <c r="BG19" s="194">
        <v>0.12566560170394037</v>
      </c>
      <c r="BH19" s="171">
        <v>422</v>
      </c>
      <c r="BI19" s="194">
        <v>0.44941427050053251</v>
      </c>
      <c r="BJ19" s="171">
        <v>264</v>
      </c>
      <c r="BK19" s="194">
        <v>0.28115015974440893</v>
      </c>
      <c r="BL19" s="190">
        <v>112</v>
      </c>
      <c r="BM19" s="265">
        <v>0.11927582534611289</v>
      </c>
      <c r="BN19" s="277">
        <v>939</v>
      </c>
      <c r="BO19" s="171">
        <v>0</v>
      </c>
      <c r="BP19" s="194">
        <v>0</v>
      </c>
      <c r="BQ19" s="171">
        <v>34</v>
      </c>
      <c r="BR19" s="194">
        <v>0.16831683168316833</v>
      </c>
      <c r="BS19" s="171">
        <v>92</v>
      </c>
      <c r="BT19" s="194">
        <v>0.45544554455445546</v>
      </c>
      <c r="BU19" s="171">
        <v>55</v>
      </c>
      <c r="BV19" s="194">
        <v>0.2722772277227723</v>
      </c>
      <c r="BW19" s="171">
        <v>19</v>
      </c>
      <c r="BX19" s="194">
        <v>9.405940594059406E-2</v>
      </c>
      <c r="BY19" s="190">
        <v>2</v>
      </c>
      <c r="BZ19" s="194">
        <v>9.9009900990099011E-3</v>
      </c>
      <c r="CA19" s="277">
        <v>202</v>
      </c>
      <c r="CB19" s="174">
        <v>0</v>
      </c>
      <c r="CC19" s="194">
        <v>0</v>
      </c>
      <c r="CD19" s="171">
        <v>2</v>
      </c>
      <c r="CE19" s="194">
        <v>0.25</v>
      </c>
      <c r="CF19" s="171">
        <v>2</v>
      </c>
      <c r="CG19" s="194">
        <v>0.25</v>
      </c>
      <c r="CH19" s="171">
        <v>3</v>
      </c>
      <c r="CI19" s="194">
        <v>0.375</v>
      </c>
      <c r="CJ19" s="171">
        <v>1</v>
      </c>
      <c r="CK19" s="194">
        <v>0.125</v>
      </c>
      <c r="CL19" s="190">
        <v>0</v>
      </c>
      <c r="CM19" s="194">
        <v>0</v>
      </c>
      <c r="CN19" s="277">
        <v>8</v>
      </c>
    </row>
    <row r="20" spans="1:92" x14ac:dyDescent="0.2">
      <c r="A20" s="126"/>
      <c r="B20" s="132" t="s">
        <v>36</v>
      </c>
      <c r="C20" s="133">
        <v>5909.3658409999998</v>
      </c>
      <c r="D20" s="134">
        <v>0.81798762694968596</v>
      </c>
      <c r="E20" s="236">
        <v>4841.0048660000002</v>
      </c>
      <c r="F20" s="136">
        <v>0.81920886204276555</v>
      </c>
      <c r="G20" s="236">
        <v>1033.550013</v>
      </c>
      <c r="H20" s="136">
        <v>0.17490032616174933</v>
      </c>
      <c r="I20" s="236">
        <v>34.810962000000004</v>
      </c>
      <c r="J20" s="136">
        <v>5.8908117954851805E-3</v>
      </c>
      <c r="K20" s="195"/>
      <c r="L20" s="194"/>
      <c r="M20" s="194"/>
      <c r="O20" s="132" t="s">
        <v>36</v>
      </c>
      <c r="P20" s="135">
        <v>5587.9016809999994</v>
      </c>
      <c r="Q20" s="134">
        <v>0.94560090394647134</v>
      </c>
      <c r="R20" s="135">
        <v>300.69013099999995</v>
      </c>
      <c r="S20" s="134">
        <v>5.0883654708559441E-2</v>
      </c>
      <c r="T20" s="135">
        <v>20.774034</v>
      </c>
      <c r="U20" s="134">
        <v>3.5154421910836642E-3</v>
      </c>
      <c r="V20" s="135">
        <v>4801.9819790000001</v>
      </c>
      <c r="W20" s="136">
        <v>0.99193909362205546</v>
      </c>
      <c r="X20" s="135">
        <v>29.069734</v>
      </c>
      <c r="Y20" s="136">
        <v>6.0048966701451772E-3</v>
      </c>
      <c r="Z20" s="135">
        <v>9.9531539999999996</v>
      </c>
      <c r="AA20" s="136">
        <v>2.0560099143680554E-3</v>
      </c>
      <c r="AB20" s="135">
        <v>756.05988999999988</v>
      </c>
      <c r="AC20" s="136">
        <v>0.73151746939216555</v>
      </c>
      <c r="AD20" s="135">
        <v>266.66924799999998</v>
      </c>
      <c r="AE20" s="136">
        <v>0.25801291146614302</v>
      </c>
      <c r="AF20" s="135">
        <v>10.820879999999999</v>
      </c>
      <c r="AG20" s="136">
        <v>1.046962397938647E-2</v>
      </c>
      <c r="AH20" s="135">
        <v>29.859811999999998</v>
      </c>
      <c r="AI20" s="136">
        <v>0.85777037704387471</v>
      </c>
      <c r="AJ20" s="135">
        <v>4.951149</v>
      </c>
      <c r="AK20" s="136">
        <v>0.14222959422954182</v>
      </c>
      <c r="AL20" s="135">
        <v>0</v>
      </c>
      <c r="AM20" s="136">
        <v>0</v>
      </c>
      <c r="AO20" s="132" t="s">
        <v>36</v>
      </c>
      <c r="AP20" s="135">
        <v>32.675983000000002</v>
      </c>
      <c r="AQ20" s="134">
        <v>5.5295244666169596E-3</v>
      </c>
      <c r="AR20" s="135">
        <v>278.20344699999998</v>
      </c>
      <c r="AS20" s="134">
        <v>4.7078392924971048E-2</v>
      </c>
      <c r="AT20" s="135">
        <v>1258.5813499999999</v>
      </c>
      <c r="AU20" s="134">
        <v>0.21298078065632492</v>
      </c>
      <c r="AV20" s="135">
        <v>2464.766619</v>
      </c>
      <c r="AW20" s="134">
        <v>0.41709494475686498</v>
      </c>
      <c r="AX20" s="135">
        <v>1282.4813780000002</v>
      </c>
      <c r="AY20" s="134">
        <v>0.21702521260436552</v>
      </c>
      <c r="AZ20" s="135">
        <v>592.65706399999999</v>
      </c>
      <c r="BA20" s="237">
        <v>0.10029114459085661</v>
      </c>
      <c r="BB20" s="459">
        <v>11.864771000000001</v>
      </c>
      <c r="BC20" s="446">
        <v>2.4508901206297617E-3</v>
      </c>
      <c r="BD20" s="236">
        <v>132.21934399999998</v>
      </c>
      <c r="BE20" s="446">
        <v>2.7312375769051746E-2</v>
      </c>
      <c r="BF20" s="236">
        <v>813.92491900000005</v>
      </c>
      <c r="BG20" s="446">
        <v>0.16813139865164517</v>
      </c>
      <c r="BH20" s="236">
        <v>2136.9360239999996</v>
      </c>
      <c r="BI20" s="446">
        <v>0.44142406032442105</v>
      </c>
      <c r="BJ20" s="236">
        <v>1179.4214200000001</v>
      </c>
      <c r="BK20" s="446">
        <v>0.24363152953707448</v>
      </c>
      <c r="BL20" s="135">
        <v>566.63838800000008</v>
      </c>
      <c r="BM20" s="285">
        <v>0.11704974559717787</v>
      </c>
      <c r="BN20" s="279">
        <v>4841.0048659999993</v>
      </c>
      <c r="BO20" s="460">
        <v>16.876345999999998</v>
      </c>
      <c r="BP20" s="134">
        <v>1.6328523813776974E-2</v>
      </c>
      <c r="BQ20" s="236">
        <v>142.01667</v>
      </c>
      <c r="BR20" s="134">
        <v>0.13740667429124209</v>
      </c>
      <c r="BS20" s="236">
        <v>435.69395799999995</v>
      </c>
      <c r="BT20" s="134">
        <v>0.42155091918130527</v>
      </c>
      <c r="BU20" s="236">
        <v>311.88440500000002</v>
      </c>
      <c r="BV20" s="134">
        <v>0.30176034161590209</v>
      </c>
      <c r="BW20" s="236">
        <v>102.05995799999999</v>
      </c>
      <c r="BX20" s="134">
        <v>9.8746995032934132E-2</v>
      </c>
      <c r="BY20" s="135">
        <v>25.018675999999996</v>
      </c>
      <c r="BZ20" s="134">
        <v>2.4206546064839535E-2</v>
      </c>
      <c r="CA20" s="279">
        <v>1033.5500129999998</v>
      </c>
      <c r="CB20" s="236">
        <v>3.934866</v>
      </c>
      <c r="CC20" s="446">
        <v>0.11303525596333705</v>
      </c>
      <c r="CD20" s="236">
        <v>3.9674329999999998</v>
      </c>
      <c r="CE20" s="446">
        <v>0.1139707946019992</v>
      </c>
      <c r="CF20" s="236">
        <v>8.9624729999999992</v>
      </c>
      <c r="CG20" s="446">
        <v>0.25746122729960746</v>
      </c>
      <c r="CH20" s="236">
        <v>15.946190000000001</v>
      </c>
      <c r="CI20" s="446">
        <v>0.45807955551472551</v>
      </c>
      <c r="CJ20" s="236">
        <v>1</v>
      </c>
      <c r="CK20" s="446">
        <v>2.8726583310165341E-2</v>
      </c>
      <c r="CL20" s="135">
        <v>1</v>
      </c>
      <c r="CM20" s="134">
        <v>9.6753905222001109E-4</v>
      </c>
      <c r="CN20" s="279">
        <v>34.810962000000004</v>
      </c>
    </row>
    <row r="21" spans="1:92" x14ac:dyDescent="0.2">
      <c r="A21" s="119">
        <v>97234</v>
      </c>
      <c r="B21" s="137" t="s">
        <v>2</v>
      </c>
      <c r="C21" s="115">
        <v>396.27207599999991</v>
      </c>
      <c r="D21" s="138">
        <v>0.73713235186405746</v>
      </c>
      <c r="E21" s="221">
        <v>324.13277199999993</v>
      </c>
      <c r="F21" s="139">
        <v>0.81795511627218465</v>
      </c>
      <c r="G21" s="221">
        <v>56.327948999999997</v>
      </c>
      <c r="H21" s="139">
        <v>0.14214463347652084</v>
      </c>
      <c r="I21" s="221">
        <v>15.811355000000001</v>
      </c>
      <c r="J21" s="139">
        <v>3.9900250251294525E-2</v>
      </c>
      <c r="K21" s="194"/>
      <c r="L21" s="194"/>
      <c r="M21" s="194"/>
      <c r="O21" s="137" t="s">
        <v>2</v>
      </c>
      <c r="P21" s="115">
        <v>362.67294700000002</v>
      </c>
      <c r="Q21" s="138">
        <v>0.91521196916231895</v>
      </c>
      <c r="R21" s="115">
        <v>27.669872999999995</v>
      </c>
      <c r="S21" s="138">
        <v>6.9825442355923154E-2</v>
      </c>
      <c r="T21" s="115">
        <v>5.9292580000000008</v>
      </c>
      <c r="U21" s="138">
        <v>1.4962593528795609E-2</v>
      </c>
      <c r="V21" s="117">
        <v>317.21530200000001</v>
      </c>
      <c r="W21" s="139">
        <v>0.97865852947445897</v>
      </c>
      <c r="X21" s="117">
        <v>4.9410489999999996</v>
      </c>
      <c r="Y21" s="139">
        <v>1.5243904433088304E-2</v>
      </c>
      <c r="Z21" s="117">
        <v>1.9764189999999999</v>
      </c>
      <c r="AA21" s="139">
        <v>6.0975599221420301E-3</v>
      </c>
      <c r="AB21" s="117">
        <v>31.622709999999994</v>
      </c>
      <c r="AC21" s="139">
        <v>0.56140354054077124</v>
      </c>
      <c r="AD21" s="117">
        <v>21.740613999999997</v>
      </c>
      <c r="AE21" s="139">
        <v>0.38596494965580941</v>
      </c>
      <c r="AF21" s="117">
        <v>2.964629</v>
      </c>
      <c r="AG21" s="139">
        <v>5.2631580816123805E-2</v>
      </c>
      <c r="AH21" s="117">
        <v>13.834935000000002</v>
      </c>
      <c r="AI21" s="139">
        <v>0.87499996047144601</v>
      </c>
      <c r="AJ21" s="117">
        <v>0.98821000000000003</v>
      </c>
      <c r="AK21" s="139">
        <v>6.2500019764277007E-2</v>
      </c>
      <c r="AL21" s="117">
        <v>0.98821000000000003</v>
      </c>
      <c r="AM21" s="139">
        <v>6.2500019764277007E-2</v>
      </c>
      <c r="AO21" s="137" t="s">
        <v>2</v>
      </c>
      <c r="AP21" s="115">
        <v>6.9174690000000005</v>
      </c>
      <c r="AQ21" s="138">
        <v>1.745636248161983E-2</v>
      </c>
      <c r="AR21" s="115">
        <v>36.563756999999995</v>
      </c>
      <c r="AS21" s="138">
        <v>9.2269325078560421E-2</v>
      </c>
      <c r="AT21" s="115">
        <v>78.068563999999995</v>
      </c>
      <c r="AU21" s="138">
        <v>0.1970074823036484</v>
      </c>
      <c r="AV21" s="115">
        <v>133.40830399999999</v>
      </c>
      <c r="AW21" s="138">
        <v>0.33665835187438242</v>
      </c>
      <c r="AX21" s="115">
        <v>91.903499000000011</v>
      </c>
      <c r="AY21" s="138">
        <v>0.23192019969633196</v>
      </c>
      <c r="AZ21" s="115">
        <v>49.410482999999999</v>
      </c>
      <c r="BA21" s="267">
        <v>0.12468827856545715</v>
      </c>
      <c r="BB21" s="174">
        <v>1.9764200000000001</v>
      </c>
      <c r="BC21" s="194">
        <v>6.0975630072975153E-3</v>
      </c>
      <c r="BD21" s="171">
        <v>23.717032</v>
      </c>
      <c r="BE21" s="194">
        <v>7.3170731406326281E-2</v>
      </c>
      <c r="BF21" s="171">
        <v>57.316161000000001</v>
      </c>
      <c r="BG21" s="194">
        <v>0.17682926859367368</v>
      </c>
      <c r="BH21" s="171">
        <v>108.70306299999999</v>
      </c>
      <c r="BI21" s="194">
        <v>0.33536585125061025</v>
      </c>
      <c r="BJ21" s="171">
        <v>86.962451000000001</v>
      </c>
      <c r="BK21" s="194">
        <v>0.26829268285158153</v>
      </c>
      <c r="BL21" s="190">
        <v>45.457644999999999</v>
      </c>
      <c r="BM21" s="265">
        <v>0.14024390289051053</v>
      </c>
      <c r="BN21" s="280">
        <v>324.13277200000005</v>
      </c>
      <c r="BO21" s="171">
        <v>3.952839</v>
      </c>
      <c r="BP21" s="194">
        <v>7.0175447005890457E-2</v>
      </c>
      <c r="BQ21" s="171">
        <v>12.846724999999999</v>
      </c>
      <c r="BR21" s="194">
        <v>0.22807017170108573</v>
      </c>
      <c r="BS21" s="171">
        <v>13.834935</v>
      </c>
      <c r="BT21" s="194">
        <v>0.24561403789085237</v>
      </c>
      <c r="BU21" s="171">
        <v>21.740611999999999</v>
      </c>
      <c r="BV21" s="194">
        <v>0.38596491414945716</v>
      </c>
      <c r="BW21" s="171">
        <v>1.9764189999999999</v>
      </c>
      <c r="BX21" s="194">
        <v>3.508771462635716E-2</v>
      </c>
      <c r="BY21" s="190">
        <v>1.9764189999999999</v>
      </c>
      <c r="BZ21" s="194">
        <v>3.508771462635716E-2</v>
      </c>
      <c r="CA21" s="280">
        <v>56.327948999999997</v>
      </c>
      <c r="CB21" s="174">
        <v>0.98821000000000003</v>
      </c>
      <c r="CC21" s="194">
        <v>6.2500019764277007E-2</v>
      </c>
      <c r="CD21" s="171">
        <v>0</v>
      </c>
      <c r="CE21" s="194">
        <v>0</v>
      </c>
      <c r="CF21" s="171">
        <v>6.9174680000000004</v>
      </c>
      <c r="CG21" s="194">
        <v>0.43750001185856618</v>
      </c>
      <c r="CH21" s="171">
        <v>2.964629</v>
      </c>
      <c r="CI21" s="194">
        <v>0.1874999960471446</v>
      </c>
      <c r="CJ21" s="171">
        <v>2.964629</v>
      </c>
      <c r="CK21" s="194">
        <v>0.1874999960471446</v>
      </c>
      <c r="CL21" s="190">
        <v>1.9764189999999999</v>
      </c>
      <c r="CM21" s="194">
        <v>3.508771462635716E-2</v>
      </c>
      <c r="CN21" s="280">
        <v>15.811355000000001</v>
      </c>
    </row>
    <row r="22" spans="1:92" x14ac:dyDescent="0.2">
      <c r="A22" s="119">
        <v>97204</v>
      </c>
      <c r="B22" s="120" t="s">
        <v>3</v>
      </c>
      <c r="C22" s="115">
        <v>1349.7844409999998</v>
      </c>
      <c r="D22" s="121">
        <v>0.8587925313918946</v>
      </c>
      <c r="E22" s="221">
        <v>1019.9110609999999</v>
      </c>
      <c r="F22" s="122">
        <v>0.75561032563420993</v>
      </c>
      <c r="G22" s="221">
        <v>292.55608999999998</v>
      </c>
      <c r="H22" s="122">
        <v>0.21674282286381757</v>
      </c>
      <c r="I22" s="221">
        <v>37.31729</v>
      </c>
      <c r="J22" s="122">
        <v>2.7646851501972533E-2</v>
      </c>
      <c r="K22" s="194"/>
      <c r="L22" s="194"/>
      <c r="M22" s="194"/>
      <c r="O22" s="120" t="s">
        <v>3</v>
      </c>
      <c r="P22" s="115">
        <v>1193.4270860000001</v>
      </c>
      <c r="Q22" s="121">
        <v>0.88416124067620683</v>
      </c>
      <c r="R22" s="115">
        <v>149.30448700000002</v>
      </c>
      <c r="S22" s="121">
        <v>0.11061357833506102</v>
      </c>
      <c r="T22" s="115">
        <v>7.0528670000000009</v>
      </c>
      <c r="U22" s="121">
        <v>5.2251802478733731E-3</v>
      </c>
      <c r="V22" s="117">
        <v>998.72596500000009</v>
      </c>
      <c r="W22" s="122">
        <v>0.97922848686509167</v>
      </c>
      <c r="X22" s="117">
        <v>21.185096000000001</v>
      </c>
      <c r="Y22" s="122">
        <v>2.0771513134908538E-2</v>
      </c>
      <c r="Z22" s="117">
        <v>0</v>
      </c>
      <c r="AA22" s="122">
        <v>0</v>
      </c>
      <c r="AB22" s="117">
        <v>169.48077000000001</v>
      </c>
      <c r="AC22" s="122">
        <v>0.57931034694919536</v>
      </c>
      <c r="AD22" s="117">
        <v>117.022436</v>
      </c>
      <c r="AE22" s="122">
        <v>0.4</v>
      </c>
      <c r="AF22" s="117">
        <v>6.0528840000000006</v>
      </c>
      <c r="AG22" s="122">
        <v>2.0689653050804724E-2</v>
      </c>
      <c r="AH22" s="117">
        <v>25.220351000000001</v>
      </c>
      <c r="AI22" s="122">
        <v>0.67583554432811177</v>
      </c>
      <c r="AJ22" s="117">
        <v>11.096955000000001</v>
      </c>
      <c r="AK22" s="122">
        <v>0.29736765451081792</v>
      </c>
      <c r="AL22" s="117">
        <v>0.99998299999999996</v>
      </c>
      <c r="AM22" s="122">
        <v>2.679677436384046E-2</v>
      </c>
      <c r="AO22" s="120" t="s">
        <v>3</v>
      </c>
      <c r="AP22" s="115">
        <v>22.185078999999998</v>
      </c>
      <c r="AQ22" s="121">
        <v>1.6436016245352469E-2</v>
      </c>
      <c r="AR22" s="115">
        <v>125.09294800000001</v>
      </c>
      <c r="AS22" s="121">
        <v>9.2676240887266254E-2</v>
      </c>
      <c r="AT22" s="115">
        <v>340.97916700000002</v>
      </c>
      <c r="AU22" s="121">
        <v>0.25261749701854808</v>
      </c>
      <c r="AV22" s="115">
        <v>498.35416900000001</v>
      </c>
      <c r="AW22" s="121">
        <v>0.36921018931792537</v>
      </c>
      <c r="AX22" s="115">
        <v>256.23878299999996</v>
      </c>
      <c r="AY22" s="121">
        <v>0.18983681780341399</v>
      </c>
      <c r="AZ22" s="115">
        <v>106.93429500000001</v>
      </c>
      <c r="BA22" s="265">
        <v>7.9223238727493983E-2</v>
      </c>
      <c r="BB22" s="174">
        <v>6.0528849999999998</v>
      </c>
      <c r="BC22" s="194">
        <v>5.9347184587500035E-3</v>
      </c>
      <c r="BD22" s="171">
        <v>50.440705000000001</v>
      </c>
      <c r="BE22" s="194">
        <v>4.9455983887991196E-2</v>
      </c>
      <c r="BF22" s="171">
        <v>218.91266100000001</v>
      </c>
      <c r="BG22" s="194">
        <v>0.21463897134850274</v>
      </c>
      <c r="BH22" s="171">
        <v>419.66666800000002</v>
      </c>
      <c r="BI22" s="194">
        <v>0.4114737883012331</v>
      </c>
      <c r="BJ22" s="171">
        <v>221.93910299999999</v>
      </c>
      <c r="BK22" s="194">
        <v>0.21760633008763888</v>
      </c>
      <c r="BL22" s="190">
        <v>102.899039</v>
      </c>
      <c r="BM22" s="265">
        <v>0.10089020791588416</v>
      </c>
      <c r="BN22" s="276">
        <v>1019.9110609999999</v>
      </c>
      <c r="BO22" s="171">
        <v>12.105769</v>
      </c>
      <c r="BP22" s="194">
        <v>4.1379309519757393E-2</v>
      </c>
      <c r="BQ22" s="171">
        <v>64.564102000000005</v>
      </c>
      <c r="BR22" s="194">
        <v>0.22068965305080476</v>
      </c>
      <c r="BS22" s="171">
        <v>108.95192300000001</v>
      </c>
      <c r="BT22" s="194">
        <v>0.3724137925141125</v>
      </c>
      <c r="BU22" s="171">
        <v>70.616987999999992</v>
      </c>
      <c r="BV22" s="194">
        <v>0.24137931293790532</v>
      </c>
      <c r="BW22" s="171">
        <v>32.282052</v>
      </c>
      <c r="BX22" s="194">
        <v>0.11034482994355031</v>
      </c>
      <c r="BY22" s="190">
        <v>4.0352560000000004</v>
      </c>
      <c r="BZ22" s="194">
        <v>1.3793102033869815E-2</v>
      </c>
      <c r="CA22" s="276">
        <v>292.55608999999998</v>
      </c>
      <c r="CB22" s="174">
        <v>4.0264250000000006</v>
      </c>
      <c r="CC22" s="194">
        <v>0.1078970364675463</v>
      </c>
      <c r="CD22" s="171">
        <v>10.088141</v>
      </c>
      <c r="CE22" s="194">
        <v>0.27033423380958266</v>
      </c>
      <c r="CF22" s="171">
        <v>13.114583</v>
      </c>
      <c r="CG22" s="194">
        <v>0.35143449591328846</v>
      </c>
      <c r="CH22" s="171">
        <v>8.070513</v>
      </c>
      <c r="CI22" s="194">
        <v>0.2162673924071121</v>
      </c>
      <c r="CJ22" s="171">
        <v>2.0176280000000002</v>
      </c>
      <c r="CK22" s="194">
        <v>5.4066841402470547E-2</v>
      </c>
      <c r="CL22" s="190">
        <v>0</v>
      </c>
      <c r="CM22" s="194">
        <v>0</v>
      </c>
      <c r="CN22" s="276">
        <v>37.31729</v>
      </c>
    </row>
    <row r="23" spans="1:92" x14ac:dyDescent="0.2">
      <c r="A23" s="119">
        <v>97205</v>
      </c>
      <c r="B23" s="120" t="s">
        <v>4</v>
      </c>
      <c r="C23" s="115">
        <v>1296.3846610000001</v>
      </c>
      <c r="D23" s="121">
        <v>0.72881355965553607</v>
      </c>
      <c r="E23" s="221">
        <v>1029.0681339999999</v>
      </c>
      <c r="F23" s="122">
        <v>0.79379844961001111</v>
      </c>
      <c r="G23" s="221">
        <v>250.23238800000001</v>
      </c>
      <c r="H23" s="122">
        <v>0.19302325577269386</v>
      </c>
      <c r="I23" s="221">
        <v>17.084139</v>
      </c>
      <c r="J23" s="122">
        <v>1.317829461729492E-2</v>
      </c>
      <c r="K23" s="194"/>
      <c r="L23" s="194"/>
      <c r="M23" s="194"/>
      <c r="O23" s="120" t="s">
        <v>4</v>
      </c>
      <c r="P23" s="115">
        <v>1170.765991</v>
      </c>
      <c r="Q23" s="121">
        <v>0.90310077419220558</v>
      </c>
      <c r="R23" s="115">
        <v>122.603819</v>
      </c>
      <c r="S23" s="121">
        <v>9.4573642135989441E-2</v>
      </c>
      <c r="T23" s="115">
        <v>3.0148470000000005</v>
      </c>
      <c r="U23" s="121">
        <v>2.325580586300998E-3</v>
      </c>
      <c r="V23" s="117">
        <v>994.89985499999989</v>
      </c>
      <c r="W23" s="122">
        <v>0.96679687391816571</v>
      </c>
      <c r="X23" s="117">
        <v>33.163328</v>
      </c>
      <c r="Y23" s="122">
        <v>3.2226561978062382E-2</v>
      </c>
      <c r="Z23" s="117">
        <v>1.0049490000000001</v>
      </c>
      <c r="AA23" s="122">
        <v>9.7656216026605698E-4</v>
      </c>
      <c r="AB23" s="117">
        <v>166.82159199999998</v>
      </c>
      <c r="AC23" s="122">
        <v>0.66666666666666652</v>
      </c>
      <c r="AD23" s="117">
        <v>82.405845999999997</v>
      </c>
      <c r="AE23" s="122">
        <v>0.32931726647631238</v>
      </c>
      <c r="AF23" s="117">
        <v>1.0049490000000001</v>
      </c>
      <c r="AG23" s="122">
        <v>4.016062860735678E-3</v>
      </c>
      <c r="AH23" s="117">
        <v>9.0445439999999984</v>
      </c>
      <c r="AI23" s="122">
        <v>0.52941175437638377</v>
      </c>
      <c r="AJ23" s="117">
        <v>7.0346449999999994</v>
      </c>
      <c r="AK23" s="122">
        <v>0.41176467833702357</v>
      </c>
      <c r="AL23" s="117">
        <v>1.0049490000000001</v>
      </c>
      <c r="AM23" s="122">
        <v>5.8823508752767706E-2</v>
      </c>
      <c r="AO23" s="120" t="s">
        <v>4</v>
      </c>
      <c r="AP23" s="115">
        <v>20.098987000000001</v>
      </c>
      <c r="AQ23" s="121">
        <v>1.5503875974971907E-2</v>
      </c>
      <c r="AR23" s="115">
        <v>48.237567999999996</v>
      </c>
      <c r="AS23" s="121">
        <v>3.7209301722831781E-2</v>
      </c>
      <c r="AT23" s="115">
        <v>266.31157899999999</v>
      </c>
      <c r="AU23" s="121">
        <v>0.20542635763259773</v>
      </c>
      <c r="AV23" s="115">
        <v>488.40538300000003</v>
      </c>
      <c r="AW23" s="121">
        <v>0.37674418534330378</v>
      </c>
      <c r="AX23" s="115">
        <v>327.61348800000002</v>
      </c>
      <c r="AY23" s="121">
        <v>0.25271317831490447</v>
      </c>
      <c r="AZ23" s="115">
        <v>145.71765600000001</v>
      </c>
      <c r="BA23" s="265">
        <v>0.11240310101139032</v>
      </c>
      <c r="BB23" s="174">
        <v>3.0148479999999998</v>
      </c>
      <c r="BC23" s="194">
        <v>2.9296874525511249E-3</v>
      </c>
      <c r="BD23" s="171">
        <v>20.098987000000001</v>
      </c>
      <c r="BE23" s="194">
        <v>1.953125000759182E-2</v>
      </c>
      <c r="BF23" s="171">
        <v>161.79684600000002</v>
      </c>
      <c r="BG23" s="194">
        <v>0.15722656319275358</v>
      </c>
      <c r="BH23" s="171">
        <v>421.07377700000001</v>
      </c>
      <c r="BI23" s="194">
        <v>0.4091796870274092</v>
      </c>
      <c r="BJ23" s="171">
        <v>291.43531100000001</v>
      </c>
      <c r="BK23" s="194">
        <v>0.28320312462420488</v>
      </c>
      <c r="BL23" s="190">
        <v>131.64836500000001</v>
      </c>
      <c r="BM23" s="265">
        <v>0.12792968769548937</v>
      </c>
      <c r="BN23" s="276">
        <v>1029.0681340000001</v>
      </c>
      <c r="BO23" s="171">
        <v>17.084139</v>
      </c>
      <c r="BP23" s="194">
        <v>6.8273092610217981E-2</v>
      </c>
      <c r="BQ23" s="171">
        <v>24.118784000000002</v>
      </c>
      <c r="BR23" s="194">
        <v>9.6385540627938221E-2</v>
      </c>
      <c r="BS23" s="171">
        <v>100.494935</v>
      </c>
      <c r="BT23" s="194">
        <v>0.40160642594355128</v>
      </c>
      <c r="BU23" s="171">
        <v>65.321708000000001</v>
      </c>
      <c r="BV23" s="194">
        <v>0.26104417786237966</v>
      </c>
      <c r="BW23" s="171">
        <v>31.15343</v>
      </c>
      <c r="BX23" s="194">
        <v>0.12449799264194369</v>
      </c>
      <c r="BY23" s="190">
        <v>12.059392000000001</v>
      </c>
      <c r="BZ23" s="194">
        <v>4.819277031396911E-2</v>
      </c>
      <c r="CA23" s="276">
        <v>250.23238800000001</v>
      </c>
      <c r="CB23" s="174">
        <v>0</v>
      </c>
      <c r="CC23" s="194">
        <v>0</v>
      </c>
      <c r="CD23" s="171">
        <v>4.0197969999999996</v>
      </c>
      <c r="CE23" s="194">
        <v>0.23529409354489561</v>
      </c>
      <c r="CF23" s="171">
        <v>4.0197979999999998</v>
      </c>
      <c r="CG23" s="194">
        <v>0.23529415207872048</v>
      </c>
      <c r="CH23" s="171">
        <v>2.0098980000000002</v>
      </c>
      <c r="CI23" s="194">
        <v>0.11764701750553541</v>
      </c>
      <c r="CJ23" s="171">
        <v>5.0247469999999996</v>
      </c>
      <c r="CK23" s="194">
        <v>0.29411766083148816</v>
      </c>
      <c r="CL23" s="190">
        <v>2.0098989999999999</v>
      </c>
      <c r="CM23" s="194">
        <v>8.0321297177565996E-3</v>
      </c>
      <c r="CN23" s="276">
        <v>17.084139</v>
      </c>
    </row>
    <row r="24" spans="1:92" x14ac:dyDescent="0.2">
      <c r="A24" s="119">
        <v>97208</v>
      </c>
      <c r="B24" s="120" t="s">
        <v>7</v>
      </c>
      <c r="C24" s="115">
        <v>265.05154400000004</v>
      </c>
      <c r="D24" s="121">
        <v>0.76271186518714529</v>
      </c>
      <c r="E24" s="221">
        <v>217.93127000000001</v>
      </c>
      <c r="F24" s="122">
        <v>0.82222222406672707</v>
      </c>
      <c r="G24" s="221">
        <v>41.230240000000002</v>
      </c>
      <c r="H24" s="122">
        <v>0.15555555488482647</v>
      </c>
      <c r="I24" s="221">
        <v>5.8900339999999991</v>
      </c>
      <c r="J24" s="122">
        <v>2.2222221048446331E-2</v>
      </c>
      <c r="K24" s="194"/>
      <c r="L24" s="194"/>
      <c r="M24" s="194"/>
      <c r="O24" s="120" t="s">
        <v>7</v>
      </c>
      <c r="P24" s="115">
        <v>262.10652900000002</v>
      </c>
      <c r="Q24" s="121">
        <v>0.98888889702147886</v>
      </c>
      <c r="R24" s="115">
        <v>1.963344</v>
      </c>
      <c r="S24" s="121">
        <v>7.4074045009147344E-3</v>
      </c>
      <c r="T24" s="115">
        <v>0.98167199999999999</v>
      </c>
      <c r="U24" s="121">
        <v>3.7037022504573672E-3</v>
      </c>
      <c r="V24" s="117">
        <v>217.93127200000004</v>
      </c>
      <c r="W24" s="122">
        <v>1.0000000091772054</v>
      </c>
      <c r="X24" s="117">
        <v>0</v>
      </c>
      <c r="Y24" s="122">
        <v>0</v>
      </c>
      <c r="Z24" s="117">
        <v>0</v>
      </c>
      <c r="AA24" s="122">
        <v>0</v>
      </c>
      <c r="AB24" s="117">
        <v>39.266895999999996</v>
      </c>
      <c r="AC24" s="122">
        <v>0.95238097086022278</v>
      </c>
      <c r="AD24" s="117">
        <v>1.963344</v>
      </c>
      <c r="AE24" s="122">
        <v>4.7619029139777017E-2</v>
      </c>
      <c r="AF24" s="117">
        <v>0</v>
      </c>
      <c r="AG24" s="122">
        <v>0</v>
      </c>
      <c r="AH24" s="117">
        <v>4.9083610000000002</v>
      </c>
      <c r="AI24" s="122">
        <v>0.83333322014779554</v>
      </c>
      <c r="AJ24" s="117">
        <v>0</v>
      </c>
      <c r="AK24" s="122">
        <v>0</v>
      </c>
      <c r="AL24" s="117">
        <v>0.98167199999999999</v>
      </c>
      <c r="AM24" s="122">
        <v>0.16666661007389774</v>
      </c>
      <c r="AO24" s="120" t="s">
        <v>7</v>
      </c>
      <c r="AP24" s="115">
        <v>0.98167199999999999</v>
      </c>
      <c r="AQ24" s="121">
        <v>3.7037022504573672E-3</v>
      </c>
      <c r="AR24" s="115">
        <v>31.413516999999999</v>
      </c>
      <c r="AS24" s="121">
        <v>0.11851852106169959</v>
      </c>
      <c r="AT24" s="115">
        <v>78.533791000000008</v>
      </c>
      <c r="AU24" s="121">
        <v>0.2962962969949724</v>
      </c>
      <c r="AV24" s="115">
        <v>96.203894000000005</v>
      </c>
      <c r="AW24" s="121">
        <v>0.36296296391316246</v>
      </c>
      <c r="AX24" s="115">
        <v>46.138601999999999</v>
      </c>
      <c r="AY24" s="121">
        <v>0.17407407368281541</v>
      </c>
      <c r="AZ24" s="115">
        <v>11.780068</v>
      </c>
      <c r="BA24" s="265">
        <v>4.4444442096892668E-2</v>
      </c>
      <c r="BB24" s="174">
        <v>0</v>
      </c>
      <c r="BC24" s="194">
        <v>0</v>
      </c>
      <c r="BD24" s="171">
        <v>19.633448000000001</v>
      </c>
      <c r="BE24" s="194">
        <v>9.0090091247575457E-2</v>
      </c>
      <c r="BF24" s="171">
        <v>60.863688000000003</v>
      </c>
      <c r="BG24" s="194">
        <v>0.27927927919660178</v>
      </c>
      <c r="BH24" s="171">
        <v>83.442153000000005</v>
      </c>
      <c r="BI24" s="194">
        <v>0.38288288321359304</v>
      </c>
      <c r="BJ24" s="171">
        <v>43.193584999999999</v>
      </c>
      <c r="BK24" s="194">
        <v>0.1981981979915044</v>
      </c>
      <c r="BL24" s="190">
        <v>10.798396</v>
      </c>
      <c r="BM24" s="265">
        <v>4.9549548350725441E-2</v>
      </c>
      <c r="BN24" s="276">
        <v>217.93126999999998</v>
      </c>
      <c r="BO24" s="171">
        <v>0.98167199999999999</v>
      </c>
      <c r="BP24" s="194">
        <v>2.3809514569888508E-2</v>
      </c>
      <c r="BQ24" s="171">
        <v>8.8350519999999992</v>
      </c>
      <c r="BR24" s="194">
        <v>0.21428572814516722</v>
      </c>
      <c r="BS24" s="171">
        <v>15.706757999999999</v>
      </c>
      <c r="BT24" s="194">
        <v>0.38095237864247206</v>
      </c>
      <c r="BU24" s="171">
        <v>12.761740999999999</v>
      </c>
      <c r="BV24" s="194">
        <v>0.30952381067876389</v>
      </c>
      <c r="BW24" s="171">
        <v>2.945017</v>
      </c>
      <c r="BX24" s="194">
        <v>7.1428567963708181E-2</v>
      </c>
      <c r="BY24" s="190">
        <v>0</v>
      </c>
      <c r="BZ24" s="194">
        <v>0</v>
      </c>
      <c r="CA24" s="276">
        <v>41.230240000000002</v>
      </c>
      <c r="CB24" s="174">
        <v>0</v>
      </c>
      <c r="CC24" s="194">
        <v>0</v>
      </c>
      <c r="CD24" s="171">
        <v>2.945017</v>
      </c>
      <c r="CE24" s="194">
        <v>0.5</v>
      </c>
      <c r="CF24" s="171">
        <v>1.9633449999999999</v>
      </c>
      <c r="CG24" s="194">
        <v>0.33333338992610229</v>
      </c>
      <c r="CH24" s="171">
        <v>0</v>
      </c>
      <c r="CI24" s="194">
        <v>0</v>
      </c>
      <c r="CJ24" s="171">
        <v>0</v>
      </c>
      <c r="CK24" s="194">
        <v>0</v>
      </c>
      <c r="CL24" s="190">
        <v>0.98167199999999999</v>
      </c>
      <c r="CM24" s="194">
        <v>2.3809514569888508E-2</v>
      </c>
      <c r="CN24" s="276">
        <v>5.890034</v>
      </c>
    </row>
    <row r="25" spans="1:92" x14ac:dyDescent="0.2">
      <c r="A25" s="119">
        <v>97218</v>
      </c>
      <c r="B25" s="120" t="s">
        <v>15</v>
      </c>
      <c r="C25" s="115">
        <v>1688</v>
      </c>
      <c r="D25" s="121">
        <v>0.86875965002573341</v>
      </c>
      <c r="E25" s="221">
        <v>1293</v>
      </c>
      <c r="F25" s="122">
        <v>0.76599526066350709</v>
      </c>
      <c r="G25" s="221">
        <v>381</v>
      </c>
      <c r="H25" s="122">
        <v>0.22571090047393366</v>
      </c>
      <c r="I25" s="221">
        <v>14</v>
      </c>
      <c r="J25" s="122">
        <v>8.2938388625592423E-3</v>
      </c>
      <c r="K25" s="194"/>
      <c r="L25" s="194"/>
      <c r="M25" s="194"/>
      <c r="O25" s="120" t="s">
        <v>15</v>
      </c>
      <c r="P25" s="115">
        <v>1587</v>
      </c>
      <c r="Q25" s="121">
        <v>0.94016587677725116</v>
      </c>
      <c r="R25" s="115">
        <v>95</v>
      </c>
      <c r="S25" s="121">
        <v>5.6279620853080567E-2</v>
      </c>
      <c r="T25" s="115">
        <v>6</v>
      </c>
      <c r="U25" s="121">
        <v>3.5545023696682463E-3</v>
      </c>
      <c r="V25" s="117">
        <v>1291</v>
      </c>
      <c r="W25" s="122">
        <v>0.99845320959010053</v>
      </c>
      <c r="X25" s="117">
        <v>2</v>
      </c>
      <c r="Y25" s="122">
        <v>1.5467904098994587E-3</v>
      </c>
      <c r="Z25" s="117">
        <v>0</v>
      </c>
      <c r="AA25" s="122">
        <v>0</v>
      </c>
      <c r="AB25" s="117">
        <v>287</v>
      </c>
      <c r="AC25" s="122">
        <v>0.75328083989501315</v>
      </c>
      <c r="AD25" s="117">
        <v>88</v>
      </c>
      <c r="AE25" s="122">
        <v>0.23097112860892388</v>
      </c>
      <c r="AF25" s="117">
        <v>6</v>
      </c>
      <c r="AG25" s="122">
        <v>1.5748031496062992E-2</v>
      </c>
      <c r="AH25" s="117">
        <v>9</v>
      </c>
      <c r="AI25" s="122">
        <v>0.6428571428571429</v>
      </c>
      <c r="AJ25" s="117">
        <v>5</v>
      </c>
      <c r="AK25" s="122">
        <v>0.35714285714285715</v>
      </c>
      <c r="AL25" s="117">
        <v>0</v>
      </c>
      <c r="AM25" s="122">
        <v>0</v>
      </c>
      <c r="AO25" s="120" t="s">
        <v>15</v>
      </c>
      <c r="AP25" s="115">
        <v>17</v>
      </c>
      <c r="AQ25" s="121">
        <v>1.0071090047393365E-2</v>
      </c>
      <c r="AR25" s="115">
        <v>108</v>
      </c>
      <c r="AS25" s="121">
        <v>6.398104265402843E-2</v>
      </c>
      <c r="AT25" s="115">
        <v>374</v>
      </c>
      <c r="AU25" s="121">
        <v>0.22156398104265404</v>
      </c>
      <c r="AV25" s="115">
        <v>721</v>
      </c>
      <c r="AW25" s="121">
        <v>0.42713270142180093</v>
      </c>
      <c r="AX25" s="115">
        <v>321</v>
      </c>
      <c r="AY25" s="121">
        <v>0.19016587677725119</v>
      </c>
      <c r="AZ25" s="115">
        <v>147</v>
      </c>
      <c r="BA25" s="265">
        <v>8.7085308056872035E-2</v>
      </c>
      <c r="BB25" s="174">
        <v>5</v>
      </c>
      <c r="BC25" s="194">
        <v>3.8669760247486465E-3</v>
      </c>
      <c r="BD25" s="171">
        <v>41</v>
      </c>
      <c r="BE25" s="194">
        <v>3.1709203402938903E-2</v>
      </c>
      <c r="BF25" s="171">
        <v>232</v>
      </c>
      <c r="BG25" s="194">
        <v>0.17942768754833721</v>
      </c>
      <c r="BH25" s="171">
        <v>586</v>
      </c>
      <c r="BI25" s="194">
        <v>0.4532095901005414</v>
      </c>
      <c r="BJ25" s="171">
        <v>294</v>
      </c>
      <c r="BK25" s="194">
        <v>0.22737819025522041</v>
      </c>
      <c r="BL25" s="190">
        <v>135</v>
      </c>
      <c r="BM25" s="265">
        <v>0.10440835266821345</v>
      </c>
      <c r="BN25" s="276">
        <v>1293</v>
      </c>
      <c r="BO25" s="171">
        <v>12</v>
      </c>
      <c r="BP25" s="194">
        <v>3.1496062992125984E-2</v>
      </c>
      <c r="BQ25" s="171">
        <v>63</v>
      </c>
      <c r="BR25" s="194">
        <v>0.16535433070866143</v>
      </c>
      <c r="BS25" s="171">
        <v>138</v>
      </c>
      <c r="BT25" s="194">
        <v>0.36220472440944884</v>
      </c>
      <c r="BU25" s="171">
        <v>133</v>
      </c>
      <c r="BV25" s="194">
        <v>0.34908136482939633</v>
      </c>
      <c r="BW25" s="171">
        <v>24</v>
      </c>
      <c r="BX25" s="194">
        <v>6.2992125984251968E-2</v>
      </c>
      <c r="BY25" s="190">
        <v>11</v>
      </c>
      <c r="BZ25" s="194">
        <v>2.8871391076115485E-2</v>
      </c>
      <c r="CA25" s="276">
        <v>381</v>
      </c>
      <c r="CB25" s="174">
        <v>0</v>
      </c>
      <c r="CC25" s="194">
        <v>0</v>
      </c>
      <c r="CD25" s="171">
        <v>4</v>
      </c>
      <c r="CE25" s="194">
        <v>0.2857142857142857</v>
      </c>
      <c r="CF25" s="171">
        <v>4</v>
      </c>
      <c r="CG25" s="194">
        <v>0.2857142857142857</v>
      </c>
      <c r="CH25" s="171">
        <v>2</v>
      </c>
      <c r="CI25" s="194">
        <v>0.14285714285714285</v>
      </c>
      <c r="CJ25" s="171">
        <v>3</v>
      </c>
      <c r="CK25" s="194">
        <v>0.21428571428571427</v>
      </c>
      <c r="CL25" s="190">
        <v>1</v>
      </c>
      <c r="CM25" s="194">
        <v>2.6246719160104987E-3</v>
      </c>
      <c r="CN25" s="276">
        <v>14</v>
      </c>
    </row>
    <row r="26" spans="1:92" x14ac:dyDescent="0.2">
      <c r="A26" s="119">
        <v>97233</v>
      </c>
      <c r="B26" s="120" t="s">
        <v>16</v>
      </c>
      <c r="C26" s="115">
        <v>653.708302</v>
      </c>
      <c r="D26" s="121">
        <v>0.8121885068491328</v>
      </c>
      <c r="E26" s="221">
        <v>515.56046300000003</v>
      </c>
      <c r="F26" s="122">
        <v>0.78867051469693594</v>
      </c>
      <c r="G26" s="221">
        <v>128.13930099999999</v>
      </c>
      <c r="H26" s="122">
        <v>0.19601908161172471</v>
      </c>
      <c r="I26" s="221">
        <v>10.008538000000001</v>
      </c>
      <c r="J26" s="122">
        <v>1.5310403691339385E-2</v>
      </c>
      <c r="K26" s="194"/>
      <c r="L26" s="194"/>
      <c r="M26" s="194"/>
      <c r="O26" s="120" t="s">
        <v>16</v>
      </c>
      <c r="P26" s="115">
        <v>612.66602499999999</v>
      </c>
      <c r="Q26" s="121">
        <v>0.93721622186159725</v>
      </c>
      <c r="R26" s="115">
        <v>37.040264999999998</v>
      </c>
      <c r="S26" s="121">
        <v>5.6661763185011531E-2</v>
      </c>
      <c r="T26" s="115">
        <v>4.0020090000000001</v>
      </c>
      <c r="U26" s="121">
        <v>6.1220103641883997E-3</v>
      </c>
      <c r="V26" s="117">
        <v>508.55284399999999</v>
      </c>
      <c r="W26" s="122">
        <v>0.98640776494143223</v>
      </c>
      <c r="X26" s="117">
        <v>5.0054410000000003</v>
      </c>
      <c r="Y26" s="122">
        <v>9.7087371108206949E-3</v>
      </c>
      <c r="Z26" s="117">
        <v>2.002176</v>
      </c>
      <c r="AA26" s="122">
        <v>3.8834940684735939E-3</v>
      </c>
      <c r="AB26" s="117">
        <v>99.107738999999995</v>
      </c>
      <c r="AC26" s="122">
        <v>0.7734374873794575</v>
      </c>
      <c r="AD26" s="117">
        <v>29.031559999999999</v>
      </c>
      <c r="AE26" s="122">
        <v>0.22656249701252859</v>
      </c>
      <c r="AF26" s="117">
        <v>0</v>
      </c>
      <c r="AG26" s="122">
        <v>0</v>
      </c>
      <c r="AH26" s="117">
        <v>5.0054420000000004</v>
      </c>
      <c r="AI26" s="122">
        <v>0.50011719993469572</v>
      </c>
      <c r="AJ26" s="117">
        <v>3.0032639999999997</v>
      </c>
      <c r="AK26" s="122">
        <v>0.30007020006318597</v>
      </c>
      <c r="AL26" s="117">
        <v>1.999833</v>
      </c>
      <c r="AM26" s="122">
        <v>0.199812699916811</v>
      </c>
      <c r="AO26" s="120" t="s">
        <v>16</v>
      </c>
      <c r="AP26" s="115">
        <v>7.007619</v>
      </c>
      <c r="AQ26" s="121">
        <v>1.0719795019522331E-2</v>
      </c>
      <c r="AR26" s="115">
        <v>37.040266000000003</v>
      </c>
      <c r="AS26" s="121">
        <v>5.6661764714745814E-2</v>
      </c>
      <c r="AT26" s="115">
        <v>168.18283099999999</v>
      </c>
      <c r="AU26" s="121">
        <v>0.25727504222517888</v>
      </c>
      <c r="AV26" s="115">
        <v>236.25566099999998</v>
      </c>
      <c r="AW26" s="121">
        <v>0.36140838394920671</v>
      </c>
      <c r="AX26" s="115">
        <v>137.14792199999999</v>
      </c>
      <c r="AY26" s="121">
        <v>0.20979987798900554</v>
      </c>
      <c r="AZ26" s="115">
        <v>68.074003000000005</v>
      </c>
      <c r="BA26" s="265">
        <v>0.10413513610234065</v>
      </c>
      <c r="BB26" s="174">
        <v>3.0032649999999999</v>
      </c>
      <c r="BC26" s="194">
        <v>5.8252430423471006E-3</v>
      </c>
      <c r="BD26" s="171">
        <v>23.025030999999998</v>
      </c>
      <c r="BE26" s="194">
        <v>4.4660195364903295E-2</v>
      </c>
      <c r="BF26" s="171">
        <v>112.121887</v>
      </c>
      <c r="BG26" s="194">
        <v>0.21747572796325926</v>
      </c>
      <c r="BH26" s="171">
        <v>188.20459599999998</v>
      </c>
      <c r="BI26" s="194">
        <v>0.3650485432976267</v>
      </c>
      <c r="BJ26" s="171">
        <v>123.133858</v>
      </c>
      <c r="BK26" s="194">
        <v>0.23883495115877418</v>
      </c>
      <c r="BL26" s="190">
        <v>66.071826000000001</v>
      </c>
      <c r="BM26" s="265">
        <v>0.12815533917308938</v>
      </c>
      <c r="BN26" s="276">
        <v>515.56046300000003</v>
      </c>
      <c r="BO26" s="171">
        <v>4.0043540000000002</v>
      </c>
      <c r="BP26" s="194">
        <v>3.1250006584630896E-2</v>
      </c>
      <c r="BQ26" s="171">
        <v>13.014146999999999</v>
      </c>
      <c r="BR26" s="194">
        <v>0.10156249408602597</v>
      </c>
      <c r="BS26" s="171">
        <v>52.056590999999997</v>
      </c>
      <c r="BT26" s="194">
        <v>0.4062499997561248</v>
      </c>
      <c r="BU26" s="171">
        <v>45.048971999999999</v>
      </c>
      <c r="BV26" s="194">
        <v>0.35156249213502422</v>
      </c>
      <c r="BW26" s="171">
        <v>12.013059999999999</v>
      </c>
      <c r="BX26" s="194">
        <v>9.375000414587871E-2</v>
      </c>
      <c r="BY26" s="190">
        <v>2.0021770000000001</v>
      </c>
      <c r="BZ26" s="194">
        <v>1.5625003292315448E-2</v>
      </c>
      <c r="CA26" s="276">
        <v>128.13930099999999</v>
      </c>
      <c r="CB26" s="174">
        <v>0</v>
      </c>
      <c r="CC26" s="194">
        <v>0</v>
      </c>
      <c r="CD26" s="171">
        <v>1.001088</v>
      </c>
      <c r="CE26" s="194">
        <v>0.10002340002106201</v>
      </c>
      <c r="CF26" s="171">
        <v>4.0043530000000001</v>
      </c>
      <c r="CG26" s="194">
        <v>0.4000936999989409</v>
      </c>
      <c r="CH26" s="171">
        <v>3.0020930000000003</v>
      </c>
      <c r="CI26" s="194">
        <v>0.299953199957876</v>
      </c>
      <c r="CJ26" s="171">
        <v>2.001004</v>
      </c>
      <c r="CK26" s="194">
        <v>0.19992970002212113</v>
      </c>
      <c r="CL26" s="190">
        <v>0</v>
      </c>
      <c r="CM26" s="194">
        <v>0</v>
      </c>
      <c r="CN26" s="276">
        <v>10.008538</v>
      </c>
    </row>
    <row r="27" spans="1:92" x14ac:dyDescent="0.2">
      <c r="A27" s="119">
        <v>97219</v>
      </c>
      <c r="B27" s="120" t="s">
        <v>31</v>
      </c>
      <c r="C27" s="115">
        <v>482.25296399999991</v>
      </c>
      <c r="D27" s="121">
        <v>0.70796460244546777</v>
      </c>
      <c r="E27" s="221">
        <v>338.58176699999996</v>
      </c>
      <c r="F27" s="122">
        <v>0.70208333027477265</v>
      </c>
      <c r="G27" s="221">
        <v>134.628953</v>
      </c>
      <c r="H27" s="122">
        <v>0.279166667807147</v>
      </c>
      <c r="I27" s="221">
        <v>9.0422440000000002</v>
      </c>
      <c r="J27" s="122">
        <v>1.8750001918080492E-2</v>
      </c>
      <c r="K27" s="194"/>
      <c r="L27" s="194"/>
      <c r="M27" s="194"/>
      <c r="O27" s="120" t="s">
        <v>31</v>
      </c>
      <c r="P27" s="115">
        <v>468.18724699999996</v>
      </c>
      <c r="Q27" s="121">
        <v>0.97083332182485049</v>
      </c>
      <c r="R27" s="115">
        <v>12.056325000000001</v>
      </c>
      <c r="S27" s="121">
        <v>2.500000186624048E-2</v>
      </c>
      <c r="T27" s="115">
        <v>2.009388</v>
      </c>
      <c r="U27" s="121">
        <v>4.1666680145070094E-3</v>
      </c>
      <c r="V27" s="117">
        <v>337.57707199999999</v>
      </c>
      <c r="W27" s="122">
        <v>0.99703263702324529</v>
      </c>
      <c r="X27" s="117">
        <v>0</v>
      </c>
      <c r="Y27" s="122">
        <v>0</v>
      </c>
      <c r="Z27" s="117">
        <v>1.004694</v>
      </c>
      <c r="AA27" s="122">
        <v>2.9673600232584295E-3</v>
      </c>
      <c r="AB27" s="117">
        <v>121.567933</v>
      </c>
      <c r="AC27" s="122">
        <v>0.9029850584962954</v>
      </c>
      <c r="AD27" s="117">
        <v>12.056325000000001</v>
      </c>
      <c r="AE27" s="122">
        <v>8.9552245125162647E-2</v>
      </c>
      <c r="AF27" s="117">
        <v>1.004694</v>
      </c>
      <c r="AG27" s="122">
        <v>7.4626889507192406E-3</v>
      </c>
      <c r="AH27" s="117">
        <v>9.0422419999999999</v>
      </c>
      <c r="AI27" s="122">
        <v>0.99999977881596647</v>
      </c>
      <c r="AJ27" s="117">
        <v>0</v>
      </c>
      <c r="AK27" s="122">
        <v>0</v>
      </c>
      <c r="AL27" s="117">
        <v>0</v>
      </c>
      <c r="AM27" s="122">
        <v>0</v>
      </c>
      <c r="AO27" s="120" t="s">
        <v>31</v>
      </c>
      <c r="AP27" s="115">
        <v>11.051631000000002</v>
      </c>
      <c r="AQ27" s="121">
        <v>2.2916667858986977E-2</v>
      </c>
      <c r="AR27" s="115">
        <v>60.281620999999994</v>
      </c>
      <c r="AS27" s="121">
        <v>0.12500000103680028</v>
      </c>
      <c r="AT27" s="115">
        <v>144.67588900000001</v>
      </c>
      <c r="AU27" s="121">
        <v>0.29999999958527995</v>
      </c>
      <c r="AV27" s="115">
        <v>129.60548399999999</v>
      </c>
      <c r="AW27" s="121">
        <v>0.26874999984448</v>
      </c>
      <c r="AX27" s="115">
        <v>89.417736000000005</v>
      </c>
      <c r="AY27" s="121">
        <v>0.18541666443754615</v>
      </c>
      <c r="AZ27" s="115">
        <v>47.220603000000004</v>
      </c>
      <c r="BA27" s="265">
        <v>9.791666723690684E-2</v>
      </c>
      <c r="BB27" s="174">
        <v>1.004694</v>
      </c>
      <c r="BC27" s="194">
        <v>2.9673600232584295E-3</v>
      </c>
      <c r="BD27" s="171">
        <v>22.103261</v>
      </c>
      <c r="BE27" s="194">
        <v>6.5281899837211263E-2</v>
      </c>
      <c r="BF27" s="171">
        <v>85.398961999999997</v>
      </c>
      <c r="BG27" s="194">
        <v>0.25222551927906978</v>
      </c>
      <c r="BH27" s="171">
        <v>106.497529</v>
      </c>
      <c r="BI27" s="194">
        <v>0.31454005909302263</v>
      </c>
      <c r="BJ27" s="171">
        <v>78.366106000000002</v>
      </c>
      <c r="BK27" s="194">
        <v>0.23145400502325339</v>
      </c>
      <c r="BL27" s="190">
        <v>45.211215000000003</v>
      </c>
      <c r="BM27" s="265">
        <v>0.13353115674418467</v>
      </c>
      <c r="BN27" s="276">
        <v>338.58176699999996</v>
      </c>
      <c r="BO27" s="171">
        <v>10.046937000000002</v>
      </c>
      <c r="BP27" s="194">
        <v>7.462686722372415E-2</v>
      </c>
      <c r="BQ27" s="171">
        <v>34.159585</v>
      </c>
      <c r="BR27" s="194">
        <v>0.25373134261840391</v>
      </c>
      <c r="BS27" s="171">
        <v>56.262846000000003</v>
      </c>
      <c r="BT27" s="194">
        <v>0.41791044753946793</v>
      </c>
      <c r="BU27" s="171">
        <v>22.103261</v>
      </c>
      <c r="BV27" s="194">
        <v>0.16417910492106402</v>
      </c>
      <c r="BW27" s="171">
        <v>11.051629999999999</v>
      </c>
      <c r="BX27" s="194">
        <v>8.2089548746620625E-2</v>
      </c>
      <c r="BY27" s="190">
        <v>1.004694</v>
      </c>
      <c r="BZ27" s="194">
        <v>7.4626889507192398E-3</v>
      </c>
      <c r="CA27" s="276">
        <v>134.62895300000002</v>
      </c>
      <c r="CB27" s="174">
        <v>0</v>
      </c>
      <c r="CC27" s="194">
        <v>0</v>
      </c>
      <c r="CD27" s="171">
        <v>4.0187749999999998</v>
      </c>
      <c r="CE27" s="194">
        <v>0.44444443215644253</v>
      </c>
      <c r="CF27" s="171">
        <v>3.014081</v>
      </c>
      <c r="CG27" s="194">
        <v>0.33333329646932774</v>
      </c>
      <c r="CH27" s="171">
        <v>1.004694</v>
      </c>
      <c r="CI27" s="194">
        <v>0.11111113568711484</v>
      </c>
      <c r="CJ27" s="171">
        <v>0</v>
      </c>
      <c r="CK27" s="194">
        <v>0</v>
      </c>
      <c r="CL27" s="190">
        <v>1.004694</v>
      </c>
      <c r="CM27" s="194">
        <v>7.4626889507192398E-3</v>
      </c>
      <c r="CN27" s="276">
        <v>9.0422440000000002</v>
      </c>
    </row>
    <row r="28" spans="1:92" x14ac:dyDescent="0.2">
      <c r="A28" s="119">
        <v>97225</v>
      </c>
      <c r="B28" s="123" t="s">
        <v>20</v>
      </c>
      <c r="C28" s="115">
        <v>1259.8655880000001</v>
      </c>
      <c r="D28" s="124">
        <v>0.69670329647845142</v>
      </c>
      <c r="E28" s="221">
        <v>884.29051400000026</v>
      </c>
      <c r="F28" s="125">
        <v>0.7018927434979676</v>
      </c>
      <c r="G28" s="221">
        <v>363.65205399999996</v>
      </c>
      <c r="H28" s="125">
        <v>0.28864353266231124</v>
      </c>
      <c r="I28" s="221">
        <v>11.923019999999999</v>
      </c>
      <c r="J28" s="125">
        <v>9.4637238397212251E-3</v>
      </c>
      <c r="K28" s="194"/>
      <c r="L28" s="194"/>
      <c r="M28" s="194"/>
      <c r="O28" s="123" t="s">
        <v>20</v>
      </c>
      <c r="P28" s="115">
        <v>1192.3018159999999</v>
      </c>
      <c r="Q28" s="124">
        <v>0.94637223792479663</v>
      </c>
      <c r="R28" s="115">
        <v>64.583015999999986</v>
      </c>
      <c r="S28" s="124">
        <v>5.126183032153743E-2</v>
      </c>
      <c r="T28" s="115">
        <v>2.9807550000000003</v>
      </c>
      <c r="U28" s="124">
        <v>2.3659309599303063E-3</v>
      </c>
      <c r="V28" s="117">
        <v>877.335419</v>
      </c>
      <c r="W28" s="125">
        <v>0.99213483025104543</v>
      </c>
      <c r="X28" s="117">
        <v>3.9743399999999998</v>
      </c>
      <c r="Y28" s="125">
        <v>4.494382713688138E-3</v>
      </c>
      <c r="Z28" s="117">
        <v>2.9807550000000003</v>
      </c>
      <c r="AA28" s="125">
        <v>3.3707870352661044E-3</v>
      </c>
      <c r="AB28" s="117">
        <v>306.02413200000001</v>
      </c>
      <c r="AC28" s="125">
        <v>0.841530052240541</v>
      </c>
      <c r="AD28" s="117">
        <v>57.627920999999994</v>
      </c>
      <c r="AE28" s="125">
        <v>0.15846994500957776</v>
      </c>
      <c r="AF28" s="117">
        <v>0</v>
      </c>
      <c r="AG28" s="125">
        <v>0</v>
      </c>
      <c r="AH28" s="117">
        <v>8.9422650000000008</v>
      </c>
      <c r="AI28" s="125">
        <v>0.75000000000000011</v>
      </c>
      <c r="AJ28" s="117">
        <v>2.9807550000000003</v>
      </c>
      <c r="AK28" s="125">
        <v>0.25000000000000006</v>
      </c>
      <c r="AL28" s="117">
        <v>0</v>
      </c>
      <c r="AM28" s="125">
        <v>0</v>
      </c>
      <c r="AO28" s="123" t="s">
        <v>20</v>
      </c>
      <c r="AP28" s="115">
        <v>30.801129999999997</v>
      </c>
      <c r="AQ28" s="124">
        <v>2.444794928393583E-2</v>
      </c>
      <c r="AR28" s="115">
        <v>149.03772799999999</v>
      </c>
      <c r="AS28" s="124">
        <v>0.11829653053433505</v>
      </c>
      <c r="AT28" s="115">
        <v>324.90224599999999</v>
      </c>
      <c r="AU28" s="124">
        <v>0.25788643573936554</v>
      </c>
      <c r="AV28" s="115">
        <v>423.26714499999997</v>
      </c>
      <c r="AW28" s="124">
        <v>0.33596214471729813</v>
      </c>
      <c r="AX28" s="115">
        <v>211.63357199999999</v>
      </c>
      <c r="AY28" s="124">
        <v>0.16798107196178133</v>
      </c>
      <c r="AZ28" s="115">
        <v>120.223767</v>
      </c>
      <c r="BA28" s="266">
        <v>9.5425867763283961E-2</v>
      </c>
      <c r="BB28" s="174">
        <v>5.9615090000000004</v>
      </c>
      <c r="BC28" s="194">
        <v>6.7415729396821285E-3</v>
      </c>
      <c r="BD28" s="171">
        <v>49.679243000000007</v>
      </c>
      <c r="BE28" s="194">
        <v>5.6179776005151179E-2</v>
      </c>
      <c r="BF28" s="171">
        <v>206.665648</v>
      </c>
      <c r="BG28" s="194">
        <v>0.23370786492458065</v>
      </c>
      <c r="BH28" s="171">
        <v>330.86375399999997</v>
      </c>
      <c r="BI28" s="194">
        <v>0.3741573032411834</v>
      </c>
      <c r="BJ28" s="171">
        <v>179.83885699999999</v>
      </c>
      <c r="BK28" s="194">
        <v>0.20337078613058601</v>
      </c>
      <c r="BL28" s="190">
        <v>111.281503</v>
      </c>
      <c r="BM28" s="265">
        <v>0.12584269675881651</v>
      </c>
      <c r="BN28" s="277">
        <v>884.29051400000003</v>
      </c>
      <c r="BO28" s="171">
        <v>22.852450999999999</v>
      </c>
      <c r="BP28" s="194">
        <v>6.2841528732297494E-2</v>
      </c>
      <c r="BQ28" s="171">
        <v>96.377729999999985</v>
      </c>
      <c r="BR28" s="194">
        <v>0.26502732196859802</v>
      </c>
      <c r="BS28" s="171">
        <v>114.262258</v>
      </c>
      <c r="BT28" s="194">
        <v>0.31420765191113154</v>
      </c>
      <c r="BU28" s="171">
        <v>89.422635999999997</v>
      </c>
      <c r="BV28" s="194">
        <v>0.245901638713142</v>
      </c>
      <c r="BW28" s="171">
        <v>31.794715</v>
      </c>
      <c r="BX28" s="194">
        <v>8.7431693703564239E-2</v>
      </c>
      <c r="BY28" s="190">
        <v>8.9422639999999998</v>
      </c>
      <c r="BZ28" s="194">
        <v>2.4590164971266738E-2</v>
      </c>
      <c r="CA28" s="277">
        <v>363.65205399999996</v>
      </c>
      <c r="CB28" s="174">
        <v>1.9871700000000001</v>
      </c>
      <c r="CC28" s="194">
        <v>0.16666666666666666</v>
      </c>
      <c r="CD28" s="171">
        <v>2.9807550000000003</v>
      </c>
      <c r="CE28" s="194">
        <v>0.25</v>
      </c>
      <c r="CF28" s="171">
        <v>3.9743399999999998</v>
      </c>
      <c r="CG28" s="194">
        <v>0.33333333333333326</v>
      </c>
      <c r="CH28" s="171">
        <v>2.9807549999999998</v>
      </c>
      <c r="CI28" s="194">
        <v>0.24999999999999997</v>
      </c>
      <c r="CJ28" s="171">
        <v>0</v>
      </c>
      <c r="CK28" s="194">
        <v>0</v>
      </c>
      <c r="CL28" s="190">
        <v>0</v>
      </c>
      <c r="CM28" s="194">
        <v>0</v>
      </c>
      <c r="CN28" s="277">
        <v>11.923020000000001</v>
      </c>
    </row>
    <row r="29" spans="1:92" x14ac:dyDescent="0.2">
      <c r="A29" s="126"/>
      <c r="B29" s="132" t="s">
        <v>37</v>
      </c>
      <c r="C29" s="133">
        <v>7391.319575999999</v>
      </c>
      <c r="D29" s="134">
        <v>0.7802543795538156</v>
      </c>
      <c r="E29" s="236">
        <v>5622.4759809999996</v>
      </c>
      <c r="F29" s="136">
        <v>0.76068635961249365</v>
      </c>
      <c r="G29" s="236">
        <v>1647.7669749999998</v>
      </c>
      <c r="H29" s="136">
        <v>0.22293271966624001</v>
      </c>
      <c r="I29" s="236">
        <v>121.07661999999999</v>
      </c>
      <c r="J29" s="136">
        <v>1.6380920721266349E-2</v>
      </c>
      <c r="K29" s="195"/>
      <c r="L29" s="194"/>
      <c r="M29" s="194"/>
      <c r="O29" s="132" t="s">
        <v>37</v>
      </c>
      <c r="P29" s="135">
        <v>6849.1276409999991</v>
      </c>
      <c r="Q29" s="134">
        <v>0.92664477169130588</v>
      </c>
      <c r="R29" s="135">
        <v>510.22112900000008</v>
      </c>
      <c r="S29" s="134">
        <v>6.9029775232113455E-2</v>
      </c>
      <c r="T29" s="135">
        <v>31.970796000000004</v>
      </c>
      <c r="U29" s="134">
        <v>4.3254517236422643E-3</v>
      </c>
      <c r="V29" s="135">
        <v>5543.2377289999995</v>
      </c>
      <c r="W29" s="136">
        <v>0.98590687585544701</v>
      </c>
      <c r="X29" s="135">
        <v>70.269254000000004</v>
      </c>
      <c r="Y29" s="136">
        <v>1.2497919819926396E-2</v>
      </c>
      <c r="Z29" s="135">
        <v>8.9689930000000011</v>
      </c>
      <c r="AA29" s="136">
        <v>1.5952034353386064E-3</v>
      </c>
      <c r="AB29" s="135">
        <v>1220.8917719999999</v>
      </c>
      <c r="AC29" s="136">
        <v>0.7409371534467124</v>
      </c>
      <c r="AD29" s="135">
        <v>409.84804600000007</v>
      </c>
      <c r="AE29" s="136">
        <v>0.24872937267115705</v>
      </c>
      <c r="AF29" s="135">
        <v>17.027156000000002</v>
      </c>
      <c r="AG29" s="136">
        <v>1.0333473275248767E-2</v>
      </c>
      <c r="AH29" s="135">
        <v>84.998140000000006</v>
      </c>
      <c r="AI29" s="136">
        <v>0.70201943199273331</v>
      </c>
      <c r="AJ29" s="135">
        <v>30.103829000000005</v>
      </c>
      <c r="AK29" s="136">
        <v>0.24863453406611455</v>
      </c>
      <c r="AL29" s="135">
        <v>5.974647</v>
      </c>
      <c r="AM29" s="136">
        <v>4.9346000904220817E-2</v>
      </c>
      <c r="AO29" s="132" t="s">
        <v>37</v>
      </c>
      <c r="AP29" s="135">
        <v>116.04358700000002</v>
      </c>
      <c r="AQ29" s="134">
        <v>1.5699982365368102E-2</v>
      </c>
      <c r="AR29" s="135">
        <v>595.66740500000003</v>
      </c>
      <c r="AS29" s="134">
        <v>8.059012993216573E-2</v>
      </c>
      <c r="AT29" s="135">
        <v>1775.6540670000004</v>
      </c>
      <c r="AU29" s="134">
        <v>0.24023505528913158</v>
      </c>
      <c r="AV29" s="135">
        <v>2726.5000399999999</v>
      </c>
      <c r="AW29" s="134">
        <v>0.36887865718228285</v>
      </c>
      <c r="AX29" s="135">
        <v>1481.0936019999999</v>
      </c>
      <c r="AY29" s="134">
        <v>0.20038283919006672</v>
      </c>
      <c r="AZ29" s="135">
        <v>696.36087500000008</v>
      </c>
      <c r="BA29" s="237">
        <v>9.4213336040985196E-2</v>
      </c>
      <c r="BB29" s="459">
        <v>26.013621000000001</v>
      </c>
      <c r="BC29" s="446">
        <v>4.6267198095479066E-3</v>
      </c>
      <c r="BD29" s="236">
        <v>249.69770700000004</v>
      </c>
      <c r="BE29" s="446">
        <v>4.4410631160329006E-2</v>
      </c>
      <c r="BF29" s="236">
        <v>1135.0758530000001</v>
      </c>
      <c r="BG29" s="446">
        <v>0.20188185006672418</v>
      </c>
      <c r="BH29" s="236">
        <v>2244.45154</v>
      </c>
      <c r="BI29" s="446">
        <v>0.39919273067322325</v>
      </c>
      <c r="BJ29" s="236">
        <v>1318.8692709999998</v>
      </c>
      <c r="BK29" s="446">
        <v>0.23457090354086826</v>
      </c>
      <c r="BL29" s="135">
        <v>648.36798900000008</v>
      </c>
      <c r="BM29" s="285">
        <v>0.11531716474930727</v>
      </c>
      <c r="BN29" s="279">
        <v>5622.4759810000005</v>
      </c>
      <c r="BO29" s="460">
        <v>83.028160999999997</v>
      </c>
      <c r="BP29" s="134">
        <v>5.0388290492349504E-2</v>
      </c>
      <c r="BQ29" s="236">
        <v>316.91612499999997</v>
      </c>
      <c r="BR29" s="134">
        <v>0.19233066920764083</v>
      </c>
      <c r="BS29" s="236">
        <v>599.57024600000011</v>
      </c>
      <c r="BT29" s="134">
        <v>0.36386834734322804</v>
      </c>
      <c r="BU29" s="236">
        <v>460.015918</v>
      </c>
      <c r="BV29" s="134">
        <v>0.27917534759427981</v>
      </c>
      <c r="BW29" s="236">
        <v>147.21632300000002</v>
      </c>
      <c r="BX29" s="134">
        <v>8.9342926052999705E-2</v>
      </c>
      <c r="BY29" s="135">
        <v>41.020201999999998</v>
      </c>
      <c r="BZ29" s="134">
        <v>2.4894419309502182E-2</v>
      </c>
      <c r="CA29" s="279">
        <v>1647.766975</v>
      </c>
      <c r="CB29" s="236">
        <v>7.0018050000000001</v>
      </c>
      <c r="CC29" s="446">
        <v>5.782953802311297E-2</v>
      </c>
      <c r="CD29" s="236">
        <v>29.053573</v>
      </c>
      <c r="CE29" s="446">
        <v>0.23996022518633245</v>
      </c>
      <c r="CF29" s="236">
        <v>41.007967999999991</v>
      </c>
      <c r="CG29" s="446">
        <v>0.33869435734165682</v>
      </c>
      <c r="CH29" s="236">
        <v>22.032582000000001</v>
      </c>
      <c r="CI29" s="446">
        <v>0.18197222552132694</v>
      </c>
      <c r="CJ29" s="236">
        <v>15.008008</v>
      </c>
      <c r="CK29" s="446">
        <v>0.1239546330249391</v>
      </c>
      <c r="CL29" s="135">
        <v>6.9726839999999992</v>
      </c>
      <c r="CM29" s="134">
        <v>4.2315959148289152E-3</v>
      </c>
      <c r="CN29" s="279">
        <v>121.07661999999999</v>
      </c>
    </row>
    <row r="30" spans="1:92" ht="13.5" thickBot="1" x14ac:dyDescent="0.25">
      <c r="A30" s="126"/>
      <c r="B30" s="127" t="s">
        <v>39</v>
      </c>
      <c r="C30" s="128">
        <v>33998.009452999999</v>
      </c>
      <c r="D30" s="129">
        <v>0.79494552701088883</v>
      </c>
      <c r="E30" s="233">
        <v>26740.972119999999</v>
      </c>
      <c r="F30" s="131">
        <v>0.78654522868368593</v>
      </c>
      <c r="G30" s="233">
        <v>6759.0953789999994</v>
      </c>
      <c r="H30" s="131">
        <v>0.1988085622584464</v>
      </c>
      <c r="I30" s="233">
        <v>497.94195399999995</v>
      </c>
      <c r="J30" s="131">
        <v>1.464620905786769E-2</v>
      </c>
      <c r="K30" s="195"/>
      <c r="L30" s="194"/>
      <c r="M30" s="194"/>
      <c r="O30" s="127" t="s">
        <v>39</v>
      </c>
      <c r="P30" s="130">
        <v>29459.819981000001</v>
      </c>
      <c r="Q30" s="129">
        <v>0.86651602417271678</v>
      </c>
      <c r="R30" s="130">
        <v>4339.7135119999994</v>
      </c>
      <c r="S30" s="129">
        <v>0.12764610581097011</v>
      </c>
      <c r="T30" s="130">
        <v>198.47595600000002</v>
      </c>
      <c r="U30" s="129">
        <v>5.837869898659212E-3</v>
      </c>
      <c r="V30" s="130">
        <v>25390.003348000002</v>
      </c>
      <c r="W30" s="131">
        <v>0.94947944427982911</v>
      </c>
      <c r="X30" s="130">
        <v>1219.7214819999999</v>
      </c>
      <c r="Y30" s="131">
        <v>4.5612458534660033E-2</v>
      </c>
      <c r="Z30" s="130">
        <v>131.24728400000001</v>
      </c>
      <c r="AA30" s="131">
        <v>4.908096961136206E-3</v>
      </c>
      <c r="AB30" s="130">
        <v>3780.2437989999999</v>
      </c>
      <c r="AC30" s="131">
        <v>0.55928250557684578</v>
      </c>
      <c r="AD30" s="130">
        <v>2923.5745589999997</v>
      </c>
      <c r="AE30" s="131">
        <v>0.4325393259108794</v>
      </c>
      <c r="AF30" s="130">
        <v>55.277025000000002</v>
      </c>
      <c r="AG30" s="131">
        <v>8.1781691040699843E-3</v>
      </c>
      <c r="AH30" s="130">
        <v>289.572834</v>
      </c>
      <c r="AI30" s="131">
        <v>0.58153933741441688</v>
      </c>
      <c r="AJ30" s="130">
        <v>196.41747100000001</v>
      </c>
      <c r="AK30" s="131">
        <v>0.39445856976333438</v>
      </c>
      <c r="AL30" s="130">
        <v>11.951647000000001</v>
      </c>
      <c r="AM30" s="131">
        <v>2.4002088805716505E-2</v>
      </c>
      <c r="AO30" s="127" t="s">
        <v>39</v>
      </c>
      <c r="AP30" s="130">
        <v>420.471161</v>
      </c>
      <c r="AQ30" s="129">
        <v>1.2367522915754041E-2</v>
      </c>
      <c r="AR30" s="130">
        <v>2208.4021870000001</v>
      </c>
      <c r="AS30" s="129">
        <v>6.4956808428827881E-2</v>
      </c>
      <c r="AT30" s="130">
        <v>8467.0009019999998</v>
      </c>
      <c r="AU30" s="129">
        <v>0.24904401870071449</v>
      </c>
      <c r="AV30" s="130">
        <v>14207.685773000001</v>
      </c>
      <c r="AW30" s="129">
        <v>0.41789757699318214</v>
      </c>
      <c r="AX30" s="130">
        <v>6284.5210920000009</v>
      </c>
      <c r="AY30" s="129">
        <v>0.18484967776386838</v>
      </c>
      <c r="AZ30" s="130">
        <v>2409.9283379999997</v>
      </c>
      <c r="BA30" s="234">
        <v>7.0884395197653161E-2</v>
      </c>
      <c r="BB30" s="457">
        <v>140.12699500000002</v>
      </c>
      <c r="BC30" s="445">
        <v>5.2401608427390268E-3</v>
      </c>
      <c r="BD30" s="233">
        <v>975.25048500000003</v>
      </c>
      <c r="BE30" s="445">
        <v>3.6470270438320927E-2</v>
      </c>
      <c r="BF30" s="233">
        <v>5535.3125310000005</v>
      </c>
      <c r="BG30" s="445">
        <v>0.2069974309894311</v>
      </c>
      <c r="BH30" s="233">
        <v>12063.463423000001</v>
      </c>
      <c r="BI30" s="445">
        <v>0.45112284508077194</v>
      </c>
      <c r="BJ30" s="233">
        <v>5751.0818120000004</v>
      </c>
      <c r="BK30" s="445">
        <v>0.21506629550309708</v>
      </c>
      <c r="BL30" s="130">
        <v>2275.7368740000002</v>
      </c>
      <c r="BM30" s="284">
        <v>8.5102997145640055E-2</v>
      </c>
      <c r="BN30" s="278">
        <v>26740.972119999999</v>
      </c>
      <c r="BO30" s="458">
        <v>234.51012899999998</v>
      </c>
      <c r="BP30" s="129">
        <v>3.469549042444426E-2</v>
      </c>
      <c r="BQ30" s="233">
        <v>1107.9086659999998</v>
      </c>
      <c r="BR30" s="129">
        <v>0.16391374938163891</v>
      </c>
      <c r="BS30" s="233">
        <v>2785.107422</v>
      </c>
      <c r="BT30" s="129">
        <v>0.41205328018496656</v>
      </c>
      <c r="BU30" s="233">
        <v>2026.3565879999999</v>
      </c>
      <c r="BV30" s="129">
        <v>0.2997970104543482</v>
      </c>
      <c r="BW30" s="233">
        <v>484.98963100000003</v>
      </c>
      <c r="BX30" s="129">
        <v>7.1753630301893093E-2</v>
      </c>
      <c r="BY30" s="130">
        <v>120.222943</v>
      </c>
      <c r="BZ30" s="129">
        <v>1.7786839252708818E-2</v>
      </c>
      <c r="CA30" s="278">
        <v>6759.0953790000003</v>
      </c>
      <c r="CB30" s="233">
        <v>45.834036999999995</v>
      </c>
      <c r="CC30" s="445">
        <v>9.2046947705073281E-2</v>
      </c>
      <c r="CD30" s="233">
        <v>125.24303599999999</v>
      </c>
      <c r="CE30" s="445">
        <v>0.25152135704556444</v>
      </c>
      <c r="CF30" s="233">
        <v>146.58094899999998</v>
      </c>
      <c r="CG30" s="445">
        <v>0.29437356668283471</v>
      </c>
      <c r="CH30" s="233">
        <v>117.865762</v>
      </c>
      <c r="CI30" s="445">
        <v>0.23670582696070641</v>
      </c>
      <c r="CJ30" s="233">
        <v>48.449649000000008</v>
      </c>
      <c r="CK30" s="445">
        <v>9.72997928991539E-2</v>
      </c>
      <c r="CL30" s="130">
        <v>13.968520999999999</v>
      </c>
      <c r="CM30" s="129">
        <v>2.0666258155490956E-3</v>
      </c>
      <c r="CN30" s="278">
        <v>497.9419539999999</v>
      </c>
    </row>
    <row r="31" spans="1:92" x14ac:dyDescent="0.2">
      <c r="A31" s="119">
        <v>97210</v>
      </c>
      <c r="B31" s="114" t="s">
        <v>33</v>
      </c>
      <c r="C31" s="115">
        <v>6099.4787590000005</v>
      </c>
      <c r="D31" s="116">
        <v>0.82380288421858983</v>
      </c>
      <c r="E31" s="227">
        <v>5044.8825889999998</v>
      </c>
      <c r="F31" s="118">
        <v>0.82710060782752848</v>
      </c>
      <c r="G31" s="227">
        <v>964.70043399999997</v>
      </c>
      <c r="H31" s="118">
        <v>0.15816112689572856</v>
      </c>
      <c r="I31" s="227">
        <v>89.895735999999999</v>
      </c>
      <c r="J31" s="118">
        <v>1.4738265276742804E-2</v>
      </c>
      <c r="K31" s="194"/>
      <c r="L31" s="194"/>
      <c r="M31" s="194"/>
      <c r="O31" s="114" t="s">
        <v>33</v>
      </c>
      <c r="P31" s="115">
        <v>5447.0996650000006</v>
      </c>
      <c r="Q31" s="116">
        <v>0.89304346817547464</v>
      </c>
      <c r="R31" s="115">
        <v>595.03540199999998</v>
      </c>
      <c r="S31" s="116">
        <v>9.7555123234424557E-2</v>
      </c>
      <c r="T31" s="115">
        <v>57.343691000000007</v>
      </c>
      <c r="U31" s="116">
        <v>9.4014084261523703E-3</v>
      </c>
      <c r="V31" s="117">
        <v>4835.3824649999997</v>
      </c>
      <c r="W31" s="118">
        <v>0.95847274534063487</v>
      </c>
      <c r="X31" s="117">
        <v>167.12713399999998</v>
      </c>
      <c r="Y31" s="118">
        <v>3.3128052249304783E-2</v>
      </c>
      <c r="Z31" s="117">
        <v>42.372987000000002</v>
      </c>
      <c r="AA31" s="118">
        <v>8.3992018153982856E-3</v>
      </c>
      <c r="AB31" s="117">
        <v>559.2672520000001</v>
      </c>
      <c r="AC31" s="118">
        <v>0.57973152316421583</v>
      </c>
      <c r="AD31" s="117">
        <v>392.956479</v>
      </c>
      <c r="AE31" s="118">
        <v>0.40733523604903865</v>
      </c>
      <c r="AF31" s="117">
        <v>12.476705000000001</v>
      </c>
      <c r="AG31" s="118">
        <v>1.293324285992806E-2</v>
      </c>
      <c r="AH31" s="117">
        <v>52.449947999999999</v>
      </c>
      <c r="AI31" s="118">
        <v>0.58345312396129667</v>
      </c>
      <c r="AJ31" s="117">
        <v>34.951789000000005</v>
      </c>
      <c r="AK31" s="118">
        <v>0.38880363580314869</v>
      </c>
      <c r="AL31" s="117">
        <v>2.4939990000000001</v>
      </c>
      <c r="AM31" s="118">
        <v>2.7743240235554665E-2</v>
      </c>
      <c r="AO31" s="114" t="s">
        <v>33</v>
      </c>
      <c r="AP31" s="115">
        <v>59.942563999999997</v>
      </c>
      <c r="AQ31" s="116">
        <v>9.8274895886066634E-3</v>
      </c>
      <c r="AR31" s="115">
        <v>399.45144500000004</v>
      </c>
      <c r="AS31" s="116">
        <v>6.548943947228196E-2</v>
      </c>
      <c r="AT31" s="115">
        <v>1637.6681850000002</v>
      </c>
      <c r="AU31" s="116">
        <v>0.26849313682477571</v>
      </c>
      <c r="AV31" s="115">
        <v>2859.1453410000004</v>
      </c>
      <c r="AW31" s="116">
        <v>0.46875240556928383</v>
      </c>
      <c r="AX31" s="115">
        <v>911.13854300000003</v>
      </c>
      <c r="AY31" s="116">
        <v>0.14937973866300991</v>
      </c>
      <c r="AZ31" s="115">
        <v>232.13268099999999</v>
      </c>
      <c r="BA31" s="264">
        <v>3.8057789882041948E-2</v>
      </c>
      <c r="BB31" s="174">
        <v>42.441873000000001</v>
      </c>
      <c r="BC31" s="194">
        <v>8.4128564443781955E-3</v>
      </c>
      <c r="BD31" s="171">
        <v>217.15434100000002</v>
      </c>
      <c r="BE31" s="194">
        <v>4.3044478671017891E-2</v>
      </c>
      <c r="BF31" s="171">
        <v>1233.2317680000001</v>
      </c>
      <c r="BG31" s="194">
        <v>0.24445202564059121</v>
      </c>
      <c r="BH31" s="171">
        <v>2503.6259150000001</v>
      </c>
      <c r="BI31" s="194">
        <v>0.49627040289480168</v>
      </c>
      <c r="BJ31" s="171">
        <v>826.26857000000007</v>
      </c>
      <c r="BK31" s="194">
        <v>0.16378350842130968</v>
      </c>
      <c r="BL31" s="190">
        <v>222.160122</v>
      </c>
      <c r="BM31" s="265">
        <v>4.4036727927901434E-2</v>
      </c>
      <c r="BN31" s="269">
        <v>5044.8825889999998</v>
      </c>
      <c r="BO31" s="171">
        <v>14.998443999999999</v>
      </c>
      <c r="BP31" s="194">
        <v>1.5547255366944304E-2</v>
      </c>
      <c r="BQ31" s="171">
        <v>149.826626</v>
      </c>
      <c r="BR31" s="194">
        <v>0.15530896506261965</v>
      </c>
      <c r="BS31" s="171">
        <v>366.98364700000002</v>
      </c>
      <c r="BT31" s="194">
        <v>0.38041202643431177</v>
      </c>
      <c r="BU31" s="171">
        <v>345.53526399999998</v>
      </c>
      <c r="BV31" s="194">
        <v>0.35817882092919218</v>
      </c>
      <c r="BW31" s="171">
        <v>77.383893999999998</v>
      </c>
      <c r="BX31" s="194">
        <v>8.021546510468347E-2</v>
      </c>
      <c r="BY31" s="190">
        <v>9.9725590000000004</v>
      </c>
      <c r="BZ31" s="194">
        <v>1.0337467102248655E-2</v>
      </c>
      <c r="CA31" s="269">
        <v>964.70043399999997</v>
      </c>
      <c r="CB31" s="174">
        <v>2.5022470000000001</v>
      </c>
      <c r="CC31" s="194">
        <v>2.7834990972208071E-2</v>
      </c>
      <c r="CD31" s="171">
        <v>32.470478</v>
      </c>
      <c r="CE31" s="194">
        <v>0.36120153685598616</v>
      </c>
      <c r="CF31" s="171">
        <v>37.452770000000001</v>
      </c>
      <c r="CG31" s="194">
        <v>0.41662454379371233</v>
      </c>
      <c r="CH31" s="171">
        <v>9.9841619999999995</v>
      </c>
      <c r="CI31" s="194">
        <v>0.11106379951102463</v>
      </c>
      <c r="CJ31" s="171">
        <v>7.4860790000000001</v>
      </c>
      <c r="CK31" s="194">
        <v>8.3275128867068851E-2</v>
      </c>
      <c r="CL31" s="190">
        <v>0</v>
      </c>
      <c r="CM31" s="194">
        <v>0</v>
      </c>
      <c r="CN31" s="269">
        <v>89.895735999999999</v>
      </c>
    </row>
    <row r="32" spans="1:92" x14ac:dyDescent="0.2">
      <c r="A32" s="119">
        <v>97217</v>
      </c>
      <c r="B32" s="120" t="s">
        <v>14</v>
      </c>
      <c r="C32" s="115">
        <v>2604.0009720000003</v>
      </c>
      <c r="D32" s="121">
        <v>0.74125354892261563</v>
      </c>
      <c r="E32" s="221">
        <v>1975.3557820000003</v>
      </c>
      <c r="F32" s="122">
        <v>0.75858488658044942</v>
      </c>
      <c r="G32" s="221">
        <v>564.67754000000002</v>
      </c>
      <c r="H32" s="122">
        <v>0.21684997281944177</v>
      </c>
      <c r="I32" s="221">
        <v>63.967649999999999</v>
      </c>
      <c r="J32" s="122">
        <v>2.4565140600108806E-2</v>
      </c>
      <c r="K32" s="194"/>
      <c r="L32" s="194"/>
      <c r="M32" s="194"/>
      <c r="O32" s="120" t="s">
        <v>14</v>
      </c>
      <c r="P32" s="115">
        <v>2067.7760280000002</v>
      </c>
      <c r="Q32" s="121">
        <v>0.79407651926176004</v>
      </c>
      <c r="R32" s="115">
        <v>515.92839900000001</v>
      </c>
      <c r="S32" s="121">
        <v>0.19812911152784315</v>
      </c>
      <c r="T32" s="115">
        <v>20.296544999999995</v>
      </c>
      <c r="U32" s="121">
        <v>7.7943692103967432E-3</v>
      </c>
      <c r="V32" s="117">
        <v>1881.91993</v>
      </c>
      <c r="W32" s="122">
        <v>0.95269922874075941</v>
      </c>
      <c r="X32" s="117">
        <v>76.170531999999994</v>
      </c>
      <c r="Y32" s="122">
        <v>3.8560411594755428E-2</v>
      </c>
      <c r="Z32" s="117">
        <v>17.265318999999998</v>
      </c>
      <c r="AA32" s="122">
        <v>8.7403591582470661E-3</v>
      </c>
      <c r="AB32" s="117">
        <v>160.46592000000001</v>
      </c>
      <c r="AC32" s="122">
        <v>0.28417266250752599</v>
      </c>
      <c r="AD32" s="117">
        <v>402.180406</v>
      </c>
      <c r="AE32" s="122">
        <v>0.71223021549608645</v>
      </c>
      <c r="AF32" s="117">
        <v>2.0312139999999999</v>
      </c>
      <c r="AG32" s="122">
        <v>3.5971219963875306E-3</v>
      </c>
      <c r="AH32" s="117">
        <v>25.390177999999999</v>
      </c>
      <c r="AI32" s="122">
        <v>0.39692216299957866</v>
      </c>
      <c r="AJ32" s="117">
        <v>37.577461</v>
      </c>
      <c r="AK32" s="122">
        <v>0.58744476309509575</v>
      </c>
      <c r="AL32" s="117">
        <v>1.0000119999999999</v>
      </c>
      <c r="AM32" s="122">
        <v>1.5633089538227524E-2</v>
      </c>
      <c r="AO32" s="120" t="s">
        <v>14</v>
      </c>
      <c r="AP32" s="115">
        <v>91.404638000000006</v>
      </c>
      <c r="AQ32" s="121">
        <v>3.5101614393713829E-2</v>
      </c>
      <c r="AR32" s="115">
        <v>212.26187899999999</v>
      </c>
      <c r="AS32" s="121">
        <v>8.1513747991028007E-2</v>
      </c>
      <c r="AT32" s="115">
        <v>640.84807199999989</v>
      </c>
      <c r="AU32" s="121">
        <v>0.24610131827554471</v>
      </c>
      <c r="AV32" s="115">
        <v>949.592625</v>
      </c>
      <c r="AW32" s="121">
        <v>0.36466677056217317</v>
      </c>
      <c r="AX32" s="115">
        <v>441.77348699999999</v>
      </c>
      <c r="AY32" s="121">
        <v>0.16965181340185764</v>
      </c>
      <c r="AZ32" s="115">
        <v>268.12027099999995</v>
      </c>
      <c r="BA32" s="265">
        <v>0.10296473537568246</v>
      </c>
      <c r="BB32" s="174">
        <v>27.421392000000001</v>
      </c>
      <c r="BC32" s="194">
        <v>1.388174841710616E-2</v>
      </c>
      <c r="BD32" s="171">
        <v>83.279780000000002</v>
      </c>
      <c r="BE32" s="194">
        <v>4.2159382506619256E-2</v>
      </c>
      <c r="BF32" s="171">
        <v>399.13358499999993</v>
      </c>
      <c r="BG32" s="194">
        <v>0.20205655539980083</v>
      </c>
      <c r="BH32" s="171">
        <v>821.62613299999998</v>
      </c>
      <c r="BI32" s="194">
        <v>0.41593830361441186</v>
      </c>
      <c r="BJ32" s="171">
        <v>393.039942</v>
      </c>
      <c r="BK32" s="194">
        <v>0.19897172224947576</v>
      </c>
      <c r="BL32" s="190">
        <v>250.85494999999997</v>
      </c>
      <c r="BM32" s="265">
        <v>0.12699228781258604</v>
      </c>
      <c r="BN32" s="276">
        <v>1975.3557820000001</v>
      </c>
      <c r="BO32" s="171">
        <v>50.780353999999996</v>
      </c>
      <c r="BP32" s="194">
        <v>8.9928056993377123E-2</v>
      </c>
      <c r="BQ32" s="171">
        <v>110.701172</v>
      </c>
      <c r="BR32" s="194">
        <v>0.19604316474142039</v>
      </c>
      <c r="BS32" s="171">
        <v>223.433559</v>
      </c>
      <c r="BT32" s="194">
        <v>0.39568345325015053</v>
      </c>
      <c r="BU32" s="171">
        <v>120.857243</v>
      </c>
      <c r="BV32" s="194">
        <v>0.21402877649428023</v>
      </c>
      <c r="BW32" s="171">
        <v>43.671104999999997</v>
      </c>
      <c r="BX32" s="194">
        <v>7.7338130006020772E-2</v>
      </c>
      <c r="BY32" s="190">
        <v>15.234107000000002</v>
      </c>
      <c r="BZ32" s="194">
        <v>2.6978418514750916E-2</v>
      </c>
      <c r="CA32" s="276">
        <v>564.67754000000002</v>
      </c>
      <c r="CB32" s="174">
        <v>13.202891999999999</v>
      </c>
      <c r="CC32" s="194">
        <v>0.20639951600535583</v>
      </c>
      <c r="CD32" s="171">
        <v>18.280926999999998</v>
      </c>
      <c r="CE32" s="194">
        <v>0.28578393922553041</v>
      </c>
      <c r="CF32" s="171">
        <v>18.280927999999999</v>
      </c>
      <c r="CG32" s="194">
        <v>0.28578395485843239</v>
      </c>
      <c r="CH32" s="171">
        <v>7.1092490000000002</v>
      </c>
      <c r="CI32" s="194">
        <v>0.11113819250824442</v>
      </c>
      <c r="CJ32" s="171">
        <v>5.0624399999999996</v>
      </c>
      <c r="CK32" s="194">
        <v>7.9140628114367187E-2</v>
      </c>
      <c r="CL32" s="190">
        <v>2.0312139999999999</v>
      </c>
      <c r="CM32" s="194">
        <v>3.5971219963875306E-3</v>
      </c>
      <c r="CN32" s="276">
        <v>63.967649999999992</v>
      </c>
    </row>
    <row r="33" spans="1:92" x14ac:dyDescent="0.2">
      <c r="A33" s="119">
        <v>97220</v>
      </c>
      <c r="B33" s="120" t="s">
        <v>28</v>
      </c>
      <c r="C33" s="115">
        <v>4269.738265</v>
      </c>
      <c r="D33" s="121">
        <v>0.81014312680046952</v>
      </c>
      <c r="E33" s="221">
        <v>3563.2853570000002</v>
      </c>
      <c r="F33" s="122">
        <v>0.83454421227854825</v>
      </c>
      <c r="G33" s="221">
        <v>664.11251600000003</v>
      </c>
      <c r="H33" s="122">
        <v>0.15553939721408194</v>
      </c>
      <c r="I33" s="221">
        <v>42.340391999999994</v>
      </c>
      <c r="J33" s="122">
        <v>9.9163905073698932E-3</v>
      </c>
      <c r="K33" s="194"/>
      <c r="L33" s="194"/>
      <c r="M33" s="194"/>
      <c r="O33" s="120" t="s">
        <v>28</v>
      </c>
      <c r="P33" s="115">
        <v>3647.7434139999996</v>
      </c>
      <c r="Q33" s="121">
        <v>0.85432482920589503</v>
      </c>
      <c r="R33" s="115">
        <v>602.00993200000005</v>
      </c>
      <c r="S33" s="121">
        <v>0.1409945749918233</v>
      </c>
      <c r="T33" s="115">
        <v>19.984921</v>
      </c>
      <c r="U33" s="121">
        <v>4.680596270694358E-3</v>
      </c>
      <c r="V33" s="117">
        <v>3408.1007529999997</v>
      </c>
      <c r="W33" s="122">
        <v>0.95644901026656659</v>
      </c>
      <c r="X33" s="117">
        <v>135.19968400000002</v>
      </c>
      <c r="Y33" s="122">
        <v>3.794242404257718E-2</v>
      </c>
      <c r="Z33" s="117">
        <v>19.984921</v>
      </c>
      <c r="AA33" s="122">
        <v>5.6085659714959499E-3</v>
      </c>
      <c r="AB33" s="117">
        <v>234.63084599999999</v>
      </c>
      <c r="AC33" s="122">
        <v>0.35329984053485297</v>
      </c>
      <c r="AD33" s="117">
        <v>429.48167100000001</v>
      </c>
      <c r="AE33" s="122">
        <v>0.64670016097091598</v>
      </c>
      <c r="AF33" s="117">
        <v>0</v>
      </c>
      <c r="AG33" s="122">
        <v>0</v>
      </c>
      <c r="AH33" s="117">
        <v>5.0118150000000004</v>
      </c>
      <c r="AI33" s="122">
        <v>0.11836959374395969</v>
      </c>
      <c r="AJ33" s="117">
        <v>37.328576999999996</v>
      </c>
      <c r="AK33" s="122">
        <v>0.88163040625604039</v>
      </c>
      <c r="AL33" s="117">
        <v>0</v>
      </c>
      <c r="AM33" s="122">
        <v>0</v>
      </c>
      <c r="AO33" s="120" t="s">
        <v>28</v>
      </c>
      <c r="AP33" s="115">
        <v>19.943766</v>
      </c>
      <c r="AQ33" s="121">
        <v>4.670957506572127E-3</v>
      </c>
      <c r="AR33" s="115">
        <v>282.22214600000001</v>
      </c>
      <c r="AS33" s="121">
        <v>6.6098230964983989E-2</v>
      </c>
      <c r="AT33" s="115">
        <v>1323.6008409999997</v>
      </c>
      <c r="AU33" s="121">
        <v>0.30999577933145273</v>
      </c>
      <c r="AV33" s="115">
        <v>1938.026063</v>
      </c>
      <c r="AW33" s="121">
        <v>0.45389809461775055</v>
      </c>
      <c r="AX33" s="115">
        <v>558.88538599999993</v>
      </c>
      <c r="AY33" s="121">
        <v>0.13089453060420789</v>
      </c>
      <c r="AZ33" s="115">
        <v>147.06006300000001</v>
      </c>
      <c r="BA33" s="265">
        <v>3.4442406975032702E-2</v>
      </c>
      <c r="BB33" s="174">
        <v>14.9649</v>
      </c>
      <c r="BC33" s="194">
        <v>4.1997478452298993E-3</v>
      </c>
      <c r="BD33" s="171">
        <v>132.45995400000001</v>
      </c>
      <c r="BE33" s="194">
        <v>3.7173546524918416E-2</v>
      </c>
      <c r="BF33" s="171">
        <v>966.69311399999992</v>
      </c>
      <c r="BG33" s="194">
        <v>0.2712926462936659</v>
      </c>
      <c r="BH33" s="171">
        <v>1760.6894</v>
      </c>
      <c r="BI33" s="194">
        <v>0.49411967428911141</v>
      </c>
      <c r="BJ33" s="171">
        <v>543.90032599999995</v>
      </c>
      <c r="BK33" s="194">
        <v>0.15264012603748367</v>
      </c>
      <c r="BL33" s="190">
        <v>144.577663</v>
      </c>
      <c r="BM33" s="265">
        <v>4.0574259009590739E-2</v>
      </c>
      <c r="BN33" s="276">
        <v>3563.2853569999997</v>
      </c>
      <c r="BO33" s="171">
        <v>4.978866</v>
      </c>
      <c r="BP33" s="194">
        <v>7.4970217847844306E-3</v>
      </c>
      <c r="BQ33" s="171">
        <v>129.837075</v>
      </c>
      <c r="BR33" s="194">
        <v>0.19550463494050452</v>
      </c>
      <c r="BS33" s="171">
        <v>339.47487699999999</v>
      </c>
      <c r="BT33" s="194">
        <v>0.51117072607618186</v>
      </c>
      <c r="BU33" s="171">
        <v>172.35423800000001</v>
      </c>
      <c r="BV33" s="194">
        <v>0.25952565845032194</v>
      </c>
      <c r="BW33" s="171">
        <v>14.985060000000001</v>
      </c>
      <c r="BX33" s="194">
        <v>2.2564037928777717E-2</v>
      </c>
      <c r="BY33" s="190">
        <v>2.4824000000000002</v>
      </c>
      <c r="BZ33" s="194">
        <v>3.7379208194293382E-3</v>
      </c>
      <c r="CA33" s="276">
        <v>664.11251600000014</v>
      </c>
      <c r="CB33" s="174">
        <v>0</v>
      </c>
      <c r="CC33" s="194">
        <v>0</v>
      </c>
      <c r="CD33" s="171">
        <v>19.925117</v>
      </c>
      <c r="CE33" s="194">
        <v>0.47059358826909303</v>
      </c>
      <c r="CF33" s="171">
        <v>17.432850000000002</v>
      </c>
      <c r="CG33" s="194">
        <v>0.41173095421506728</v>
      </c>
      <c r="CH33" s="171">
        <v>4.9824250000000001</v>
      </c>
      <c r="CI33" s="194">
        <v>0.11767545751583972</v>
      </c>
      <c r="CJ33" s="171">
        <v>0</v>
      </c>
      <c r="CK33" s="194">
        <v>0</v>
      </c>
      <c r="CL33" s="190">
        <v>0</v>
      </c>
      <c r="CM33" s="194">
        <v>0</v>
      </c>
      <c r="CN33" s="276">
        <v>42.340392000000001</v>
      </c>
    </row>
    <row r="34" spans="1:92" x14ac:dyDescent="0.2">
      <c r="A34" s="119">
        <v>97226</v>
      </c>
      <c r="B34" s="120" t="s">
        <v>21</v>
      </c>
      <c r="C34" s="115">
        <v>1472.0289129999996</v>
      </c>
      <c r="D34" s="121">
        <v>0.78700745513081272</v>
      </c>
      <c r="E34" s="221">
        <v>1084.6004669999998</v>
      </c>
      <c r="F34" s="122">
        <v>0.73680649708814516</v>
      </c>
      <c r="G34" s="221">
        <v>299.78396600000008</v>
      </c>
      <c r="H34" s="122">
        <v>0.20365358543742146</v>
      </c>
      <c r="I34" s="221">
        <v>87.644479999999987</v>
      </c>
      <c r="J34" s="122">
        <v>5.9539917474433469E-2</v>
      </c>
      <c r="K34" s="194"/>
      <c r="L34" s="194"/>
      <c r="M34" s="194"/>
      <c r="O34" s="120" t="s">
        <v>21</v>
      </c>
      <c r="P34" s="115">
        <v>1238.974271</v>
      </c>
      <c r="Q34" s="121">
        <v>0.84167794535704232</v>
      </c>
      <c r="R34" s="115">
        <v>219.11120400000004</v>
      </c>
      <c r="S34" s="121">
        <v>0.14884979640342166</v>
      </c>
      <c r="T34" s="115">
        <v>13.943439999999999</v>
      </c>
      <c r="U34" s="121">
        <v>9.4722595982053258E-3</v>
      </c>
      <c r="V34" s="117">
        <v>1035.7984269999999</v>
      </c>
      <c r="W34" s="122">
        <v>0.9550045924883418</v>
      </c>
      <c r="X34" s="117">
        <v>38.842440000000003</v>
      </c>
      <c r="Y34" s="122">
        <v>3.5812671284789342E-2</v>
      </c>
      <c r="Z34" s="117">
        <v>9.9596</v>
      </c>
      <c r="AA34" s="122">
        <v>9.1827362268690621E-3</v>
      </c>
      <c r="AB34" s="117">
        <v>156.36572399999997</v>
      </c>
      <c r="AC34" s="122">
        <v>0.52159468728891234</v>
      </c>
      <c r="AD34" s="117">
        <v>142.42228300000002</v>
      </c>
      <c r="AE34" s="122">
        <v>0.47508305697710324</v>
      </c>
      <c r="AF34" s="117">
        <v>0.99595999999999996</v>
      </c>
      <c r="AG34" s="122">
        <v>3.3222590697195584E-3</v>
      </c>
      <c r="AH34" s="117">
        <v>46.810120000000005</v>
      </c>
      <c r="AI34" s="122">
        <v>0.53409090909090917</v>
      </c>
      <c r="AJ34" s="117">
        <v>37.846481000000004</v>
      </c>
      <c r="AK34" s="122">
        <v>0.43181819322791359</v>
      </c>
      <c r="AL34" s="117">
        <v>2.9878799999999996</v>
      </c>
      <c r="AM34" s="122">
        <v>3.4090909090909088E-2</v>
      </c>
      <c r="AO34" s="120" t="s">
        <v>21</v>
      </c>
      <c r="AP34" s="115">
        <v>38.842440000000003</v>
      </c>
      <c r="AQ34" s="121">
        <v>2.6387008880714841E-2</v>
      </c>
      <c r="AR34" s="115">
        <v>133.458642</v>
      </c>
      <c r="AS34" s="121">
        <v>9.0663057512919948E-2</v>
      </c>
      <c r="AT34" s="115">
        <v>319.70316599999995</v>
      </c>
      <c r="AU34" s="121">
        <v>0.21718538486342898</v>
      </c>
      <c r="AV34" s="115">
        <v>601.55985499999997</v>
      </c>
      <c r="AW34" s="121">
        <v>0.408660352855447</v>
      </c>
      <c r="AX34" s="115">
        <v>260.94152700000001</v>
      </c>
      <c r="AY34" s="121">
        <v>0.17726657723604106</v>
      </c>
      <c r="AZ34" s="115">
        <v>117.52328300000001</v>
      </c>
      <c r="BA34" s="265">
        <v>7.9837618651448353E-2</v>
      </c>
      <c r="BB34" s="174">
        <v>11.951519999999999</v>
      </c>
      <c r="BC34" s="194">
        <v>1.1019283472242868E-2</v>
      </c>
      <c r="BD34" s="171">
        <v>52.785880999999996</v>
      </c>
      <c r="BE34" s="194">
        <v>4.86685029244045E-2</v>
      </c>
      <c r="BF34" s="171">
        <v>190.228364</v>
      </c>
      <c r="BG34" s="194">
        <v>0.175390265621193</v>
      </c>
      <c r="BH34" s="171">
        <v>500.967893</v>
      </c>
      <c r="BI34" s="194">
        <v>0.46189164419749407</v>
      </c>
      <c r="BJ34" s="171">
        <v>221.103126</v>
      </c>
      <c r="BK34" s="194">
        <v>0.20385674976848406</v>
      </c>
      <c r="BL34" s="190">
        <v>107.563683</v>
      </c>
      <c r="BM34" s="265">
        <v>9.9173554016181317E-2</v>
      </c>
      <c r="BN34" s="276">
        <v>1084.6004670000002</v>
      </c>
      <c r="BO34" s="171">
        <v>12.947480000000001</v>
      </c>
      <c r="BP34" s="194">
        <v>4.3189367906354276E-2</v>
      </c>
      <c r="BQ34" s="171">
        <v>58.761640999999997</v>
      </c>
      <c r="BR34" s="194">
        <v>0.19601328844918944</v>
      </c>
      <c r="BS34" s="171">
        <v>109.55560199999999</v>
      </c>
      <c r="BT34" s="194">
        <v>0.36544850434062243</v>
      </c>
      <c r="BU34" s="171">
        <v>78.680841999999998</v>
      </c>
      <c r="BV34" s="194">
        <v>0.26245847317931609</v>
      </c>
      <c r="BW34" s="171">
        <v>32.866681</v>
      </c>
      <c r="BX34" s="194">
        <v>0.10963455263648091</v>
      </c>
      <c r="BY34" s="190">
        <v>6.9717199999999995</v>
      </c>
      <c r="BZ34" s="194">
        <v>2.3255813488036917E-2</v>
      </c>
      <c r="CA34" s="276">
        <v>299.78396599999996</v>
      </c>
      <c r="CB34" s="174">
        <v>13.943440000000001</v>
      </c>
      <c r="CC34" s="194">
        <v>0.15909090909090912</v>
      </c>
      <c r="CD34" s="171">
        <v>21.91112</v>
      </c>
      <c r="CE34" s="194">
        <v>0.25000000000000006</v>
      </c>
      <c r="CF34" s="171">
        <v>19.9192</v>
      </c>
      <c r="CG34" s="194">
        <v>0.22727272727272729</v>
      </c>
      <c r="CH34" s="171">
        <v>21.91112</v>
      </c>
      <c r="CI34" s="194">
        <v>0.25000000000000006</v>
      </c>
      <c r="CJ34" s="171">
        <v>6.9717200000000004</v>
      </c>
      <c r="CK34" s="194">
        <v>7.9545454545454558E-2</v>
      </c>
      <c r="CL34" s="190">
        <v>2.9878800000000001</v>
      </c>
      <c r="CM34" s="194">
        <v>9.9667772091586795E-3</v>
      </c>
      <c r="CN34" s="276">
        <v>87.644479999999987</v>
      </c>
    </row>
    <row r="35" spans="1:92" x14ac:dyDescent="0.2">
      <c r="A35" s="119">
        <v>97232</v>
      </c>
      <c r="B35" s="123" t="s">
        <v>26</v>
      </c>
      <c r="C35" s="115">
        <v>3126.5771809999992</v>
      </c>
      <c r="D35" s="124">
        <v>0.8540421354282105</v>
      </c>
      <c r="E35" s="221">
        <v>2585.0483209999993</v>
      </c>
      <c r="F35" s="125">
        <v>0.82679817939859768</v>
      </c>
      <c r="G35" s="221">
        <v>485.85704699999997</v>
      </c>
      <c r="H35" s="125">
        <v>0.15539582708929139</v>
      </c>
      <c r="I35" s="221">
        <v>55.671812999999986</v>
      </c>
      <c r="J35" s="125">
        <v>1.7805993512110905E-2</v>
      </c>
      <c r="K35" s="194"/>
      <c r="L35" s="194"/>
      <c r="M35" s="194"/>
      <c r="O35" s="123" t="s">
        <v>26</v>
      </c>
      <c r="P35" s="115">
        <v>2919.2684550000004</v>
      </c>
      <c r="Q35" s="124">
        <v>0.93369467184120702</v>
      </c>
      <c r="R35" s="115">
        <v>183.61476299999998</v>
      </c>
      <c r="S35" s="124">
        <v>5.8727084722492905E-2</v>
      </c>
      <c r="T35" s="115">
        <v>23.693960000000001</v>
      </c>
      <c r="U35" s="124">
        <v>7.5782424767847131E-3</v>
      </c>
      <c r="V35" s="117">
        <v>2546.8812070000004</v>
      </c>
      <c r="W35" s="125">
        <v>0.98523543498589827</v>
      </c>
      <c r="X35" s="117">
        <v>21.662416</v>
      </c>
      <c r="Y35" s="125">
        <v>8.3798882303368766E-3</v>
      </c>
      <c r="Z35" s="117">
        <v>16.504697</v>
      </c>
      <c r="AA35" s="125">
        <v>6.3846763969252719E-3</v>
      </c>
      <c r="AB35" s="117">
        <v>340.40939600000002</v>
      </c>
      <c r="AC35" s="125">
        <v>0.70063694270137866</v>
      </c>
      <c r="AD35" s="117">
        <v>142.35301899999999</v>
      </c>
      <c r="AE35" s="125">
        <v>0.29299362822661701</v>
      </c>
      <c r="AF35" s="117">
        <v>3.0946319999999998</v>
      </c>
      <c r="AG35" s="125">
        <v>6.3694290720043836E-3</v>
      </c>
      <c r="AH35" s="117">
        <v>31.977851999999999</v>
      </c>
      <c r="AI35" s="125">
        <v>0.57439932843573838</v>
      </c>
      <c r="AJ35" s="117">
        <v>19.599328</v>
      </c>
      <c r="AK35" s="125">
        <v>0.35205118971067106</v>
      </c>
      <c r="AL35" s="117">
        <v>4.0946309999999997</v>
      </c>
      <c r="AM35" s="125">
        <v>7.3549445928768317E-2</v>
      </c>
      <c r="AO35" s="123" t="s">
        <v>26</v>
      </c>
      <c r="AP35" s="115">
        <v>47.451007000000004</v>
      </c>
      <c r="AQ35" s="124">
        <v>1.5176662609948223E-2</v>
      </c>
      <c r="AR35" s="115">
        <v>186.709395</v>
      </c>
      <c r="AS35" s="124">
        <v>5.9716867421223611E-2</v>
      </c>
      <c r="AT35" s="115">
        <v>740.61678000000006</v>
      </c>
      <c r="AU35" s="124">
        <v>0.236877817858033</v>
      </c>
      <c r="AV35" s="115">
        <v>1267.767114</v>
      </c>
      <c r="AW35" s="124">
        <v>0.40548083114791988</v>
      </c>
      <c r="AX35" s="115">
        <v>575.60134200000005</v>
      </c>
      <c r="AY35" s="124">
        <v>0.18409951479780859</v>
      </c>
      <c r="AZ35" s="115">
        <v>308.43154300000003</v>
      </c>
      <c r="BA35" s="266">
        <v>9.8648306165067007E-2</v>
      </c>
      <c r="BB35" s="174">
        <v>33.009396000000002</v>
      </c>
      <c r="BC35" s="194">
        <v>1.2769353567530469E-2</v>
      </c>
      <c r="BD35" s="171">
        <v>108.31208000000001</v>
      </c>
      <c r="BE35" s="194">
        <v>4.1899441151684376E-2</v>
      </c>
      <c r="BF35" s="171">
        <v>530.21342300000003</v>
      </c>
      <c r="BG35" s="194">
        <v>0.20510774158174816</v>
      </c>
      <c r="BH35" s="171">
        <v>1090.3416099999999</v>
      </c>
      <c r="BI35" s="194">
        <v>0.42178770939887583</v>
      </c>
      <c r="BJ35" s="171">
        <v>532.27651000000003</v>
      </c>
      <c r="BK35" s="194">
        <v>0.20590582608300884</v>
      </c>
      <c r="BL35" s="190">
        <v>290.89530200000002</v>
      </c>
      <c r="BM35" s="265">
        <v>0.11252992821715227</v>
      </c>
      <c r="BN35" s="277">
        <v>2585.0483210000002</v>
      </c>
      <c r="BO35" s="171">
        <v>8.2523490000000006</v>
      </c>
      <c r="BP35" s="194">
        <v>1.6985138017355961E-2</v>
      </c>
      <c r="BQ35" s="171">
        <v>61.892617000000001</v>
      </c>
      <c r="BR35" s="194">
        <v>0.12738853410106041</v>
      </c>
      <c r="BS35" s="171">
        <v>189.80402800000002</v>
      </c>
      <c r="BT35" s="194">
        <v>0.39065817645740564</v>
      </c>
      <c r="BU35" s="171">
        <v>170.20469800000001</v>
      </c>
      <c r="BV35" s="194">
        <v>0.35031847135068933</v>
      </c>
      <c r="BW35" s="171">
        <v>40.230201000000001</v>
      </c>
      <c r="BX35" s="194">
        <v>8.2802547062778328E-2</v>
      </c>
      <c r="BY35" s="190">
        <v>15.473154000000001</v>
      </c>
      <c r="BZ35" s="194">
        <v>3.184713301071046E-2</v>
      </c>
      <c r="CA35" s="277">
        <v>485.85704699999997</v>
      </c>
      <c r="CB35" s="174">
        <v>6.1892619999999994</v>
      </c>
      <c r="CC35" s="194">
        <v>0.11117406936253359</v>
      </c>
      <c r="CD35" s="171">
        <v>16.504698000000001</v>
      </c>
      <c r="CE35" s="194">
        <v>0.29646417299181549</v>
      </c>
      <c r="CF35" s="171">
        <v>20.599329000000001</v>
      </c>
      <c r="CG35" s="194">
        <v>0.37001361892058376</v>
      </c>
      <c r="CH35" s="171">
        <v>7.2208060000000005</v>
      </c>
      <c r="CI35" s="194">
        <v>0.12970308691042629</v>
      </c>
      <c r="CJ35" s="171">
        <v>3.0946309999999997</v>
      </c>
      <c r="CK35" s="194">
        <v>5.5587034681266793E-2</v>
      </c>
      <c r="CL35" s="190">
        <v>2.0630869999999999</v>
      </c>
      <c r="CM35" s="194">
        <v>4.2462839897843448E-3</v>
      </c>
      <c r="CN35" s="277">
        <v>55.671813</v>
      </c>
    </row>
    <row r="36" spans="1:92" x14ac:dyDescent="0.2">
      <c r="A36" s="126"/>
      <c r="B36" s="132" t="s">
        <v>38</v>
      </c>
      <c r="C36" s="133">
        <v>17571.824089999998</v>
      </c>
      <c r="D36" s="134">
        <v>0.80906423760684409</v>
      </c>
      <c r="E36" s="236">
        <v>14253.172515999999</v>
      </c>
      <c r="F36" s="136">
        <v>0.8111379013924559</v>
      </c>
      <c r="G36" s="236">
        <v>2979.1315030000001</v>
      </c>
      <c r="H36" s="136">
        <v>0.16954025306316395</v>
      </c>
      <c r="I36" s="236">
        <v>339.52007099999997</v>
      </c>
      <c r="J36" s="136">
        <v>1.9321845544380246E-2</v>
      </c>
      <c r="K36" s="195"/>
      <c r="L36" s="194"/>
      <c r="M36" s="194"/>
      <c r="O36" s="132" t="s">
        <v>38</v>
      </c>
      <c r="P36" s="135">
        <v>15320.861832999999</v>
      </c>
      <c r="Q36" s="134">
        <v>0.87189934036040084</v>
      </c>
      <c r="R36" s="135">
        <v>2115.6997000000001</v>
      </c>
      <c r="S36" s="134">
        <v>0.12040296381091306</v>
      </c>
      <c r="T36" s="135">
        <v>135.26255700000002</v>
      </c>
      <c r="U36" s="134">
        <v>7.6976958286861632E-3</v>
      </c>
      <c r="V36" s="135">
        <v>13708.082781999999</v>
      </c>
      <c r="W36" s="136">
        <v>0.96175660307288746</v>
      </c>
      <c r="X36" s="135">
        <v>439.002206</v>
      </c>
      <c r="Y36" s="136">
        <v>3.0800315193490781E-2</v>
      </c>
      <c r="Z36" s="135">
        <v>106.087524</v>
      </c>
      <c r="AA36" s="136">
        <v>7.443081452982535E-3</v>
      </c>
      <c r="AB36" s="135">
        <v>1451.139138</v>
      </c>
      <c r="AC36" s="136">
        <v>0.48710140406312907</v>
      </c>
      <c r="AD36" s="135">
        <v>1509.3938579999999</v>
      </c>
      <c r="AE36" s="136">
        <v>0.50665566675389551</v>
      </c>
      <c r="AF36" s="135">
        <v>18.598511000000002</v>
      </c>
      <c r="AG36" s="136">
        <v>6.2429305256485688E-3</v>
      </c>
      <c r="AH36" s="135">
        <v>161.63991299999998</v>
      </c>
      <c r="AI36" s="136">
        <v>0.4760835273270192</v>
      </c>
      <c r="AJ36" s="135">
        <v>167.30363599999998</v>
      </c>
      <c r="AK36" s="136">
        <v>0.49276508309872497</v>
      </c>
      <c r="AL36" s="135">
        <v>10.576521999999999</v>
      </c>
      <c r="AM36" s="136">
        <v>3.1151389574255832E-2</v>
      </c>
      <c r="AO36" s="132" t="s">
        <v>38</v>
      </c>
      <c r="AP36" s="135">
        <v>257.58441500000004</v>
      </c>
      <c r="AQ36" s="134">
        <v>1.465894568945688E-2</v>
      </c>
      <c r="AR36" s="135">
        <v>1214.1035070000003</v>
      </c>
      <c r="AS36" s="134">
        <v>6.9093766292079944E-2</v>
      </c>
      <c r="AT36" s="135">
        <v>4662.4370439999993</v>
      </c>
      <c r="AU36" s="134">
        <v>0.26533597309646184</v>
      </c>
      <c r="AV36" s="135">
        <v>7616.0909980000015</v>
      </c>
      <c r="AW36" s="134">
        <v>0.43342631698289452</v>
      </c>
      <c r="AX36" s="135">
        <v>2748.3402849999998</v>
      </c>
      <c r="AY36" s="134">
        <v>0.15640608914154</v>
      </c>
      <c r="AZ36" s="135">
        <v>1073.2678409999999</v>
      </c>
      <c r="BA36" s="237">
        <v>6.1078908797566958E-2</v>
      </c>
      <c r="BB36" s="459">
        <v>129.78908100000001</v>
      </c>
      <c r="BC36" s="446">
        <v>9.1059783956381878E-3</v>
      </c>
      <c r="BD36" s="236">
        <v>593.9920360000001</v>
      </c>
      <c r="BE36" s="446">
        <v>4.1674373570740837E-2</v>
      </c>
      <c r="BF36" s="236">
        <v>3319.500254</v>
      </c>
      <c r="BG36" s="446">
        <v>0.2328955360831893</v>
      </c>
      <c r="BH36" s="236">
        <v>6677.250951</v>
      </c>
      <c r="BI36" s="446">
        <v>0.46847471631346665</v>
      </c>
      <c r="BJ36" s="236">
        <v>2516.5884740000001</v>
      </c>
      <c r="BK36" s="446">
        <v>0.17656339114502304</v>
      </c>
      <c r="BL36" s="135">
        <v>1016.0517199999999</v>
      </c>
      <c r="BM36" s="285">
        <v>7.1286004491941973E-2</v>
      </c>
      <c r="BN36" s="279">
        <v>14253.172516000001</v>
      </c>
      <c r="BO36" s="460">
        <v>91.957492999999985</v>
      </c>
      <c r="BP36" s="134">
        <v>3.0867215128771035E-2</v>
      </c>
      <c r="BQ36" s="236">
        <v>511.01913100000002</v>
      </c>
      <c r="BR36" s="134">
        <v>0.17153292175434395</v>
      </c>
      <c r="BS36" s="236">
        <v>1229.2517130000001</v>
      </c>
      <c r="BT36" s="134">
        <v>0.41262082984995385</v>
      </c>
      <c r="BU36" s="236">
        <v>887.63228499999991</v>
      </c>
      <c r="BV36" s="134">
        <v>0.29795001801906024</v>
      </c>
      <c r="BW36" s="236">
        <v>209.13694099999998</v>
      </c>
      <c r="BX36" s="134">
        <v>7.0200640955056223E-2</v>
      </c>
      <c r="BY36" s="135">
        <v>50.133940000000003</v>
      </c>
      <c r="BZ36" s="134">
        <v>1.6828374292814832E-2</v>
      </c>
      <c r="CA36" s="279">
        <v>2979.1315029999996</v>
      </c>
      <c r="CB36" s="236">
        <v>35.837840999999997</v>
      </c>
      <c r="CC36" s="446">
        <v>0.10555441065515091</v>
      </c>
      <c r="CD36" s="236">
        <v>109.09234000000001</v>
      </c>
      <c r="CE36" s="446">
        <v>0.32131337531441551</v>
      </c>
      <c r="CF36" s="236">
        <v>113.68507700000001</v>
      </c>
      <c r="CG36" s="446">
        <v>0.33484051963455203</v>
      </c>
      <c r="CH36" s="236">
        <v>51.207762000000002</v>
      </c>
      <c r="CI36" s="446">
        <v>0.1508239611554511</v>
      </c>
      <c r="CJ36" s="236">
        <v>22.61487</v>
      </c>
      <c r="CK36" s="446">
        <v>6.6608344930512223E-2</v>
      </c>
      <c r="CL36" s="135">
        <v>7.0821810000000003</v>
      </c>
      <c r="CM36" s="134">
        <v>2.3772636397111743E-3</v>
      </c>
      <c r="CN36" s="279">
        <v>339.52007100000003</v>
      </c>
    </row>
    <row r="37" spans="1:92" x14ac:dyDescent="0.2">
      <c r="A37" s="119">
        <v>97202</v>
      </c>
      <c r="B37" s="137" t="s">
        <v>0</v>
      </c>
      <c r="C37" s="115">
        <v>1291.9677089999998</v>
      </c>
      <c r="D37" s="138">
        <v>0.8741588157653708</v>
      </c>
      <c r="E37" s="221">
        <v>1024.4239729999999</v>
      </c>
      <c r="F37" s="139">
        <v>0.79291762933681809</v>
      </c>
      <c r="G37" s="221">
        <v>218.80900399999999</v>
      </c>
      <c r="H37" s="139">
        <v>0.16936104708790367</v>
      </c>
      <c r="I37" s="221">
        <v>48.734731999999994</v>
      </c>
      <c r="J37" s="139">
        <v>3.7721323575278305E-2</v>
      </c>
      <c r="K37" s="194"/>
      <c r="L37" s="194"/>
      <c r="M37" s="194"/>
      <c r="O37" s="137" t="s">
        <v>0</v>
      </c>
      <c r="P37" s="115">
        <v>1131.839303</v>
      </c>
      <c r="Q37" s="138">
        <v>0.87605850758921733</v>
      </c>
      <c r="R37" s="115">
        <v>146.20419699999997</v>
      </c>
      <c r="S37" s="138">
        <v>0.11316397149984805</v>
      </c>
      <c r="T37" s="115">
        <v>13.92421</v>
      </c>
      <c r="U37" s="138">
        <v>1.0777521684947935E-2</v>
      </c>
      <c r="V37" s="117">
        <v>986.62968999999998</v>
      </c>
      <c r="W37" s="139">
        <v>0.96310679562747803</v>
      </c>
      <c r="X37" s="117">
        <v>29.837590999999996</v>
      </c>
      <c r="Y37" s="139">
        <v>2.91262131562788E-2</v>
      </c>
      <c r="Z37" s="117">
        <v>7.9566920000000003</v>
      </c>
      <c r="AA37" s="139">
        <v>7.7669912162432386E-3</v>
      </c>
      <c r="AB37" s="117">
        <v>123.328712</v>
      </c>
      <c r="AC37" s="139">
        <v>0.56363636662776462</v>
      </c>
      <c r="AD37" s="117">
        <v>90.507360999999989</v>
      </c>
      <c r="AE37" s="139">
        <v>0.41363636479968618</v>
      </c>
      <c r="AF37" s="117">
        <v>4.9729320000000001</v>
      </c>
      <c r="AG37" s="139">
        <v>2.2727273142745079E-2</v>
      </c>
      <c r="AH37" s="117">
        <v>21.880901000000001</v>
      </c>
      <c r="AI37" s="139">
        <v>0.44897961068094117</v>
      </c>
      <c r="AJ37" s="117">
        <v>25.859245000000001</v>
      </c>
      <c r="AK37" s="139">
        <v>0.5306122335914355</v>
      </c>
      <c r="AL37" s="117">
        <v>0.99458599999999997</v>
      </c>
      <c r="AM37" s="139">
        <v>2.040815572762358E-2</v>
      </c>
      <c r="AO37" s="137" t="s">
        <v>0</v>
      </c>
      <c r="AP37" s="115">
        <v>21.8809</v>
      </c>
      <c r="AQ37" s="138">
        <v>1.6936104399185106E-2</v>
      </c>
      <c r="AR37" s="115">
        <v>124.32329799999999</v>
      </c>
      <c r="AS37" s="138">
        <v>9.6227867874676132E-2</v>
      </c>
      <c r="AT37" s="115">
        <v>327.21891899999997</v>
      </c>
      <c r="AU37" s="138">
        <v>0.25327174721206597</v>
      </c>
      <c r="AV37" s="115">
        <v>471.43394600000011</v>
      </c>
      <c r="AW37" s="138">
        <v>0.36489607496838777</v>
      </c>
      <c r="AX37" s="115">
        <v>210.85231199999998</v>
      </c>
      <c r="AY37" s="138">
        <v>0.16320246282564019</v>
      </c>
      <c r="AZ37" s="115">
        <v>136.25833399999999</v>
      </c>
      <c r="BA37" s="267">
        <v>0.10546574272004504</v>
      </c>
      <c r="BB37" s="174">
        <v>10.94045</v>
      </c>
      <c r="BC37" s="194">
        <v>1.067961145809695E-2</v>
      </c>
      <c r="BD37" s="171">
        <v>63.653528999999999</v>
      </c>
      <c r="BE37" s="194">
        <v>6.2135922896837559E-2</v>
      </c>
      <c r="BF37" s="171">
        <v>217.81441799999999</v>
      </c>
      <c r="BG37" s="194">
        <v>0.21262135965262111</v>
      </c>
      <c r="BH37" s="171">
        <v>410.76417600000008</v>
      </c>
      <c r="BI37" s="194">
        <v>0.40097087419487798</v>
      </c>
      <c r="BJ37" s="171">
        <v>188.97141199999999</v>
      </c>
      <c r="BK37" s="194">
        <v>0.1844660189341352</v>
      </c>
      <c r="BL37" s="190">
        <v>132.279988</v>
      </c>
      <c r="BM37" s="265">
        <v>0.12912621286343132</v>
      </c>
      <c r="BN37" s="280">
        <v>1024.4239729999999</v>
      </c>
      <c r="BO37" s="171">
        <v>7.9566910000000002</v>
      </c>
      <c r="BP37" s="194">
        <v>3.6363636114352955E-2</v>
      </c>
      <c r="BQ37" s="171">
        <v>44.756386999999997</v>
      </c>
      <c r="BR37" s="194">
        <v>0.20454545371450983</v>
      </c>
      <c r="BS37" s="171">
        <v>90.507360000000006</v>
      </c>
      <c r="BT37" s="194">
        <v>0.41363636022949035</v>
      </c>
      <c r="BU37" s="171">
        <v>50.723905999999999</v>
      </c>
      <c r="BV37" s="194">
        <v>0.23181818422792141</v>
      </c>
      <c r="BW37" s="171">
        <v>20.886313999999999</v>
      </c>
      <c r="BX37" s="194">
        <v>9.5454545371450969E-2</v>
      </c>
      <c r="BY37" s="190">
        <v>3.9783460000000002</v>
      </c>
      <c r="BZ37" s="194">
        <v>1.8181820342274398E-2</v>
      </c>
      <c r="CA37" s="280">
        <v>218.80900400000002</v>
      </c>
      <c r="CB37" s="174">
        <v>2.9837590000000001</v>
      </c>
      <c r="CC37" s="194">
        <v>6.1224487702117657E-2</v>
      </c>
      <c r="CD37" s="171">
        <v>15.913382</v>
      </c>
      <c r="CE37" s="194">
        <v>0.32653061475745881</v>
      </c>
      <c r="CF37" s="171">
        <v>18.897141000000001</v>
      </c>
      <c r="CG37" s="194">
        <v>0.38775510245957651</v>
      </c>
      <c r="CH37" s="171">
        <v>9.9458640000000003</v>
      </c>
      <c r="CI37" s="194">
        <v>0.20408163935322349</v>
      </c>
      <c r="CJ37" s="171">
        <v>0.99458599999999997</v>
      </c>
      <c r="CK37" s="194">
        <v>2.0408155727623577E-2</v>
      </c>
      <c r="CL37" s="190">
        <v>0</v>
      </c>
      <c r="CM37" s="194">
        <v>0</v>
      </c>
      <c r="CN37" s="280">
        <v>48.734732000000001</v>
      </c>
    </row>
    <row r="38" spans="1:92" x14ac:dyDescent="0.2">
      <c r="A38" s="119">
        <v>97206</v>
      </c>
      <c r="B38" s="120" t="s">
        <v>5</v>
      </c>
      <c r="C38" s="115">
        <v>2148.1608799999999</v>
      </c>
      <c r="D38" s="121">
        <v>0.86243310059344114</v>
      </c>
      <c r="E38" s="221">
        <v>1474.018873</v>
      </c>
      <c r="F38" s="122">
        <v>0.68617713259911894</v>
      </c>
      <c r="G38" s="221">
        <v>553.51740300000006</v>
      </c>
      <c r="H38" s="122">
        <v>0.25767036731438853</v>
      </c>
      <c r="I38" s="221">
        <v>120.62460399999999</v>
      </c>
      <c r="J38" s="122">
        <v>5.6152500086492592E-2</v>
      </c>
      <c r="K38" s="194"/>
      <c r="L38" s="194"/>
      <c r="M38" s="194"/>
      <c r="O38" s="120" t="s">
        <v>5</v>
      </c>
      <c r="P38" s="115">
        <v>1749.7638059999997</v>
      </c>
      <c r="Q38" s="121">
        <v>0.81454039233784004</v>
      </c>
      <c r="R38" s="115">
        <v>388.2731960000001</v>
      </c>
      <c r="S38" s="121">
        <v>0.18074679583588735</v>
      </c>
      <c r="T38" s="115">
        <v>10.123875999999999</v>
      </c>
      <c r="U38" s="121">
        <v>4.7128108952435629E-3</v>
      </c>
      <c r="V38" s="117">
        <v>1403.0551029999999</v>
      </c>
      <c r="W38" s="122">
        <v>0.95185694613558713</v>
      </c>
      <c r="X38" s="117">
        <v>66.908697000000004</v>
      </c>
      <c r="Y38" s="122">
        <v>4.5392021924267452E-2</v>
      </c>
      <c r="Z38" s="117">
        <v>4.055072</v>
      </c>
      <c r="AA38" s="122">
        <v>2.7510312617279493E-3</v>
      </c>
      <c r="AB38" s="117">
        <v>286.89638399999995</v>
      </c>
      <c r="AC38" s="122">
        <v>0.51831502034995625</v>
      </c>
      <c r="AD38" s="117">
        <v>262.56594700000005</v>
      </c>
      <c r="AE38" s="122">
        <v>0.47435897331668908</v>
      </c>
      <c r="AF38" s="117">
        <v>4.0550730000000001</v>
      </c>
      <c r="AG38" s="122">
        <v>7.3260081399825466E-3</v>
      </c>
      <c r="AH38" s="117">
        <v>59.812318999999995</v>
      </c>
      <c r="AI38" s="122">
        <v>0.49585504960497112</v>
      </c>
      <c r="AJ38" s="117">
        <v>58.798552000000008</v>
      </c>
      <c r="AK38" s="122">
        <v>0.48745073600407435</v>
      </c>
      <c r="AL38" s="117">
        <v>2.0137309999999999</v>
      </c>
      <c r="AM38" s="122">
        <v>1.6694197810589291E-2</v>
      </c>
      <c r="AO38" s="120" t="s">
        <v>5</v>
      </c>
      <c r="AP38" s="115">
        <v>51.702175000000004</v>
      </c>
      <c r="AQ38" s="121">
        <v>2.4068111230104893E-2</v>
      </c>
      <c r="AR38" s="115">
        <v>244.304316</v>
      </c>
      <c r="AS38" s="121">
        <v>0.11372719719204644</v>
      </c>
      <c r="AT38" s="115">
        <v>535.26957700000003</v>
      </c>
      <c r="AU38" s="121">
        <v>0.24917574004047596</v>
      </c>
      <c r="AV38" s="115">
        <v>822.16596100000004</v>
      </c>
      <c r="AW38" s="121">
        <v>0.38273016171861396</v>
      </c>
      <c r="AX38" s="115">
        <v>342.65363100000002</v>
      </c>
      <c r="AY38" s="121">
        <v>0.15951022765110592</v>
      </c>
      <c r="AZ38" s="115">
        <v>152.06522000000001</v>
      </c>
      <c r="BA38" s="265">
        <v>7.0788562167652933E-2</v>
      </c>
      <c r="BB38" s="174">
        <v>15.206522000000001</v>
      </c>
      <c r="BC38" s="194">
        <v>1.0316368588314542E-2</v>
      </c>
      <c r="BD38" s="171">
        <v>83.128986999999995</v>
      </c>
      <c r="BE38" s="194">
        <v>5.6396148328013977E-2</v>
      </c>
      <c r="BF38" s="171">
        <v>307.17174600000004</v>
      </c>
      <c r="BG38" s="194">
        <v>0.20839064656942152</v>
      </c>
      <c r="BH38" s="171">
        <v>646.78407300000003</v>
      </c>
      <c r="BI38" s="194">
        <v>0.43878954662475345</v>
      </c>
      <c r="BJ38" s="171">
        <v>286.89638300000001</v>
      </c>
      <c r="BK38" s="194">
        <v>0.19463548822552967</v>
      </c>
      <c r="BL38" s="190">
        <v>134.83116200000001</v>
      </c>
      <c r="BM38" s="265">
        <v>9.1471801663966901E-2</v>
      </c>
      <c r="BN38" s="276">
        <v>1474.018873</v>
      </c>
      <c r="BO38" s="171">
        <v>20.275363000000002</v>
      </c>
      <c r="BP38" s="194">
        <v>3.6630037086656887E-2</v>
      </c>
      <c r="BQ38" s="171">
        <v>119.624641</v>
      </c>
      <c r="BR38" s="194">
        <v>0.21611721754663604</v>
      </c>
      <c r="BS38" s="171">
        <v>196.671018</v>
      </c>
      <c r="BT38" s="194">
        <v>0.35531135414002518</v>
      </c>
      <c r="BU38" s="171">
        <v>149.02391599999999</v>
      </c>
      <c r="BV38" s="194">
        <v>0.2692307688833408</v>
      </c>
      <c r="BW38" s="171">
        <v>55.757248000000004</v>
      </c>
      <c r="BX38" s="194">
        <v>0.10073260153664944</v>
      </c>
      <c r="BY38" s="190">
        <v>12.165217</v>
      </c>
      <c r="BZ38" s="194">
        <v>2.1978020806691784E-2</v>
      </c>
      <c r="CA38" s="276">
        <v>553.51740299999994</v>
      </c>
      <c r="CB38" s="174">
        <v>16.220289999999999</v>
      </c>
      <c r="CC38" s="194">
        <v>0.13446916683763785</v>
      </c>
      <c r="CD38" s="171">
        <v>41.550688000000001</v>
      </c>
      <c r="CE38" s="194">
        <v>0.34446279301360444</v>
      </c>
      <c r="CF38" s="171">
        <v>31.426812999999999</v>
      </c>
      <c r="CG38" s="194">
        <v>0.26053402007437881</v>
      </c>
      <c r="CH38" s="171">
        <v>26.357972</v>
      </c>
      <c r="CI38" s="194">
        <v>0.21851240232879851</v>
      </c>
      <c r="CJ38" s="171">
        <v>0</v>
      </c>
      <c r="CK38" s="194">
        <v>0</v>
      </c>
      <c r="CL38" s="190">
        <v>5.0688409999999999</v>
      </c>
      <c r="CM38" s="194">
        <v>9.1575097233212027E-3</v>
      </c>
      <c r="CN38" s="276">
        <v>120.62460400000001</v>
      </c>
    </row>
    <row r="39" spans="1:92" x14ac:dyDescent="0.2">
      <c r="A39" s="119">
        <v>97207</v>
      </c>
      <c r="B39" s="120" t="s">
        <v>6</v>
      </c>
      <c r="C39" s="115">
        <v>5120.2603749999998</v>
      </c>
      <c r="D39" s="121">
        <v>0.78539896776753271</v>
      </c>
      <c r="E39" s="221">
        <v>3778.0537229999995</v>
      </c>
      <c r="F39" s="122">
        <v>0.73786359409505609</v>
      </c>
      <c r="G39" s="221">
        <v>1268.7980480000001</v>
      </c>
      <c r="H39" s="122">
        <v>0.24779951703139708</v>
      </c>
      <c r="I39" s="221">
        <v>73.408604000000011</v>
      </c>
      <c r="J39" s="122">
        <v>1.4336888873546789E-2</v>
      </c>
      <c r="K39" s="194"/>
      <c r="L39" s="194"/>
      <c r="M39" s="194"/>
      <c r="O39" s="120" t="s">
        <v>6</v>
      </c>
      <c r="P39" s="115">
        <v>3865.2249079999992</v>
      </c>
      <c r="Q39" s="121">
        <v>0.75488835038003299</v>
      </c>
      <c r="R39" s="115">
        <v>1237.5809869999998</v>
      </c>
      <c r="S39" s="121">
        <v>0.24170274485308765</v>
      </c>
      <c r="T39" s="115">
        <v>17.454478999999999</v>
      </c>
      <c r="U39" s="121">
        <v>3.4089045715765967E-3</v>
      </c>
      <c r="V39" s="117">
        <v>3385.7742959999996</v>
      </c>
      <c r="W39" s="122">
        <v>0.89616891241861252</v>
      </c>
      <c r="X39" s="117">
        <v>377.32330200000001</v>
      </c>
      <c r="Y39" s="122">
        <v>9.9872402476157182E-2</v>
      </c>
      <c r="Z39" s="117">
        <v>14.956127</v>
      </c>
      <c r="AA39" s="122">
        <v>3.9586856346034028E-3</v>
      </c>
      <c r="AB39" s="117">
        <v>441.529898</v>
      </c>
      <c r="AC39" s="122">
        <v>0.34799068196548799</v>
      </c>
      <c r="AD39" s="117">
        <v>824.76979599999993</v>
      </c>
      <c r="AE39" s="122">
        <v>0.65004024659407411</v>
      </c>
      <c r="AF39" s="117">
        <v>2.4983520000000001</v>
      </c>
      <c r="AG39" s="122">
        <v>1.969069864142792E-3</v>
      </c>
      <c r="AH39" s="117">
        <v>37.920714000000004</v>
      </c>
      <c r="AI39" s="122">
        <v>0.51657042817487708</v>
      </c>
      <c r="AJ39" s="117">
        <v>35.487889000000003</v>
      </c>
      <c r="AK39" s="122">
        <v>0.48342955820274142</v>
      </c>
      <c r="AL39" s="117">
        <v>0</v>
      </c>
      <c r="AM39" s="122">
        <v>0</v>
      </c>
      <c r="AO39" s="120" t="s">
        <v>6</v>
      </c>
      <c r="AP39" s="115">
        <v>82.202317999999991</v>
      </c>
      <c r="AQ39" s="121">
        <v>1.6054323799890743E-2</v>
      </c>
      <c r="AR39" s="115">
        <v>369.29879999999997</v>
      </c>
      <c r="AS39" s="121">
        <v>7.2125003994547826E-2</v>
      </c>
      <c r="AT39" s="115">
        <v>1277.94046</v>
      </c>
      <c r="AU39" s="121">
        <v>0.249585053572593</v>
      </c>
      <c r="AV39" s="115">
        <v>2329.2202990000001</v>
      </c>
      <c r="AW39" s="121">
        <v>0.45490270580233921</v>
      </c>
      <c r="AX39" s="115">
        <v>824.238159</v>
      </c>
      <c r="AY39" s="121">
        <v>0.16097582908564489</v>
      </c>
      <c r="AZ39" s="115">
        <v>237.36033899999998</v>
      </c>
      <c r="BA39" s="265">
        <v>4.6357083744984352E-2</v>
      </c>
      <c r="BB39" s="174">
        <v>25.075938000000001</v>
      </c>
      <c r="BC39" s="194">
        <v>6.637263479696686E-3</v>
      </c>
      <c r="BD39" s="171">
        <v>143.86512499999998</v>
      </c>
      <c r="BE39" s="194">
        <v>3.8079163386211062E-2</v>
      </c>
      <c r="BF39" s="171">
        <v>708.262742</v>
      </c>
      <c r="BG39" s="194">
        <v>0.18746762061329217</v>
      </c>
      <c r="BH39" s="171">
        <v>1954.6017310000002</v>
      </c>
      <c r="BI39" s="194">
        <v>0.51735678587649359</v>
      </c>
      <c r="BJ39" s="171">
        <v>729.02354800000001</v>
      </c>
      <c r="BK39" s="194">
        <v>0.19296272669757375</v>
      </c>
      <c r="BL39" s="190">
        <v>217.224639</v>
      </c>
      <c r="BM39" s="265">
        <v>5.7496439946732855E-2</v>
      </c>
      <c r="BN39" s="276">
        <v>3778.053723</v>
      </c>
      <c r="BO39" s="171">
        <v>52.129677000000001</v>
      </c>
      <c r="BP39" s="194">
        <v>4.108587421155932E-2</v>
      </c>
      <c r="BQ39" s="171">
        <v>215.06283400000001</v>
      </c>
      <c r="BR39" s="194">
        <v>0.1695012333436377</v>
      </c>
      <c r="BS39" s="171">
        <v>549.39134999999999</v>
      </c>
      <c r="BT39" s="194">
        <v>0.43300141489498889</v>
      </c>
      <c r="BU39" s="171">
        <v>346.89539100000002</v>
      </c>
      <c r="BV39" s="194">
        <v>0.27340473257096315</v>
      </c>
      <c r="BW39" s="171">
        <v>87.695292999999992</v>
      </c>
      <c r="BX39" s="194">
        <v>6.9116825280613928E-2</v>
      </c>
      <c r="BY39" s="190">
        <v>17.623502999999999</v>
      </c>
      <c r="BZ39" s="194">
        <v>1.3889919698237116E-2</v>
      </c>
      <c r="CA39" s="276">
        <v>1268.7980479999999</v>
      </c>
      <c r="CB39" s="174">
        <v>4.9967030000000001</v>
      </c>
      <c r="CC39" s="194">
        <v>6.8066993890797872E-2</v>
      </c>
      <c r="CD39" s="171">
        <v>10.370841</v>
      </c>
      <c r="CE39" s="194">
        <v>0.14127555129641209</v>
      </c>
      <c r="CF39" s="171">
        <v>20.286368</v>
      </c>
      <c r="CG39" s="194">
        <v>0.27634864163879208</v>
      </c>
      <c r="CH39" s="171">
        <v>27.723177</v>
      </c>
      <c r="CI39" s="194">
        <v>0.37765569006052752</v>
      </c>
      <c r="CJ39" s="171">
        <v>7.5193180000000002</v>
      </c>
      <c r="CK39" s="194">
        <v>0.10243101748672405</v>
      </c>
      <c r="CL39" s="190">
        <v>2.512197</v>
      </c>
      <c r="CM39" s="194">
        <v>1.9799817661762358E-3</v>
      </c>
      <c r="CN39" s="276">
        <v>73.408603999999997</v>
      </c>
    </row>
    <row r="40" spans="1:92" x14ac:dyDescent="0.2">
      <c r="A40" s="119">
        <v>97221</v>
      </c>
      <c r="B40" s="120" t="s">
        <v>27</v>
      </c>
      <c r="C40" s="115">
        <v>3664.916693000001</v>
      </c>
      <c r="D40" s="121">
        <v>0.71868469648200273</v>
      </c>
      <c r="E40" s="221">
        <v>2853.5253280000006</v>
      </c>
      <c r="F40" s="122">
        <v>0.77860578207691333</v>
      </c>
      <c r="G40" s="221">
        <v>704.44387600000005</v>
      </c>
      <c r="H40" s="122">
        <v>0.19221279363470645</v>
      </c>
      <c r="I40" s="221">
        <v>106.94748900000002</v>
      </c>
      <c r="J40" s="122">
        <v>2.918142428838013E-2</v>
      </c>
      <c r="K40" s="194"/>
      <c r="L40" s="194"/>
      <c r="M40" s="194"/>
      <c r="O40" s="120" t="s">
        <v>27</v>
      </c>
      <c r="P40" s="115">
        <v>3112.404935</v>
      </c>
      <c r="Q40" s="121">
        <v>0.84924302398051787</v>
      </c>
      <c r="R40" s="115">
        <v>547.57635500000004</v>
      </c>
      <c r="S40" s="121">
        <v>0.14941031430424381</v>
      </c>
      <c r="T40" s="115">
        <v>4.9354040000000001</v>
      </c>
      <c r="U40" s="121">
        <v>1.3466619880955638E-3</v>
      </c>
      <c r="V40" s="117">
        <v>2724.1469790000001</v>
      </c>
      <c r="W40" s="122">
        <v>0.95466017149717042</v>
      </c>
      <c r="X40" s="117">
        <v>124.44294599999999</v>
      </c>
      <c r="Y40" s="122">
        <v>4.3610247569528485E-2</v>
      </c>
      <c r="Z40" s="117">
        <v>4.9354040000000001</v>
      </c>
      <c r="AA40" s="122">
        <v>1.7295812837446098E-3</v>
      </c>
      <c r="AB40" s="117">
        <v>356.00765499999994</v>
      </c>
      <c r="AC40" s="122">
        <v>0.50537405055104767</v>
      </c>
      <c r="AD40" s="117">
        <v>348.43622200000004</v>
      </c>
      <c r="AE40" s="122">
        <v>0.4946259508685118</v>
      </c>
      <c r="AF40" s="117">
        <v>0</v>
      </c>
      <c r="AG40" s="122">
        <v>0</v>
      </c>
      <c r="AH40" s="117">
        <v>32.250301</v>
      </c>
      <c r="AI40" s="122">
        <v>0.3015526713301328</v>
      </c>
      <c r="AJ40" s="117">
        <v>74.697187</v>
      </c>
      <c r="AK40" s="122">
        <v>0.69844731931948389</v>
      </c>
      <c r="AL40" s="117">
        <v>0</v>
      </c>
      <c r="AM40" s="122">
        <v>0</v>
      </c>
      <c r="AO40" s="120" t="s">
        <v>27</v>
      </c>
      <c r="AP40" s="115">
        <v>39.861623000000002</v>
      </c>
      <c r="AQ40" s="121">
        <v>1.0876542726369684E-2</v>
      </c>
      <c r="AR40" s="115">
        <v>270.94251200000002</v>
      </c>
      <c r="AS40" s="121">
        <v>7.3928695983049436E-2</v>
      </c>
      <c r="AT40" s="115">
        <v>982.15821200000005</v>
      </c>
      <c r="AU40" s="121">
        <v>0.26798923257271423</v>
      </c>
      <c r="AV40" s="115">
        <v>1767.4444219999998</v>
      </c>
      <c r="AW40" s="121">
        <v>0.4822604632121168</v>
      </c>
      <c r="AX40" s="115">
        <v>512.55000899999993</v>
      </c>
      <c r="AY40" s="121">
        <v>0.13985311316324642</v>
      </c>
      <c r="AZ40" s="115">
        <v>91.959914999999995</v>
      </c>
      <c r="BA40" s="265">
        <v>2.5091952342503075E-2</v>
      </c>
      <c r="BB40" s="174">
        <v>12.363251</v>
      </c>
      <c r="BC40" s="194">
        <v>4.3326235371687581E-3</v>
      </c>
      <c r="BD40" s="171">
        <v>67.110002000000009</v>
      </c>
      <c r="BE40" s="194">
        <v>2.3518278019644064E-2</v>
      </c>
      <c r="BF40" s="171">
        <v>655.61382600000002</v>
      </c>
      <c r="BG40" s="194">
        <v>0.22975574093099485</v>
      </c>
      <c r="BH40" s="171">
        <v>1568.8067839999999</v>
      </c>
      <c r="BI40" s="194">
        <v>0.54977846827087984</v>
      </c>
      <c r="BJ40" s="171">
        <v>470.16024199999998</v>
      </c>
      <c r="BK40" s="194">
        <v>0.16476469908522923</v>
      </c>
      <c r="BL40" s="190">
        <v>79.471222999999995</v>
      </c>
      <c r="BM40" s="265">
        <v>2.785019015608331E-2</v>
      </c>
      <c r="BN40" s="276">
        <v>2853.5253279999997</v>
      </c>
      <c r="BO40" s="171">
        <v>17.540660000000003</v>
      </c>
      <c r="BP40" s="194">
        <v>2.4900010629093756E-2</v>
      </c>
      <c r="BQ40" s="171">
        <v>144.164828</v>
      </c>
      <c r="BR40" s="194">
        <v>0.20465055189151793</v>
      </c>
      <c r="BS40" s="171">
        <v>304.12728800000002</v>
      </c>
      <c r="BT40" s="194">
        <v>0.43172678244703777</v>
      </c>
      <c r="BU40" s="171">
        <v>186.225086</v>
      </c>
      <c r="BV40" s="194">
        <v>0.26435759092325478</v>
      </c>
      <c r="BW40" s="171">
        <v>39.897322000000003</v>
      </c>
      <c r="BX40" s="194">
        <v>5.6636622673968719E-2</v>
      </c>
      <c r="BY40" s="190">
        <v>12.488691999999999</v>
      </c>
      <c r="BZ40" s="194">
        <v>1.7728441435127189E-2</v>
      </c>
      <c r="CA40" s="276">
        <v>704.44387599999993</v>
      </c>
      <c r="CB40" s="174">
        <v>9.9577120000000008</v>
      </c>
      <c r="CC40" s="194">
        <v>9.3108422582974346E-2</v>
      </c>
      <c r="CD40" s="171">
        <v>59.667681999999999</v>
      </c>
      <c r="CE40" s="194">
        <v>0.55791568888541176</v>
      </c>
      <c r="CF40" s="171">
        <v>22.417097999999999</v>
      </c>
      <c r="CG40" s="194">
        <v>0.20960845560385244</v>
      </c>
      <c r="CH40" s="171">
        <v>12.412552</v>
      </c>
      <c r="CI40" s="194">
        <v>0.11606211717602831</v>
      </c>
      <c r="CJ40" s="171">
        <v>2.492445</v>
      </c>
      <c r="CK40" s="194">
        <v>2.3305315751733075E-2</v>
      </c>
      <c r="CL40" s="190">
        <v>0</v>
      </c>
      <c r="CM40" s="194">
        <v>0</v>
      </c>
      <c r="CN40" s="276">
        <v>106.947489</v>
      </c>
    </row>
    <row r="41" spans="1:92" x14ac:dyDescent="0.2">
      <c r="A41" s="119">
        <v>97227</v>
      </c>
      <c r="B41" s="120" t="s">
        <v>22</v>
      </c>
      <c r="C41" s="115">
        <v>3287.4832269999993</v>
      </c>
      <c r="D41" s="121">
        <v>0.80094783117469825</v>
      </c>
      <c r="E41" s="221">
        <v>2270.6052569999993</v>
      </c>
      <c r="F41" s="122">
        <v>0.69068192906707104</v>
      </c>
      <c r="G41" s="221">
        <v>860.06221700000015</v>
      </c>
      <c r="H41" s="122">
        <v>0.26161721828307305</v>
      </c>
      <c r="I41" s="221">
        <v>156.815753</v>
      </c>
      <c r="J41" s="122">
        <v>4.7700852649855977E-2</v>
      </c>
      <c r="K41" s="194"/>
      <c r="L41" s="194"/>
      <c r="M41" s="194"/>
      <c r="O41" s="120" t="s">
        <v>22</v>
      </c>
      <c r="P41" s="115">
        <v>2606.8393529999998</v>
      </c>
      <c r="Q41" s="121">
        <v>0.79295898199270121</v>
      </c>
      <c r="R41" s="115">
        <v>672.46819299999993</v>
      </c>
      <c r="S41" s="121">
        <v>0.20455410615544414</v>
      </c>
      <c r="T41" s="115">
        <v>8.1756799999999998</v>
      </c>
      <c r="U41" s="121">
        <v>2.4869115476706893E-3</v>
      </c>
      <c r="V41" s="117">
        <v>2131.1911169999998</v>
      </c>
      <c r="W41" s="122">
        <v>0.93860045044368556</v>
      </c>
      <c r="X41" s="117">
        <v>134.28861699999999</v>
      </c>
      <c r="Y41" s="122">
        <v>5.91422117895678E-2</v>
      </c>
      <c r="Z41" s="117">
        <v>5.1255199999999999</v>
      </c>
      <c r="AA41" s="122">
        <v>2.2573364455132157E-3</v>
      </c>
      <c r="AB41" s="117">
        <v>410.04158200000001</v>
      </c>
      <c r="AC41" s="122">
        <v>0.47675804598215471</v>
      </c>
      <c r="AD41" s="117">
        <v>448.99553099999997</v>
      </c>
      <c r="AE41" s="122">
        <v>0.52205005885056788</v>
      </c>
      <c r="AF41" s="117">
        <v>1.025104</v>
      </c>
      <c r="AG41" s="122">
        <v>1.1918951672771829E-3</v>
      </c>
      <c r="AH41" s="117">
        <v>65.606654000000006</v>
      </c>
      <c r="AI41" s="122">
        <v>0.41836775161230139</v>
      </c>
      <c r="AJ41" s="117">
        <v>89.184044999999998</v>
      </c>
      <c r="AK41" s="122">
        <v>0.56871866055446607</v>
      </c>
      <c r="AL41" s="117">
        <v>2.0250560000000002</v>
      </c>
      <c r="AM41" s="122">
        <v>1.2913600587053268E-2</v>
      </c>
      <c r="AO41" s="120" t="s">
        <v>22</v>
      </c>
      <c r="AP41" s="115">
        <v>47.154781999999997</v>
      </c>
      <c r="AQ41" s="121">
        <v>1.4343733106444229E-2</v>
      </c>
      <c r="AR41" s="115">
        <v>352.61060700000002</v>
      </c>
      <c r="AS41" s="121">
        <v>0.10725852655430144</v>
      </c>
      <c r="AT41" s="115">
        <v>866.21283999999991</v>
      </c>
      <c r="AU41" s="121">
        <v>0.26348813976777746</v>
      </c>
      <c r="AV41" s="115">
        <v>1483.3254210000002</v>
      </c>
      <c r="AW41" s="121">
        <v>0.45120395103996086</v>
      </c>
      <c r="AX41" s="115">
        <v>390.56460700000002</v>
      </c>
      <c r="AY41" s="121">
        <v>0.11880352842329502</v>
      </c>
      <c r="AZ41" s="115">
        <v>147.61497</v>
      </c>
      <c r="BA41" s="265">
        <v>4.4902121108221255E-2</v>
      </c>
      <c r="BB41" s="174">
        <v>17.426767999999999</v>
      </c>
      <c r="BC41" s="194">
        <v>7.67494391474493E-3</v>
      </c>
      <c r="BD41" s="171">
        <v>95.334667999999994</v>
      </c>
      <c r="BE41" s="194">
        <v>4.198645612490097E-2</v>
      </c>
      <c r="BF41" s="171">
        <v>489.99968899999999</v>
      </c>
      <c r="BG41" s="194">
        <v>0.21580135406160558</v>
      </c>
      <c r="BH41" s="171">
        <v>1181.9448580000003</v>
      </c>
      <c r="BI41" s="194">
        <v>0.52054176055314239</v>
      </c>
      <c r="BJ41" s="171">
        <v>351.61065600000001</v>
      </c>
      <c r="BK41" s="194">
        <v>0.15485327311562724</v>
      </c>
      <c r="BL41" s="190">
        <v>134.28861800000001</v>
      </c>
      <c r="BM41" s="265">
        <v>5.9142212229978994E-2</v>
      </c>
      <c r="BN41" s="276">
        <v>2270.6052570000002</v>
      </c>
      <c r="BO41" s="171">
        <v>16.401662999999999</v>
      </c>
      <c r="BP41" s="194">
        <v>1.9070321513728349E-2</v>
      </c>
      <c r="BQ41" s="171">
        <v>205.02079000000001</v>
      </c>
      <c r="BR41" s="194">
        <v>0.23837902182837081</v>
      </c>
      <c r="BS41" s="171">
        <v>320.85753699999998</v>
      </c>
      <c r="BT41" s="194">
        <v>0.3730631699171596</v>
      </c>
      <c r="BU41" s="171">
        <v>271.65254800000002</v>
      </c>
      <c r="BV41" s="194">
        <v>0.31585220537597458</v>
      </c>
      <c r="BW41" s="171">
        <v>37.928847000000005</v>
      </c>
      <c r="BX41" s="194">
        <v>4.41001200265492E-2</v>
      </c>
      <c r="BY41" s="190">
        <v>8.2008320000000001</v>
      </c>
      <c r="BZ41" s="194">
        <v>9.5351613382174648E-3</v>
      </c>
      <c r="CA41" s="276">
        <v>860.06221700000003</v>
      </c>
      <c r="CB41" s="174">
        <v>13.326351000000001</v>
      </c>
      <c r="CC41" s="194">
        <v>8.498094575995821E-2</v>
      </c>
      <c r="CD41" s="171">
        <v>52.255148999999996</v>
      </c>
      <c r="CE41" s="194">
        <v>0.33322640104913442</v>
      </c>
      <c r="CF41" s="171">
        <v>55.355614000000003</v>
      </c>
      <c r="CG41" s="194">
        <v>0.35299778843009483</v>
      </c>
      <c r="CH41" s="171">
        <v>29.728014999999999</v>
      </c>
      <c r="CI41" s="194">
        <v>0.18957288685148874</v>
      </c>
      <c r="CJ41" s="171">
        <v>1.025104</v>
      </c>
      <c r="CK41" s="194">
        <v>6.5369963182206588E-3</v>
      </c>
      <c r="CL41" s="190">
        <v>5.1255199999999999</v>
      </c>
      <c r="CM41" s="194">
        <v>5.9594758363859151E-3</v>
      </c>
      <c r="CN41" s="276">
        <v>156.81575299999997</v>
      </c>
    </row>
    <row r="42" spans="1:92" x14ac:dyDescent="0.2">
      <c r="A42" s="119">
        <v>97223</v>
      </c>
      <c r="B42" s="120" t="s">
        <v>18</v>
      </c>
      <c r="C42" s="115">
        <v>2862</v>
      </c>
      <c r="D42" s="121">
        <v>0.81237581606585296</v>
      </c>
      <c r="E42" s="221">
        <v>2335</v>
      </c>
      <c r="F42" s="122">
        <v>0.81586303284416495</v>
      </c>
      <c r="G42" s="221">
        <v>491</v>
      </c>
      <c r="H42" s="122">
        <v>0.17155835080363382</v>
      </c>
      <c r="I42" s="221">
        <v>36</v>
      </c>
      <c r="J42" s="122">
        <v>1.2578616352201259E-2</v>
      </c>
      <c r="K42" s="194"/>
      <c r="L42" s="194"/>
      <c r="M42" s="194"/>
      <c r="O42" s="120" t="s">
        <v>18</v>
      </c>
      <c r="P42" s="115">
        <v>2541</v>
      </c>
      <c r="Q42" s="121">
        <v>0.88784067085953877</v>
      </c>
      <c r="R42" s="115">
        <v>288</v>
      </c>
      <c r="S42" s="121">
        <v>0.10062893081761007</v>
      </c>
      <c r="T42" s="115">
        <v>33</v>
      </c>
      <c r="U42" s="121">
        <v>1.1530398322851153E-2</v>
      </c>
      <c r="V42" s="117">
        <v>2266</v>
      </c>
      <c r="W42" s="122">
        <v>0.97044967880085653</v>
      </c>
      <c r="X42" s="117">
        <v>38</v>
      </c>
      <c r="Y42" s="122">
        <v>1.6274089935760173E-2</v>
      </c>
      <c r="Z42" s="117">
        <v>31</v>
      </c>
      <c r="AA42" s="122">
        <v>1.3276231263383297E-2</v>
      </c>
      <c r="AB42" s="117">
        <v>263</v>
      </c>
      <c r="AC42" s="122">
        <v>0.53564154786150708</v>
      </c>
      <c r="AD42" s="117">
        <v>226</v>
      </c>
      <c r="AE42" s="122">
        <v>0.46028513238289204</v>
      </c>
      <c r="AF42" s="117">
        <v>2</v>
      </c>
      <c r="AG42" s="122">
        <v>4.0733197556008143E-3</v>
      </c>
      <c r="AH42" s="117">
        <v>12</v>
      </c>
      <c r="AI42" s="122">
        <v>0.33333333333333331</v>
      </c>
      <c r="AJ42" s="117">
        <v>24</v>
      </c>
      <c r="AK42" s="122">
        <v>0.66666666666666663</v>
      </c>
      <c r="AL42" s="117">
        <v>0</v>
      </c>
      <c r="AM42" s="122">
        <v>0</v>
      </c>
      <c r="AO42" s="120" t="s">
        <v>18</v>
      </c>
      <c r="AP42" s="115">
        <v>33</v>
      </c>
      <c r="AQ42" s="121">
        <v>1.1530398322851153E-2</v>
      </c>
      <c r="AR42" s="115">
        <v>153</v>
      </c>
      <c r="AS42" s="121">
        <v>5.3459119496855348E-2</v>
      </c>
      <c r="AT42" s="115">
        <v>573</v>
      </c>
      <c r="AU42" s="121">
        <v>0.20020964360587001</v>
      </c>
      <c r="AV42" s="115">
        <v>1102</v>
      </c>
      <c r="AW42" s="121">
        <v>0.38504542278127185</v>
      </c>
      <c r="AX42" s="115">
        <v>707</v>
      </c>
      <c r="AY42" s="121">
        <v>0.24703004891684138</v>
      </c>
      <c r="AZ42" s="115">
        <v>294</v>
      </c>
      <c r="BA42" s="265">
        <v>0.10272536687631027</v>
      </c>
      <c r="BB42" s="174">
        <v>23</v>
      </c>
      <c r="BC42" s="194">
        <v>9.8501070663811561E-3</v>
      </c>
      <c r="BD42" s="171">
        <v>76</v>
      </c>
      <c r="BE42" s="194">
        <v>3.2548179871520345E-2</v>
      </c>
      <c r="BF42" s="171">
        <v>376</v>
      </c>
      <c r="BG42" s="194">
        <v>0.16102783725910064</v>
      </c>
      <c r="BH42" s="171">
        <v>929</v>
      </c>
      <c r="BI42" s="194">
        <v>0.39785867237687367</v>
      </c>
      <c r="BJ42" s="171">
        <v>649</v>
      </c>
      <c r="BK42" s="194">
        <v>0.2779443254817987</v>
      </c>
      <c r="BL42" s="190">
        <v>282</v>
      </c>
      <c r="BM42" s="265">
        <v>0.12077087794432548</v>
      </c>
      <c r="BN42" s="276">
        <v>2335</v>
      </c>
      <c r="BO42" s="171">
        <v>9</v>
      </c>
      <c r="BP42" s="194">
        <v>1.8329938900203666E-2</v>
      </c>
      <c r="BQ42" s="171">
        <v>64</v>
      </c>
      <c r="BR42" s="194">
        <v>0.13034623217922606</v>
      </c>
      <c r="BS42" s="171">
        <v>182</v>
      </c>
      <c r="BT42" s="194">
        <v>0.37067209775967414</v>
      </c>
      <c r="BU42" s="171">
        <v>167</v>
      </c>
      <c r="BV42" s="194">
        <v>0.34012219959266804</v>
      </c>
      <c r="BW42" s="171">
        <v>58</v>
      </c>
      <c r="BX42" s="194">
        <v>0.11812627291242363</v>
      </c>
      <c r="BY42" s="190">
        <v>11</v>
      </c>
      <c r="BZ42" s="194">
        <v>2.2403258655804479E-2</v>
      </c>
      <c r="CA42" s="276">
        <v>491</v>
      </c>
      <c r="CB42" s="174">
        <v>1</v>
      </c>
      <c r="CC42" s="194">
        <v>2.7777777777777776E-2</v>
      </c>
      <c r="CD42" s="171">
        <v>13</v>
      </c>
      <c r="CE42" s="194">
        <v>0.3611111111111111</v>
      </c>
      <c r="CF42" s="171">
        <v>15</v>
      </c>
      <c r="CG42" s="194">
        <v>0.41666666666666669</v>
      </c>
      <c r="CH42" s="171">
        <v>6</v>
      </c>
      <c r="CI42" s="194">
        <v>0.16666666666666666</v>
      </c>
      <c r="CJ42" s="171">
        <v>0</v>
      </c>
      <c r="CK42" s="194">
        <v>0</v>
      </c>
      <c r="CL42" s="190">
        <v>1</v>
      </c>
      <c r="CM42" s="194">
        <v>2.0366598778004071E-3</v>
      </c>
      <c r="CN42" s="276">
        <v>36</v>
      </c>
    </row>
    <row r="43" spans="1:92" x14ac:dyDescent="0.2">
      <c r="A43" s="119">
        <v>97231</v>
      </c>
      <c r="B43" s="123" t="s">
        <v>29</v>
      </c>
      <c r="C43" s="115">
        <v>2835.7848950000007</v>
      </c>
      <c r="D43" s="124">
        <v>0.82621332049211105</v>
      </c>
      <c r="E43" s="221">
        <v>1625.7657870000005</v>
      </c>
      <c r="F43" s="125">
        <v>0.57330363451280042</v>
      </c>
      <c r="G43" s="221">
        <v>949.95332600000017</v>
      </c>
      <c r="H43" s="125">
        <v>0.33498779391728156</v>
      </c>
      <c r="I43" s="221">
        <v>260.06578199999996</v>
      </c>
      <c r="J43" s="125">
        <v>9.170857156991799E-2</v>
      </c>
      <c r="K43" s="194"/>
      <c r="L43" s="194"/>
      <c r="M43" s="194"/>
      <c r="O43" s="123" t="s">
        <v>29</v>
      </c>
      <c r="P43" s="115">
        <v>1587.6069850000001</v>
      </c>
      <c r="Q43" s="124">
        <v>0.55984746508779182</v>
      </c>
      <c r="R43" s="115">
        <v>1231.1234450000002</v>
      </c>
      <c r="S43" s="124">
        <v>0.43413851564365563</v>
      </c>
      <c r="T43" s="115">
        <v>17.054467000000002</v>
      </c>
      <c r="U43" s="124">
        <v>6.0140199738245659E-3</v>
      </c>
      <c r="V43" s="117">
        <v>1280.328213</v>
      </c>
      <c r="W43" s="122">
        <v>0.78752316184643611</v>
      </c>
      <c r="X43" s="117">
        <v>339.41249900000003</v>
      </c>
      <c r="Y43" s="125">
        <v>0.20877084615386848</v>
      </c>
      <c r="Z43" s="117">
        <v>6.0250739999999992</v>
      </c>
      <c r="AA43" s="122">
        <v>3.7059913846003438E-3</v>
      </c>
      <c r="AB43" s="117">
        <v>257.06982200000004</v>
      </c>
      <c r="AC43" s="125">
        <v>0.27061310799600274</v>
      </c>
      <c r="AD43" s="117">
        <v>686.85843100000011</v>
      </c>
      <c r="AE43" s="122">
        <v>0.72304439828867972</v>
      </c>
      <c r="AF43" s="117">
        <v>6.025074</v>
      </c>
      <c r="AG43" s="125">
        <v>6.3424947680008423E-3</v>
      </c>
      <c r="AH43" s="117">
        <v>50.208949999999994</v>
      </c>
      <c r="AI43" s="125">
        <v>0.19306249985628637</v>
      </c>
      <c r="AJ43" s="117">
        <v>204.85251499999998</v>
      </c>
      <c r="AK43" s="125">
        <v>0.78769499556846745</v>
      </c>
      <c r="AL43" s="117">
        <v>5.0043190000000006</v>
      </c>
      <c r="AM43" s="125">
        <v>1.924251226560825E-2</v>
      </c>
      <c r="AO43" s="123" t="s">
        <v>29</v>
      </c>
      <c r="AP43" s="115">
        <v>152.61863000000002</v>
      </c>
      <c r="AQ43" s="124">
        <v>5.3818831699503779E-2</v>
      </c>
      <c r="AR43" s="115">
        <v>518.15635899999995</v>
      </c>
      <c r="AS43" s="124">
        <v>0.18272061463956696</v>
      </c>
      <c r="AT43" s="115">
        <v>867.61064799999997</v>
      </c>
      <c r="AU43" s="121">
        <v>0.30595079673699993</v>
      </c>
      <c r="AV43" s="115">
        <v>814.38916199999994</v>
      </c>
      <c r="AW43" s="121">
        <v>0.28718298183896623</v>
      </c>
      <c r="AX43" s="115">
        <v>309.28712999999999</v>
      </c>
      <c r="AY43" s="121">
        <v>0.10906579358163904</v>
      </c>
      <c r="AZ43" s="115">
        <v>173.72296599999999</v>
      </c>
      <c r="BA43" s="265">
        <v>6.1260981503323771E-2</v>
      </c>
      <c r="BB43" s="174">
        <v>40.167160000000003</v>
      </c>
      <c r="BC43" s="194">
        <v>2.4706609230668971E-2</v>
      </c>
      <c r="BD43" s="171">
        <v>145.605953</v>
      </c>
      <c r="BE43" s="194">
        <v>8.9561457230985506E-2</v>
      </c>
      <c r="BF43" s="171">
        <v>446.85965099999999</v>
      </c>
      <c r="BG43" s="194">
        <v>0.27486102523081324</v>
      </c>
      <c r="BH43" s="171">
        <v>582.42381499999999</v>
      </c>
      <c r="BI43" s="194">
        <v>0.35824583076922628</v>
      </c>
      <c r="BJ43" s="171">
        <v>255.061464</v>
      </c>
      <c r="BK43" s="194">
        <v>0.15688696738455846</v>
      </c>
      <c r="BL43" s="190">
        <v>155.64774399999999</v>
      </c>
      <c r="BM43" s="265">
        <v>9.5738110153747488E-2</v>
      </c>
      <c r="BN43" s="276">
        <v>1625.765787</v>
      </c>
      <c r="BO43" s="171">
        <v>45.188055000000006</v>
      </c>
      <c r="BP43" s="194">
        <v>4.7568710760006336E-2</v>
      </c>
      <c r="BQ43" s="171">
        <v>250.04056900000003</v>
      </c>
      <c r="BR43" s="194">
        <v>0.26321353076666848</v>
      </c>
      <c r="BS43" s="171">
        <v>375.56294200000002</v>
      </c>
      <c r="BT43" s="194">
        <v>0.39534883632798612</v>
      </c>
      <c r="BU43" s="171">
        <v>211.881767</v>
      </c>
      <c r="BV43" s="194">
        <v>0.22304439723599642</v>
      </c>
      <c r="BW43" s="171">
        <v>50.208950000000002</v>
      </c>
      <c r="BX43" s="194">
        <v>5.2854123066673704E-2</v>
      </c>
      <c r="BY43" s="190">
        <v>17.071043</v>
      </c>
      <c r="BZ43" s="194">
        <v>1.7970401842669056E-2</v>
      </c>
      <c r="CA43" s="276">
        <v>949.95332599999995</v>
      </c>
      <c r="CB43" s="174">
        <v>67.263415000000009</v>
      </c>
      <c r="CC43" s="194">
        <v>0.25864000439704138</v>
      </c>
      <c r="CD43" s="171">
        <v>122.50983699999999</v>
      </c>
      <c r="CE43" s="194">
        <v>0.47107249580415766</v>
      </c>
      <c r="CF43" s="171">
        <v>45.188054999999999</v>
      </c>
      <c r="CG43" s="194">
        <v>0.17375624987065771</v>
      </c>
      <c r="CH43" s="171">
        <v>20.083579999999998</v>
      </c>
      <c r="CI43" s="194">
        <v>7.7224999942514527E-2</v>
      </c>
      <c r="CJ43" s="171">
        <v>4.0167159999999997</v>
      </c>
      <c r="CK43" s="194">
        <v>1.5444999988502907E-2</v>
      </c>
      <c r="CL43" s="190">
        <v>1.0041789999999999</v>
      </c>
      <c r="CM43" s="194">
        <v>1.057082461333474E-3</v>
      </c>
      <c r="CN43" s="276">
        <v>260.06578200000001</v>
      </c>
    </row>
    <row r="44" spans="1:92" x14ac:dyDescent="0.2">
      <c r="A44" s="126"/>
      <c r="B44" s="132" t="s">
        <v>40</v>
      </c>
      <c r="C44" s="133">
        <v>21210.573778999998</v>
      </c>
      <c r="D44" s="134">
        <v>0.79597407554151156</v>
      </c>
      <c r="E44" s="236">
        <v>15361.392940999998</v>
      </c>
      <c r="F44" s="136">
        <v>0.72423278601774022</v>
      </c>
      <c r="G44" s="236">
        <v>5046.5838740000008</v>
      </c>
      <c r="H44" s="136">
        <v>0.23792773955961927</v>
      </c>
      <c r="I44" s="236">
        <v>802.59696400000007</v>
      </c>
      <c r="J44" s="136">
        <v>3.7839474422640518E-2</v>
      </c>
      <c r="K44" s="195"/>
      <c r="L44" s="194"/>
      <c r="M44" s="194"/>
      <c r="O44" s="132" t="s">
        <v>40</v>
      </c>
      <c r="P44" s="135">
        <v>16594.67929</v>
      </c>
      <c r="Q44" s="134">
        <v>0.78237766987849866</v>
      </c>
      <c r="R44" s="135">
        <v>4511.2263730000004</v>
      </c>
      <c r="S44" s="134">
        <v>0.21268761609204748</v>
      </c>
      <c r="T44" s="135">
        <v>104.668116</v>
      </c>
      <c r="U44" s="134">
        <v>4.934714029453979E-3</v>
      </c>
      <c r="V44" s="135">
        <v>14177.125398000002</v>
      </c>
      <c r="W44" s="136">
        <v>0.92290623984761488</v>
      </c>
      <c r="X44" s="135">
        <v>1110.2136519999999</v>
      </c>
      <c r="Y44" s="136">
        <v>7.2272980468900572E-2</v>
      </c>
      <c r="Z44" s="135">
        <v>74.053889000000012</v>
      </c>
      <c r="AA44" s="136">
        <v>4.8207795532882996E-3</v>
      </c>
      <c r="AB44" s="135">
        <v>2137.874053</v>
      </c>
      <c r="AC44" s="136">
        <v>0.42362796425802546</v>
      </c>
      <c r="AD44" s="135">
        <v>2888.1332880000004</v>
      </c>
      <c r="AE44" s="136">
        <v>0.57229471660615072</v>
      </c>
      <c r="AF44" s="135">
        <v>20.576535</v>
      </c>
      <c r="AG44" s="136">
        <v>4.0773195321314884E-3</v>
      </c>
      <c r="AH44" s="135">
        <v>279.67983900000002</v>
      </c>
      <c r="AI44" s="136">
        <v>0.3484685982440372</v>
      </c>
      <c r="AJ44" s="135">
        <v>512.87943300000006</v>
      </c>
      <c r="AK44" s="136">
        <v>0.63902488547165748</v>
      </c>
      <c r="AL44" s="135">
        <v>10.037692</v>
      </c>
      <c r="AM44" s="136">
        <v>1.2506516284305306E-2</v>
      </c>
      <c r="AO44" s="132" t="s">
        <v>40</v>
      </c>
      <c r="AP44" s="135">
        <v>428.42042800000002</v>
      </c>
      <c r="AQ44" s="134">
        <v>2.0198436518684242E-2</v>
      </c>
      <c r="AR44" s="135">
        <v>2032.6358920000002</v>
      </c>
      <c r="AS44" s="134">
        <v>9.5831254410121455E-2</v>
      </c>
      <c r="AT44" s="135">
        <v>5429.410656</v>
      </c>
      <c r="AU44" s="134">
        <v>0.255976604526159</v>
      </c>
      <c r="AV44" s="135">
        <v>8789.9792109999999</v>
      </c>
      <c r="AW44" s="134">
        <v>0.41441496597808752</v>
      </c>
      <c r="AX44" s="135">
        <v>3297.1458480000006</v>
      </c>
      <c r="AY44" s="134">
        <v>0.15544821570383038</v>
      </c>
      <c r="AZ44" s="135">
        <v>1232.9817439999999</v>
      </c>
      <c r="BA44" s="237">
        <v>5.8130522863117498E-2</v>
      </c>
      <c r="BB44" s="459">
        <v>144.18008900000001</v>
      </c>
      <c r="BC44" s="446">
        <v>9.385873374489314E-3</v>
      </c>
      <c r="BD44" s="236">
        <v>674.69826399999999</v>
      </c>
      <c r="BE44" s="446">
        <v>4.3921685135676132E-2</v>
      </c>
      <c r="BF44" s="236">
        <v>3201.7220719999996</v>
      </c>
      <c r="BG44" s="446">
        <v>0.20842654597126481</v>
      </c>
      <c r="BH44" s="236">
        <v>7274.3254370000013</v>
      </c>
      <c r="BI44" s="446">
        <v>0.47354595152530837</v>
      </c>
      <c r="BJ44" s="236">
        <v>2930.7237049999999</v>
      </c>
      <c r="BK44" s="446">
        <v>0.19078502296349789</v>
      </c>
      <c r="BL44" s="135">
        <v>1135.7433740000001</v>
      </c>
      <c r="BM44" s="285">
        <v>7.3934921029763401E-2</v>
      </c>
      <c r="BN44" s="279">
        <v>15361.392941000002</v>
      </c>
      <c r="BO44" s="460">
        <v>168.49210900000003</v>
      </c>
      <c r="BP44" s="134">
        <v>3.3387359292306892E-2</v>
      </c>
      <c r="BQ44" s="236">
        <v>1042.6700490000001</v>
      </c>
      <c r="BR44" s="134">
        <v>0.20660907953434324</v>
      </c>
      <c r="BS44" s="236">
        <v>2019.117495</v>
      </c>
      <c r="BT44" s="134">
        <v>0.40009589564190012</v>
      </c>
      <c r="BU44" s="236">
        <v>1383.4026140000003</v>
      </c>
      <c r="BV44" s="134">
        <v>0.27412654749033116</v>
      </c>
      <c r="BW44" s="236">
        <v>350.37397400000003</v>
      </c>
      <c r="BX44" s="134">
        <v>6.9427950222947205E-2</v>
      </c>
      <c r="BY44" s="135">
        <v>82.527633000000009</v>
      </c>
      <c r="BZ44" s="134">
        <v>1.6353167818171491E-2</v>
      </c>
      <c r="CA44" s="279">
        <v>5046.5838739999999</v>
      </c>
      <c r="CB44" s="236">
        <v>115.74823000000001</v>
      </c>
      <c r="CC44" s="446">
        <v>0.14421712913431853</v>
      </c>
      <c r="CD44" s="236">
        <v>315.26757900000001</v>
      </c>
      <c r="CE44" s="446">
        <v>0.39280933412551505</v>
      </c>
      <c r="CF44" s="236">
        <v>208.571089</v>
      </c>
      <c r="CG44" s="446">
        <v>0.25987026908315092</v>
      </c>
      <c r="CH44" s="236">
        <v>132.25116000000003</v>
      </c>
      <c r="CI44" s="446">
        <v>0.16477904344527275</v>
      </c>
      <c r="CJ44" s="236">
        <v>16.048169000000001</v>
      </c>
      <c r="CK44" s="446">
        <v>1.9995302399374637E-2</v>
      </c>
      <c r="CL44" s="135">
        <v>14.710737</v>
      </c>
      <c r="CM44" s="134">
        <v>2.9149891029830528E-3</v>
      </c>
      <c r="CN44" s="279">
        <v>802.59696400000007</v>
      </c>
    </row>
    <row r="45" spans="1:92" ht="13.5" thickBot="1" x14ac:dyDescent="0.25">
      <c r="A45" s="126"/>
      <c r="B45" s="127" t="s">
        <v>41</v>
      </c>
      <c r="C45" s="128">
        <v>38782.397869</v>
      </c>
      <c r="D45" s="129">
        <v>0.80185219667223484</v>
      </c>
      <c r="E45" s="233">
        <v>29614.565456999997</v>
      </c>
      <c r="F45" s="131">
        <v>0.76360841732975615</v>
      </c>
      <c r="G45" s="233">
        <v>8025.7153770000004</v>
      </c>
      <c r="H45" s="131">
        <v>0.20694221652073785</v>
      </c>
      <c r="I45" s="233">
        <v>1142.117035</v>
      </c>
      <c r="J45" s="131">
        <v>2.9449366149505943E-2</v>
      </c>
      <c r="K45" s="195"/>
      <c r="L45" s="194"/>
      <c r="M45" s="194"/>
      <c r="O45" s="127" t="s">
        <v>41</v>
      </c>
      <c r="P45" s="130">
        <v>31915.541122999999</v>
      </c>
      <c r="Q45" s="129">
        <v>0.82293882989919775</v>
      </c>
      <c r="R45" s="130">
        <v>6626.9260729999996</v>
      </c>
      <c r="S45" s="129">
        <v>0.17087458324223712</v>
      </c>
      <c r="T45" s="130">
        <v>239.93067300000001</v>
      </c>
      <c r="U45" s="129">
        <v>6.1865868585651382E-3</v>
      </c>
      <c r="V45" s="130">
        <v>27885.208180000001</v>
      </c>
      <c r="W45" s="131">
        <v>0.9416045027062443</v>
      </c>
      <c r="X45" s="130">
        <v>1549.215858</v>
      </c>
      <c r="Y45" s="131">
        <v>5.2312631777408428E-2</v>
      </c>
      <c r="Z45" s="130">
        <v>180.141413</v>
      </c>
      <c r="AA45" s="131">
        <v>6.0828653137444556E-3</v>
      </c>
      <c r="AB45" s="130">
        <v>3589.013191</v>
      </c>
      <c r="AC45" s="131">
        <v>0.4471891940356309</v>
      </c>
      <c r="AD45" s="130">
        <v>4397.5271460000004</v>
      </c>
      <c r="AE45" s="131">
        <v>0.54792961616884417</v>
      </c>
      <c r="AF45" s="130">
        <v>39.175046000000002</v>
      </c>
      <c r="AG45" s="131">
        <v>4.8811905431218484E-3</v>
      </c>
      <c r="AH45" s="130">
        <v>441.31975199999999</v>
      </c>
      <c r="AI45" s="131">
        <v>0.38640501671529659</v>
      </c>
      <c r="AJ45" s="130">
        <v>680.18306900000005</v>
      </c>
      <c r="AK45" s="131">
        <v>0.59554585752238609</v>
      </c>
      <c r="AL45" s="130">
        <v>20.614213999999997</v>
      </c>
      <c r="AM45" s="131">
        <v>1.804912576231734E-2</v>
      </c>
      <c r="AO45" s="127" t="s">
        <v>41</v>
      </c>
      <c r="AP45" s="130">
        <v>686.00484300000005</v>
      </c>
      <c r="AQ45" s="129">
        <v>1.768856183976044E-2</v>
      </c>
      <c r="AR45" s="130">
        <v>3246.7393990000005</v>
      </c>
      <c r="AS45" s="129">
        <v>8.3716829732057962E-2</v>
      </c>
      <c r="AT45" s="130">
        <v>10091.847699999998</v>
      </c>
      <c r="AU45" s="129">
        <v>0.26021721849403057</v>
      </c>
      <c r="AV45" s="130">
        <v>16406.070209000001</v>
      </c>
      <c r="AW45" s="129">
        <v>0.4230287736311914</v>
      </c>
      <c r="AX45" s="130">
        <v>6045.4861330000003</v>
      </c>
      <c r="AY45" s="129">
        <v>0.15588221629360233</v>
      </c>
      <c r="AZ45" s="130">
        <v>2306.2495849999996</v>
      </c>
      <c r="BA45" s="234">
        <v>5.9466400009357288E-2</v>
      </c>
      <c r="BB45" s="457">
        <v>273.96917000000002</v>
      </c>
      <c r="BC45" s="445">
        <v>9.2511629251423606E-3</v>
      </c>
      <c r="BD45" s="233">
        <v>1268.6903000000002</v>
      </c>
      <c r="BE45" s="445">
        <v>4.2840078198754038E-2</v>
      </c>
      <c r="BF45" s="233">
        <v>6521.2223259999992</v>
      </c>
      <c r="BG45" s="445">
        <v>0.22020320829859</v>
      </c>
      <c r="BH45" s="233">
        <v>13951.576388000001</v>
      </c>
      <c r="BI45" s="445">
        <v>0.47110522044490322</v>
      </c>
      <c r="BJ45" s="233">
        <v>5447.3121790000005</v>
      </c>
      <c r="BK45" s="445">
        <v>0.18394030420299204</v>
      </c>
      <c r="BL45" s="130">
        <v>2151.7950940000001</v>
      </c>
      <c r="BM45" s="284">
        <v>7.2660025929618358E-2</v>
      </c>
      <c r="BN45" s="278">
        <v>29614.565457000001</v>
      </c>
      <c r="BO45" s="458">
        <v>260.44960200000003</v>
      </c>
      <c r="BP45" s="129">
        <v>3.2451886189035981E-2</v>
      </c>
      <c r="BQ45" s="233">
        <v>1553.6891800000001</v>
      </c>
      <c r="BR45" s="129">
        <v>0.19358887114942352</v>
      </c>
      <c r="BS45" s="233">
        <v>3248.3692080000001</v>
      </c>
      <c r="BT45" s="129">
        <v>0.40474512930138762</v>
      </c>
      <c r="BU45" s="233">
        <v>2271.0348990000002</v>
      </c>
      <c r="BV45" s="129">
        <v>0.28296977805969858</v>
      </c>
      <c r="BW45" s="233">
        <v>559.51091500000007</v>
      </c>
      <c r="BX45" s="129">
        <v>6.9714771670503023E-2</v>
      </c>
      <c r="BY45" s="130">
        <v>132.661573</v>
      </c>
      <c r="BZ45" s="129">
        <v>1.652956362995129E-2</v>
      </c>
      <c r="CA45" s="278">
        <v>8025.7153770000004</v>
      </c>
      <c r="CB45" s="233">
        <v>151.586071</v>
      </c>
      <c r="CC45" s="445">
        <v>0.13272376328753385</v>
      </c>
      <c r="CD45" s="233">
        <v>424.35991899999999</v>
      </c>
      <c r="CE45" s="445">
        <v>0.37155554640685312</v>
      </c>
      <c r="CF45" s="233">
        <v>322.25616600000001</v>
      </c>
      <c r="CG45" s="445">
        <v>0.2821568684508764</v>
      </c>
      <c r="CH45" s="233">
        <v>183.45892200000003</v>
      </c>
      <c r="CI45" s="445">
        <v>0.16063058021019713</v>
      </c>
      <c r="CJ45" s="233">
        <v>38.663038999999998</v>
      </c>
      <c r="CK45" s="445">
        <v>3.3852081542589021E-2</v>
      </c>
      <c r="CL45" s="130">
        <v>21.792918</v>
      </c>
      <c r="CM45" s="129">
        <v>2.715386352032105E-3</v>
      </c>
      <c r="CN45" s="278">
        <v>1142.117035</v>
      </c>
    </row>
    <row r="46" spans="1:92" ht="13.5" thickBot="1" x14ac:dyDescent="0.25">
      <c r="A46" s="126"/>
      <c r="B46" s="140" t="s">
        <v>42</v>
      </c>
      <c r="C46" s="141">
        <v>124856.46477899999</v>
      </c>
      <c r="D46" s="142">
        <v>0.77593969737475288</v>
      </c>
      <c r="E46" s="420">
        <v>88597.309020999994</v>
      </c>
      <c r="F46" s="144">
        <v>0.70959328520009046</v>
      </c>
      <c r="G46" s="420">
        <v>33184.667237999995</v>
      </c>
      <c r="H46" s="144">
        <v>0.26578253113875949</v>
      </c>
      <c r="I46" s="420">
        <v>3074.4885199999999</v>
      </c>
      <c r="J46" s="144">
        <v>2.4624183661149983E-2</v>
      </c>
      <c r="K46" s="195"/>
      <c r="L46" s="194"/>
      <c r="M46" s="194"/>
      <c r="O46" s="140" t="s">
        <v>42</v>
      </c>
      <c r="P46" s="143">
        <v>95301.126952000006</v>
      </c>
      <c r="Q46" s="142">
        <v>0.76328548241924121</v>
      </c>
      <c r="R46" s="143">
        <v>28914.279683000001</v>
      </c>
      <c r="S46" s="142">
        <v>0.23158015673581034</v>
      </c>
      <c r="T46" s="143">
        <v>641.05815400000006</v>
      </c>
      <c r="U46" s="142">
        <v>5.1343609250405564E-3</v>
      </c>
      <c r="V46" s="143">
        <v>80155.974602000002</v>
      </c>
      <c r="W46" s="144">
        <v>0.90472245136701424</v>
      </c>
      <c r="X46" s="143">
        <v>8025.0511370000004</v>
      </c>
      <c r="Y46" s="144">
        <v>9.0578949018619098E-2</v>
      </c>
      <c r="Z46" s="143">
        <v>416.28327300000001</v>
      </c>
      <c r="AA46" s="144">
        <v>4.6985995127835026E-3</v>
      </c>
      <c r="AB46" s="143">
        <v>13934.35699</v>
      </c>
      <c r="AC46" s="144">
        <v>0.41990347198792072</v>
      </c>
      <c r="AD46" s="143">
        <v>19087.567287999998</v>
      </c>
      <c r="AE46" s="144">
        <v>0.57519236673684926</v>
      </c>
      <c r="AF46" s="143">
        <v>162.74297799999999</v>
      </c>
      <c r="AG46" s="144">
        <v>4.9041618176493837E-3</v>
      </c>
      <c r="AH46" s="143">
        <v>1210.7953600000001</v>
      </c>
      <c r="AI46" s="144">
        <v>0.39382009466732376</v>
      </c>
      <c r="AJ46" s="143">
        <v>1801.6612580000001</v>
      </c>
      <c r="AK46" s="144">
        <v>0.58600357304310247</v>
      </c>
      <c r="AL46" s="143">
        <v>62.031903</v>
      </c>
      <c r="AM46" s="144">
        <v>2.0176332614831167E-2</v>
      </c>
      <c r="AO46" s="140" t="s">
        <v>42</v>
      </c>
      <c r="AP46" s="143">
        <v>3707.2731720000002</v>
      </c>
      <c r="AQ46" s="142">
        <v>2.9692280480325906E-2</v>
      </c>
      <c r="AR46" s="143">
        <v>12253.184445000001</v>
      </c>
      <c r="AS46" s="142">
        <v>9.8138165826563623E-2</v>
      </c>
      <c r="AT46" s="143">
        <v>33537.250612999997</v>
      </c>
      <c r="AU46" s="142">
        <v>0.26860644078271817</v>
      </c>
      <c r="AV46" s="143">
        <v>49381.990298000004</v>
      </c>
      <c r="AW46" s="142">
        <v>0.39551007939723215</v>
      </c>
      <c r="AX46" s="143">
        <v>18672.942177000001</v>
      </c>
      <c r="AY46" s="142">
        <v>0.14955526900470645</v>
      </c>
      <c r="AZ46" s="143">
        <v>7303.8240739999992</v>
      </c>
      <c r="BA46" s="240">
        <v>5.8497764508453814E-2</v>
      </c>
      <c r="BB46" s="420">
        <v>675.51075600000013</v>
      </c>
      <c r="BC46" s="461">
        <v>7.624506471634318E-3</v>
      </c>
      <c r="BD46" s="420">
        <v>4036.3516930000005</v>
      </c>
      <c r="BE46" s="461">
        <v>4.5558400560938864E-2</v>
      </c>
      <c r="BF46" s="420">
        <v>20158.358219999998</v>
      </c>
      <c r="BG46" s="461">
        <v>0.22752788366542726</v>
      </c>
      <c r="BH46" s="420">
        <v>40483.076363</v>
      </c>
      <c r="BI46" s="461">
        <v>0.45693347586216637</v>
      </c>
      <c r="BJ46" s="420">
        <v>16564.882385000001</v>
      </c>
      <c r="BK46" s="461">
        <v>0.18696823377641938</v>
      </c>
      <c r="BL46" s="143">
        <v>6679.1296039999997</v>
      </c>
      <c r="BM46" s="286">
        <v>7.5387499663413723E-2</v>
      </c>
      <c r="BN46" s="281">
        <v>88597.309021000008</v>
      </c>
      <c r="BO46" s="462">
        <v>2417.0242000000003</v>
      </c>
      <c r="BP46" s="142">
        <v>7.2835571400042501E-2</v>
      </c>
      <c r="BQ46" s="420">
        <v>7323.8327959999997</v>
      </c>
      <c r="BR46" s="142">
        <v>0.22069929897062296</v>
      </c>
      <c r="BS46" s="420">
        <v>12580.625676</v>
      </c>
      <c r="BT46" s="142">
        <v>0.37910959256490101</v>
      </c>
      <c r="BU46" s="420">
        <v>8368.6304149999996</v>
      </c>
      <c r="BV46" s="142">
        <v>0.25218364719405778</v>
      </c>
      <c r="BW46" s="420">
        <v>1933.027407</v>
      </c>
      <c r="BX46" s="142">
        <v>5.8250618972200401E-2</v>
      </c>
      <c r="BY46" s="143">
        <v>561.52674400000001</v>
      </c>
      <c r="BZ46" s="142">
        <v>1.6921270898175279E-2</v>
      </c>
      <c r="CA46" s="281">
        <v>33184.667238000002</v>
      </c>
      <c r="CB46" s="420">
        <v>614.73821599999997</v>
      </c>
      <c r="CC46" s="461">
        <v>0.1999481253551729</v>
      </c>
      <c r="CD46" s="420">
        <v>892.999956</v>
      </c>
      <c r="CE46" s="461">
        <v>0.29045480254387163</v>
      </c>
      <c r="CF46" s="420">
        <v>798.26671699999997</v>
      </c>
      <c r="CG46" s="461">
        <v>0.25964211991918579</v>
      </c>
      <c r="CH46" s="420">
        <v>530.28352000000007</v>
      </c>
      <c r="CI46" s="461">
        <v>0.17247861442657139</v>
      </c>
      <c r="CJ46" s="420">
        <v>175.03238500000003</v>
      </c>
      <c r="CK46" s="461">
        <v>5.6930570357114241E-2</v>
      </c>
      <c r="CL46" s="143">
        <v>63.167725999999995</v>
      </c>
      <c r="CM46" s="142">
        <v>1.9035214530542641E-3</v>
      </c>
      <c r="CN46" s="281">
        <v>3074.4885199999999</v>
      </c>
    </row>
    <row r="47" spans="1:92" x14ac:dyDescent="0.2">
      <c r="B47" s="145" t="s">
        <v>240</v>
      </c>
      <c r="D47" s="115"/>
      <c r="F47" s="117"/>
      <c r="H47" s="117"/>
      <c r="J47" s="117"/>
      <c r="K47" s="117"/>
      <c r="L47" s="117"/>
      <c r="M47" s="117"/>
      <c r="O47" s="145" t="s">
        <v>240</v>
      </c>
      <c r="Q47" s="115"/>
      <c r="W47" s="117"/>
      <c r="AC47" s="117"/>
      <c r="AI47" s="117"/>
      <c r="AO47" s="145" t="s">
        <v>240</v>
      </c>
    </row>
    <row r="83" spans="19:20" x14ac:dyDescent="0.2">
      <c r="S83" s="198"/>
      <c r="T83" s="198"/>
    </row>
    <row r="84" spans="19:20" x14ac:dyDescent="0.2">
      <c r="S84" s="197"/>
      <c r="T84" s="197"/>
    </row>
    <row r="85" spans="19:20" x14ac:dyDescent="0.2">
      <c r="S85" s="197"/>
      <c r="T85" s="197"/>
    </row>
    <row r="86" spans="19:20" x14ac:dyDescent="0.2">
      <c r="S86" s="197"/>
      <c r="T86" s="197"/>
    </row>
    <row r="87" spans="19:20" x14ac:dyDescent="0.2">
      <c r="S87" s="197"/>
      <c r="T87" s="197"/>
    </row>
  </sheetData>
  <phoneticPr fontId="3" type="noConversion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60" orientation="portrait" r:id="rId1"/>
  <headerFooter alignWithMargins="0">
    <oddHeader>&amp;C&amp;"-,Normal"&amp;K002060Observatoire de l'habitat de la Martinique
&amp;"-,Gras"&amp;K000000Le parc privé</oddHeader>
  </headerFooter>
  <rowBreaks count="1" manualBreakCount="1">
    <brk id="51" max="16383" man="1"/>
  </rowBreaks>
  <colBreaks count="5" manualBreakCount="5">
    <brk id="14" max="1048575" man="1"/>
    <brk id="25" max="46" man="1"/>
    <brk id="40" max="46" man="1"/>
    <brk id="53" max="46" man="1"/>
    <brk id="9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showGridLines="0" zoomScaleNormal="100" workbookViewId="0">
      <selection activeCell="E5" sqref="E5"/>
    </sheetView>
  </sheetViews>
  <sheetFormatPr baseColWidth="10" defaultRowHeight="12.75" x14ac:dyDescent="0.2"/>
  <cols>
    <col min="1" max="1" width="11.85546875" customWidth="1"/>
    <col min="2" max="2" width="17" bestFit="1" customWidth="1"/>
    <col min="4" max="4" width="10" customWidth="1"/>
    <col min="5" max="5" width="11.42578125" style="247"/>
    <col min="6" max="6" width="17" bestFit="1" customWidth="1"/>
    <col min="8" max="8" width="10" customWidth="1"/>
    <col min="9" max="9" width="12.28515625" customWidth="1"/>
    <col min="10" max="10" width="10" customWidth="1"/>
    <col min="12" max="12" width="10" customWidth="1"/>
    <col min="14" max="14" width="17" bestFit="1" customWidth="1"/>
    <col min="16" max="16" width="8.7109375" customWidth="1"/>
    <col min="18" max="18" width="8.7109375" customWidth="1"/>
    <col min="20" max="20" width="8.7109375" customWidth="1"/>
    <col min="22" max="22" width="8.7109375" customWidth="1"/>
    <col min="24" max="24" width="8.7109375" customWidth="1"/>
    <col min="26" max="26" width="8.7109375" customWidth="1"/>
  </cols>
  <sheetData>
    <row r="1" spans="1:26" ht="13.5" thickBot="1" x14ac:dyDescent="0.25"/>
    <row r="2" spans="1:26" ht="14.25" x14ac:dyDescent="0.2">
      <c r="C2" s="98" t="s">
        <v>58</v>
      </c>
      <c r="D2" s="85"/>
      <c r="G2" s="34" t="s">
        <v>145</v>
      </c>
      <c r="H2" s="85"/>
      <c r="I2" s="35"/>
      <c r="J2" s="85"/>
      <c r="K2" s="35"/>
      <c r="L2" s="85"/>
      <c r="O2" s="34" t="s">
        <v>144</v>
      </c>
      <c r="P2" s="35"/>
      <c r="Q2" s="34"/>
      <c r="R2" s="35"/>
      <c r="S2" s="34"/>
      <c r="T2" s="35"/>
      <c r="U2" s="34"/>
      <c r="V2" s="35"/>
      <c r="W2" s="34"/>
      <c r="X2" s="35"/>
      <c r="Y2" s="34"/>
      <c r="Z2" s="85"/>
    </row>
    <row r="3" spans="1:26" ht="26.25" thickBot="1" x14ac:dyDescent="0.25">
      <c r="C3" s="49">
        <v>2010</v>
      </c>
      <c r="D3" s="37" t="s">
        <v>55</v>
      </c>
      <c r="G3" s="86" t="s">
        <v>126</v>
      </c>
      <c r="H3" s="37" t="s">
        <v>55</v>
      </c>
      <c r="I3" s="83" t="s">
        <v>127</v>
      </c>
      <c r="J3" s="37" t="s">
        <v>55</v>
      </c>
      <c r="K3" s="246" t="s">
        <v>224</v>
      </c>
      <c r="L3" s="37" t="s">
        <v>55</v>
      </c>
      <c r="O3" s="86" t="s">
        <v>60</v>
      </c>
      <c r="P3" s="37" t="s">
        <v>55</v>
      </c>
      <c r="Q3" s="83" t="s">
        <v>61</v>
      </c>
      <c r="R3" s="37" t="s">
        <v>55</v>
      </c>
      <c r="S3" s="83" t="s">
        <v>62</v>
      </c>
      <c r="T3" s="37" t="s">
        <v>55</v>
      </c>
      <c r="U3" s="83" t="s">
        <v>63</v>
      </c>
      <c r="V3" s="37" t="s">
        <v>55</v>
      </c>
      <c r="W3" s="83" t="s">
        <v>96</v>
      </c>
      <c r="X3" s="37" t="s">
        <v>55</v>
      </c>
      <c r="Y3" s="83" t="s">
        <v>141</v>
      </c>
      <c r="Z3" s="37" t="s">
        <v>55</v>
      </c>
    </row>
    <row r="4" spans="1:26" x14ac:dyDescent="0.2">
      <c r="A4" s="2">
        <v>97209</v>
      </c>
      <c r="B4" s="25" t="s">
        <v>8</v>
      </c>
      <c r="C4" s="38">
        <v>5877.5604279999998</v>
      </c>
      <c r="D4" s="43">
        <v>0.13099712302500593</v>
      </c>
      <c r="F4" s="25" t="s">
        <v>8</v>
      </c>
      <c r="G4" s="57">
        <v>3201.7986990000004</v>
      </c>
      <c r="H4" s="43">
        <v>0.54474960116905169</v>
      </c>
      <c r="I4" s="57">
        <v>2653.2748100000003</v>
      </c>
      <c r="J4" s="43">
        <v>0.45142450554146824</v>
      </c>
      <c r="K4" s="38">
        <v>22.486919999999998</v>
      </c>
      <c r="L4" s="43">
        <v>3.8258934596188893E-3</v>
      </c>
      <c r="N4" s="25" t="s">
        <v>8</v>
      </c>
      <c r="O4" s="38">
        <v>840.16811700000005</v>
      </c>
      <c r="P4" s="43">
        <v>0.14294504110881429</v>
      </c>
      <c r="Q4" s="38">
        <v>1913.8708769999998</v>
      </c>
      <c r="R4" s="43">
        <v>0.32562334329776454</v>
      </c>
      <c r="S4" s="38">
        <v>1719.5433210000001</v>
      </c>
      <c r="T4" s="43">
        <v>0.29256072175937142</v>
      </c>
      <c r="U4" s="38">
        <v>1199.8570589999999</v>
      </c>
      <c r="V4" s="43">
        <v>0.2041420200945997</v>
      </c>
      <c r="W4" s="38">
        <v>186.587943</v>
      </c>
      <c r="X4" s="43">
        <v>3.1745814489820841E-2</v>
      </c>
      <c r="Y4" s="38">
        <v>17.533112000000003</v>
      </c>
      <c r="Z4" s="43">
        <v>2.9830594197678239E-3</v>
      </c>
    </row>
    <row r="5" spans="1:26" x14ac:dyDescent="0.2">
      <c r="A5" s="1">
        <v>97213</v>
      </c>
      <c r="B5" s="26" t="s">
        <v>10</v>
      </c>
      <c r="C5" s="22">
        <v>1628.272678</v>
      </c>
      <c r="D5" s="17">
        <v>9.3203733915988962E-2</v>
      </c>
      <c r="F5" s="26" t="s">
        <v>10</v>
      </c>
      <c r="G5" s="16">
        <v>1046.2734969999999</v>
      </c>
      <c r="H5" s="17">
        <v>0.64256651305181445</v>
      </c>
      <c r="I5" s="16">
        <v>546.91862399999991</v>
      </c>
      <c r="J5" s="17">
        <v>0.33588884183193296</v>
      </c>
      <c r="K5" s="22">
        <v>35.080556999999999</v>
      </c>
      <c r="L5" s="17">
        <v>2.154464511625245E-2</v>
      </c>
      <c r="N5" s="26" t="s">
        <v>10</v>
      </c>
      <c r="O5" s="22">
        <v>84.883847000000003</v>
      </c>
      <c r="P5" s="17">
        <v>5.2131223564017823E-2</v>
      </c>
      <c r="Q5" s="22">
        <v>505.07234399999999</v>
      </c>
      <c r="R5" s="17">
        <v>0.31018904316467316</v>
      </c>
      <c r="S5" s="22">
        <v>596.51207799999997</v>
      </c>
      <c r="T5" s="17">
        <v>0.366346549972633</v>
      </c>
      <c r="U5" s="22">
        <v>393.218907</v>
      </c>
      <c r="V5" s="17">
        <v>0.24149450660990579</v>
      </c>
      <c r="W5" s="22">
        <v>35.128393000000003</v>
      </c>
      <c r="X5" s="17">
        <v>2.157402348797503E-2</v>
      </c>
      <c r="Y5" s="22">
        <v>13.457108999999999</v>
      </c>
      <c r="Z5" s="17">
        <v>8.2646532007951551E-3</v>
      </c>
    </row>
    <row r="6" spans="1:26" x14ac:dyDescent="0.2">
      <c r="A6" s="1">
        <v>97224</v>
      </c>
      <c r="B6" s="26" t="s">
        <v>19</v>
      </c>
      <c r="C6" s="22">
        <v>708.69467999999995</v>
      </c>
      <c r="D6" s="17">
        <v>9.681575345154432E-2</v>
      </c>
      <c r="F6" s="26" t="s">
        <v>19</v>
      </c>
      <c r="G6" s="16">
        <v>446.60292500000003</v>
      </c>
      <c r="H6" s="17">
        <v>0.63017677090506741</v>
      </c>
      <c r="I6" s="16">
        <v>252.11893700000002</v>
      </c>
      <c r="J6" s="17">
        <v>0.35575113531260039</v>
      </c>
      <c r="K6" s="22">
        <v>9.9728180000000002</v>
      </c>
      <c r="L6" s="17">
        <v>1.4072093782332332E-2</v>
      </c>
      <c r="N6" s="26" t="s">
        <v>19</v>
      </c>
      <c r="O6" s="22">
        <v>29.925355999999997</v>
      </c>
      <c r="P6" s="17">
        <v>4.2226020378761699E-2</v>
      </c>
      <c r="Q6" s="22">
        <v>164.98601600000001</v>
      </c>
      <c r="R6" s="17">
        <v>0.23280267321888182</v>
      </c>
      <c r="S6" s="22">
        <v>259.42550599999998</v>
      </c>
      <c r="T6" s="17">
        <v>0.36606103209353852</v>
      </c>
      <c r="U6" s="22">
        <v>226.95528800000002</v>
      </c>
      <c r="V6" s="17">
        <v>0.32024409721828312</v>
      </c>
      <c r="W6" s="22">
        <v>22.424531999999999</v>
      </c>
      <c r="X6" s="17">
        <v>3.164202107457615E-2</v>
      </c>
      <c r="Y6" s="22">
        <v>4.9779819999999999</v>
      </c>
      <c r="Z6" s="17">
        <v>7.0241560159588047E-3</v>
      </c>
    </row>
    <row r="7" spans="1:26" x14ac:dyDescent="0.2">
      <c r="A7" s="1">
        <v>97229</v>
      </c>
      <c r="B7" s="27" t="s">
        <v>24</v>
      </c>
      <c r="C7" s="23">
        <v>1499.6356960000001</v>
      </c>
      <c r="D7" s="19">
        <v>0.13705528054496763</v>
      </c>
      <c r="F7" s="27" t="s">
        <v>24</v>
      </c>
      <c r="G7" s="18">
        <v>575.20076099999994</v>
      </c>
      <c r="H7" s="19">
        <v>0.38356032904140736</v>
      </c>
      <c r="I7" s="18">
        <v>904.65811100000008</v>
      </c>
      <c r="J7" s="19">
        <v>0.6032519187246661</v>
      </c>
      <c r="K7" s="23">
        <v>19.776825000000002</v>
      </c>
      <c r="L7" s="19">
        <v>1.3187752900755172E-2</v>
      </c>
      <c r="N7" s="27" t="s">
        <v>24</v>
      </c>
      <c r="O7" s="23">
        <v>456.91439600000001</v>
      </c>
      <c r="P7" s="19">
        <v>0.30468359563508285</v>
      </c>
      <c r="Q7" s="23">
        <v>315.467331</v>
      </c>
      <c r="R7" s="19">
        <v>0.2103626446352608</v>
      </c>
      <c r="S7" s="23">
        <v>292.53784999999999</v>
      </c>
      <c r="T7" s="19">
        <v>0.19507261048819419</v>
      </c>
      <c r="U7" s="23">
        <v>327.12885299999999</v>
      </c>
      <c r="V7" s="19">
        <v>0.21813888124466196</v>
      </c>
      <c r="W7" s="23">
        <v>75.722973999999994</v>
      </c>
      <c r="X7" s="19">
        <v>5.0494246170571279E-2</v>
      </c>
      <c r="Y7" s="23">
        <v>31.864293</v>
      </c>
      <c r="Z7" s="19">
        <v>2.1248022493057541E-2</v>
      </c>
    </row>
    <row r="8" spans="1:26" ht="13.5" thickBot="1" x14ac:dyDescent="0.25">
      <c r="A8" s="3"/>
      <c r="B8" s="28" t="s">
        <v>34</v>
      </c>
      <c r="C8" s="39">
        <v>9714.1634819999999</v>
      </c>
      <c r="D8" s="44">
        <v>0.12052347684365439</v>
      </c>
      <c r="F8" s="28" t="s">
        <v>34</v>
      </c>
      <c r="G8" s="56">
        <v>5269.8758820000003</v>
      </c>
      <c r="H8" s="44">
        <v>0.54249404920607869</v>
      </c>
      <c r="I8" s="56">
        <v>4356.9704820000006</v>
      </c>
      <c r="J8" s="44">
        <v>0.44851731083930307</v>
      </c>
      <c r="K8" s="56">
        <v>87.317120000000003</v>
      </c>
      <c r="L8" s="44">
        <v>8.9886401605033233E-3</v>
      </c>
      <c r="N8" s="28" t="s">
        <v>34</v>
      </c>
      <c r="O8" s="39">
        <v>1411.8917160000001</v>
      </c>
      <c r="P8" s="44">
        <v>0.14534362311445401</v>
      </c>
      <c r="Q8" s="39">
        <v>2899.3965679999997</v>
      </c>
      <c r="R8" s="44">
        <v>0.29847104934691276</v>
      </c>
      <c r="S8" s="39">
        <v>2868.0187550000001</v>
      </c>
      <c r="T8" s="44">
        <v>0.29524093971800425</v>
      </c>
      <c r="U8" s="39">
        <v>2147.1601070000002</v>
      </c>
      <c r="V8" s="44">
        <v>0.22103396869721326</v>
      </c>
      <c r="W8" s="39">
        <v>319.86384199999998</v>
      </c>
      <c r="X8" s="44">
        <v>3.2927574524836474E-2</v>
      </c>
      <c r="Y8" s="39">
        <v>67.832496000000006</v>
      </c>
      <c r="Z8" s="44">
        <v>6.9828448044642454E-3</v>
      </c>
    </row>
    <row r="9" spans="1:26" x14ac:dyDescent="0.2">
      <c r="A9" s="1">
        <v>97212</v>
      </c>
      <c r="B9" s="25" t="s">
        <v>9</v>
      </c>
      <c r="C9" s="38">
        <v>662.668724</v>
      </c>
      <c r="D9" s="43">
        <v>0.13069759800643099</v>
      </c>
      <c r="F9" s="25" t="s">
        <v>9</v>
      </c>
      <c r="G9" s="57">
        <v>504.74594699999994</v>
      </c>
      <c r="H9" s="43">
        <v>0.7616866900753263</v>
      </c>
      <c r="I9" s="57">
        <v>142.91878499999999</v>
      </c>
      <c r="J9" s="43">
        <v>0.21567154118473228</v>
      </c>
      <c r="K9" s="38">
        <v>15.003990999999999</v>
      </c>
      <c r="L9" s="43">
        <v>2.2641767230891674E-2</v>
      </c>
      <c r="N9" s="25" t="s">
        <v>9</v>
      </c>
      <c r="O9" s="38">
        <v>30.055540000000001</v>
      </c>
      <c r="P9" s="43">
        <v>4.5355301844606143E-2</v>
      </c>
      <c r="Q9" s="38">
        <v>180.27179699999999</v>
      </c>
      <c r="R9" s="43">
        <v>0.27203909053054992</v>
      </c>
      <c r="S9" s="38">
        <v>259.946774</v>
      </c>
      <c r="T9" s="43">
        <v>0.39227258596257519</v>
      </c>
      <c r="U9" s="38">
        <v>152.4126</v>
      </c>
      <c r="V9" s="43">
        <v>0.22999817930142724</v>
      </c>
      <c r="W9" s="38">
        <v>27.435134000000001</v>
      </c>
      <c r="X9" s="43">
        <v>4.140097911124594E-2</v>
      </c>
      <c r="Y9" s="38">
        <v>12.546878</v>
      </c>
      <c r="Z9" s="43">
        <v>1.8933861740545944E-2</v>
      </c>
    </row>
    <row r="10" spans="1:26" x14ac:dyDescent="0.2">
      <c r="A10" s="1">
        <v>97222</v>
      </c>
      <c r="B10" s="26" t="s">
        <v>17</v>
      </c>
      <c r="C10" s="22">
        <v>1278.0451310000001</v>
      </c>
      <c r="D10" s="17">
        <v>0.11692913953371174</v>
      </c>
      <c r="F10" s="26" t="s">
        <v>17</v>
      </c>
      <c r="G10" s="16">
        <v>703.75118499999996</v>
      </c>
      <c r="H10" s="17">
        <v>0.55064658354384821</v>
      </c>
      <c r="I10" s="16">
        <v>539.36937</v>
      </c>
      <c r="J10" s="17">
        <v>0.42202685720337052</v>
      </c>
      <c r="K10" s="22">
        <v>34.924577999999997</v>
      </c>
      <c r="L10" s="17">
        <v>2.7326560817671153E-2</v>
      </c>
      <c r="N10" s="26" t="s">
        <v>17</v>
      </c>
      <c r="O10" s="22">
        <v>69.933636000000007</v>
      </c>
      <c r="P10" s="17">
        <v>5.4719222587453369E-2</v>
      </c>
      <c r="Q10" s="22">
        <v>251.989791</v>
      </c>
      <c r="R10" s="17">
        <v>0.1971681475777243</v>
      </c>
      <c r="S10" s="22">
        <v>519.29447600000003</v>
      </c>
      <c r="T10" s="17">
        <v>0.40631935712135664</v>
      </c>
      <c r="U10" s="22">
        <v>404.50619499999999</v>
      </c>
      <c r="V10" s="17">
        <v>0.31650384261743253</v>
      </c>
      <c r="W10" s="22">
        <v>29.84742</v>
      </c>
      <c r="X10" s="17">
        <v>2.335396401584507E-2</v>
      </c>
      <c r="Y10" s="22">
        <v>2.4736150000000001</v>
      </c>
      <c r="Z10" s="17">
        <v>1.9354676450780203E-3</v>
      </c>
    </row>
    <row r="11" spans="1:26" x14ac:dyDescent="0.2">
      <c r="A11" s="1">
        <v>97228</v>
      </c>
      <c r="B11" s="26" t="s">
        <v>23</v>
      </c>
      <c r="C11" s="22">
        <v>1245.9188119999999</v>
      </c>
      <c r="D11" s="17">
        <v>0.14815815106495511</v>
      </c>
      <c r="F11" s="26" t="s">
        <v>23</v>
      </c>
      <c r="G11" s="16">
        <v>1078.2392009999999</v>
      </c>
      <c r="H11" s="17">
        <v>0.86541690406710059</v>
      </c>
      <c r="I11" s="16">
        <v>145.148706</v>
      </c>
      <c r="J11" s="17">
        <v>0.11649932933190194</v>
      </c>
      <c r="K11" s="22">
        <v>22.530905000000001</v>
      </c>
      <c r="L11" s="17">
        <v>1.8083766600997437E-2</v>
      </c>
      <c r="N11" s="26" t="s">
        <v>23</v>
      </c>
      <c r="O11" s="22">
        <v>17.477958999999998</v>
      </c>
      <c r="P11" s="17">
        <v>1.402816847427134E-2</v>
      </c>
      <c r="Q11" s="22">
        <v>125.15520100000001</v>
      </c>
      <c r="R11" s="17">
        <v>0.10045213202864781</v>
      </c>
      <c r="S11" s="22">
        <v>337.83649700000001</v>
      </c>
      <c r="T11" s="17">
        <v>0.27115450360500698</v>
      </c>
      <c r="U11" s="22">
        <v>537.74380299999996</v>
      </c>
      <c r="V11" s="17">
        <v>0.43160420873394761</v>
      </c>
      <c r="W11" s="22">
        <v>185.16287700000001</v>
      </c>
      <c r="X11" s="17">
        <v>0.14861552391425006</v>
      </c>
      <c r="Y11" s="22">
        <v>42.542475000000003</v>
      </c>
      <c r="Z11" s="17">
        <v>3.4145463243876288E-2</v>
      </c>
    </row>
    <row r="12" spans="1:26" x14ac:dyDescent="0.2">
      <c r="A12" s="1">
        <v>97230</v>
      </c>
      <c r="B12" s="27" t="s">
        <v>25</v>
      </c>
      <c r="C12" s="22">
        <v>771.53095900000005</v>
      </c>
      <c r="D12" s="19">
        <v>0.11652550596516505</v>
      </c>
      <c r="F12" s="27" t="s">
        <v>25</v>
      </c>
      <c r="G12" s="18">
        <v>519.23172499999998</v>
      </c>
      <c r="H12" s="19">
        <v>0.672988839842524</v>
      </c>
      <c r="I12" s="18">
        <v>232.75609600000001</v>
      </c>
      <c r="J12" s="19">
        <v>0.30168082470945928</v>
      </c>
      <c r="K12" s="22">
        <v>19.543137000000002</v>
      </c>
      <c r="L12" s="19">
        <v>2.5330334151892408E-2</v>
      </c>
      <c r="N12" s="27" t="s">
        <v>25</v>
      </c>
      <c r="O12" s="22">
        <v>61.825839000000002</v>
      </c>
      <c r="P12" s="19">
        <v>8.0133970359574383E-2</v>
      </c>
      <c r="Q12" s="22">
        <v>81.464584000000002</v>
      </c>
      <c r="R12" s="19">
        <v>0.105588224360547</v>
      </c>
      <c r="S12" s="22">
        <v>220.88392399999998</v>
      </c>
      <c r="T12" s="19">
        <v>0.28629301445828303</v>
      </c>
      <c r="U12" s="22">
        <v>254.333541</v>
      </c>
      <c r="V12" s="19">
        <v>0.3296478748301272</v>
      </c>
      <c r="W12" s="22">
        <v>131.001599</v>
      </c>
      <c r="X12" s="19">
        <v>0.16979435170014998</v>
      </c>
      <c r="Y12" s="22">
        <v>22.021470999999998</v>
      </c>
      <c r="Z12" s="19">
        <v>2.8542562995194073E-2</v>
      </c>
    </row>
    <row r="13" spans="1:26" x14ac:dyDescent="0.2">
      <c r="A13" s="3"/>
      <c r="B13" s="29" t="s">
        <v>35</v>
      </c>
      <c r="C13" s="24">
        <v>3958.163626</v>
      </c>
      <c r="D13" s="21">
        <v>0.1275557819963444</v>
      </c>
      <c r="F13" s="29" t="s">
        <v>35</v>
      </c>
      <c r="G13" s="20">
        <v>2805.9680579999999</v>
      </c>
      <c r="H13" s="21">
        <v>0.70890653422421201</v>
      </c>
      <c r="I13" s="20">
        <v>1060.192957</v>
      </c>
      <c r="J13" s="21">
        <v>0.26784970435176242</v>
      </c>
      <c r="K13" s="20">
        <v>92.002611000000002</v>
      </c>
      <c r="L13" s="21">
        <v>2.3243761424025577E-2</v>
      </c>
      <c r="N13" s="29" t="s">
        <v>35</v>
      </c>
      <c r="O13" s="24">
        <v>179.29297400000002</v>
      </c>
      <c r="P13" s="21">
        <v>4.529700915401217E-2</v>
      </c>
      <c r="Q13" s="24">
        <v>638.88137299999994</v>
      </c>
      <c r="R13" s="21">
        <v>0.16140853015862663</v>
      </c>
      <c r="S13" s="24">
        <v>1337.961671</v>
      </c>
      <c r="T13" s="21">
        <v>0.33802586184444916</v>
      </c>
      <c r="U13" s="24">
        <v>1348.9961389999999</v>
      </c>
      <c r="V13" s="21">
        <v>0.34081363643959672</v>
      </c>
      <c r="W13" s="24">
        <v>373.44703000000004</v>
      </c>
      <c r="X13" s="21">
        <v>9.4348557888546486E-2</v>
      </c>
      <c r="Y13" s="24">
        <v>79.584439000000003</v>
      </c>
      <c r="Z13" s="21">
        <v>2.0106404514768788E-2</v>
      </c>
    </row>
    <row r="14" spans="1:26" x14ac:dyDescent="0.2">
      <c r="A14" s="1">
        <v>97201</v>
      </c>
      <c r="B14" s="30" t="s">
        <v>32</v>
      </c>
      <c r="C14" s="22">
        <v>102.807423</v>
      </c>
      <c r="D14" s="15">
        <v>0.13143791646454486</v>
      </c>
      <c r="F14" s="30" t="s">
        <v>32</v>
      </c>
      <c r="G14" s="14">
        <v>94.078491</v>
      </c>
      <c r="H14" s="15">
        <v>0.91509434099909304</v>
      </c>
      <c r="I14" s="14">
        <v>1.939762</v>
      </c>
      <c r="J14" s="15">
        <v>1.8867917737807705E-2</v>
      </c>
      <c r="K14" s="22">
        <v>6.7891700000000004</v>
      </c>
      <c r="L14" s="15">
        <v>6.6037741263099262E-2</v>
      </c>
      <c r="N14" s="30" t="s">
        <v>32</v>
      </c>
      <c r="O14" s="22">
        <v>2.9096440000000001</v>
      </c>
      <c r="P14" s="15">
        <v>2.8301886333635656E-2</v>
      </c>
      <c r="Q14" s="22">
        <v>19.397627</v>
      </c>
      <c r="R14" s="15">
        <v>0.18867924546654574</v>
      </c>
      <c r="S14" s="22">
        <v>32.975966</v>
      </c>
      <c r="T14" s="15">
        <v>0.32075471826582014</v>
      </c>
      <c r="U14" s="22">
        <v>38.795254</v>
      </c>
      <c r="V14" s="15">
        <v>0.37735849093309148</v>
      </c>
      <c r="W14" s="22">
        <v>3.8795250000000001</v>
      </c>
      <c r="X14" s="15">
        <v>3.773584520253951E-2</v>
      </c>
      <c r="Y14" s="22">
        <v>4.8494070000000002</v>
      </c>
      <c r="Z14" s="15">
        <v>4.716981379836746E-2</v>
      </c>
    </row>
    <row r="15" spans="1:26" x14ac:dyDescent="0.2">
      <c r="A15" s="1">
        <v>97203</v>
      </c>
      <c r="B15" s="26" t="s">
        <v>1</v>
      </c>
      <c r="C15" s="22">
        <v>328.34774599999997</v>
      </c>
      <c r="D15" s="17">
        <v>0.1710833873104648</v>
      </c>
      <c r="F15" s="26" t="s">
        <v>1</v>
      </c>
      <c r="G15" s="16">
        <v>315.93123600000001</v>
      </c>
      <c r="H15" s="17">
        <v>0.96218487822358933</v>
      </c>
      <c r="I15" s="16">
        <v>12.416511</v>
      </c>
      <c r="J15" s="17">
        <v>3.7815124821962386E-2</v>
      </c>
      <c r="K15" s="22">
        <v>0</v>
      </c>
      <c r="L15" s="17">
        <v>0</v>
      </c>
      <c r="N15" s="26" t="s">
        <v>1</v>
      </c>
      <c r="O15" s="22">
        <v>0</v>
      </c>
      <c r="P15" s="17">
        <v>0</v>
      </c>
      <c r="Q15" s="22">
        <v>8.2776739999999993</v>
      </c>
      <c r="R15" s="17">
        <v>2.521008321464159E-2</v>
      </c>
      <c r="S15" s="22">
        <v>4.1388369999999997</v>
      </c>
      <c r="T15" s="17">
        <v>1.2605041607320795E-2</v>
      </c>
      <c r="U15" s="22">
        <v>223.49720600000001</v>
      </c>
      <c r="V15" s="17">
        <v>0.68067227115973572</v>
      </c>
      <c r="W15" s="22">
        <v>78.637906000000001</v>
      </c>
      <c r="X15" s="17">
        <v>0.23949579967574988</v>
      </c>
      <c r="Y15" s="22">
        <v>13.796124000000001</v>
      </c>
      <c r="Z15" s="17">
        <v>4.2016807388103712E-2</v>
      </c>
    </row>
    <row r="16" spans="1:26" x14ac:dyDescent="0.2">
      <c r="A16" s="1">
        <v>97211</v>
      </c>
      <c r="B16" s="26" t="s">
        <v>30</v>
      </c>
      <c r="C16" s="22">
        <v>72</v>
      </c>
      <c r="D16" s="17">
        <v>0.19047619047619047</v>
      </c>
      <c r="F16" s="26" t="s">
        <v>30</v>
      </c>
      <c r="G16" s="16">
        <v>68</v>
      </c>
      <c r="H16" s="17">
        <v>0.94444444444444442</v>
      </c>
      <c r="I16" s="16">
        <v>2</v>
      </c>
      <c r="J16" s="17">
        <v>2.7777777777777776E-2</v>
      </c>
      <c r="K16" s="22">
        <v>2</v>
      </c>
      <c r="L16" s="17">
        <v>2.7777777777777776E-2</v>
      </c>
      <c r="N16" s="26" t="s">
        <v>30</v>
      </c>
      <c r="O16" s="22">
        <v>0</v>
      </c>
      <c r="P16" s="17">
        <v>0</v>
      </c>
      <c r="Q16" s="22">
        <v>2</v>
      </c>
      <c r="R16" s="17">
        <v>2.7777777777777776E-2</v>
      </c>
      <c r="S16" s="22">
        <v>13</v>
      </c>
      <c r="T16" s="17">
        <v>0.18055555555555555</v>
      </c>
      <c r="U16" s="22">
        <v>1</v>
      </c>
      <c r="V16" s="17">
        <v>1.3888888888888888E-2</v>
      </c>
      <c r="W16" s="22">
        <v>0</v>
      </c>
      <c r="X16" s="17">
        <v>0</v>
      </c>
      <c r="Y16" s="22">
        <v>56</v>
      </c>
      <c r="Z16" s="17">
        <v>0.77777777777777779</v>
      </c>
    </row>
    <row r="17" spans="1:26" x14ac:dyDescent="0.2">
      <c r="A17" s="1">
        <v>97214</v>
      </c>
      <c r="B17" s="26" t="s">
        <v>11</v>
      </c>
      <c r="C17" s="22">
        <v>381.59871399999997</v>
      </c>
      <c r="D17" s="17">
        <v>0.11453791188965425</v>
      </c>
      <c r="F17" s="26" t="s">
        <v>11</v>
      </c>
      <c r="G17" s="16">
        <v>345.30535700000001</v>
      </c>
      <c r="H17" s="17">
        <v>0.90489130159909303</v>
      </c>
      <c r="I17" s="16">
        <v>31.108590000000003</v>
      </c>
      <c r="J17" s="17">
        <v>8.1521736994113678E-2</v>
      </c>
      <c r="K17" s="22">
        <v>5.1847650000000005</v>
      </c>
      <c r="L17" s="17">
        <v>1.3586956165685614E-2</v>
      </c>
      <c r="N17" s="26" t="s">
        <v>11</v>
      </c>
      <c r="O17" s="22">
        <v>8.2956240000000001</v>
      </c>
      <c r="P17" s="17">
        <v>2.173912986509698E-2</v>
      </c>
      <c r="Q17" s="22">
        <v>40.441167999999998</v>
      </c>
      <c r="R17" s="17">
        <v>0.10597826071290167</v>
      </c>
      <c r="S17" s="22">
        <v>178.35592</v>
      </c>
      <c r="T17" s="17">
        <v>0.46739130258180067</v>
      </c>
      <c r="U17" s="22">
        <v>105.76920800000001</v>
      </c>
      <c r="V17" s="17">
        <v>0.27717391102109429</v>
      </c>
      <c r="W17" s="22">
        <v>41.478120999999994</v>
      </c>
      <c r="X17" s="17">
        <v>0.10869565194603878</v>
      </c>
      <c r="Y17" s="22">
        <v>7.2586709999999997</v>
      </c>
      <c r="Z17" s="17">
        <v>1.9021738631959856E-2</v>
      </c>
    </row>
    <row r="18" spans="1:26" x14ac:dyDescent="0.2">
      <c r="A18" s="1">
        <v>97215</v>
      </c>
      <c r="B18" s="26" t="s">
        <v>12</v>
      </c>
      <c r="C18" s="22">
        <v>103.04186</v>
      </c>
      <c r="D18" s="17">
        <v>0.17847600589562257</v>
      </c>
      <c r="F18" s="26" t="s">
        <v>12</v>
      </c>
      <c r="G18" s="16">
        <v>97.802444000000008</v>
      </c>
      <c r="H18" s="17">
        <v>0.9491525482944505</v>
      </c>
      <c r="I18" s="16">
        <v>4.3661810000000001</v>
      </c>
      <c r="J18" s="17">
        <v>4.2372886126085071E-2</v>
      </c>
      <c r="K18" s="22">
        <v>0.87323600000000001</v>
      </c>
      <c r="L18" s="17">
        <v>8.4745752842582626E-3</v>
      </c>
      <c r="N18" s="26" t="s">
        <v>12</v>
      </c>
      <c r="O18" s="22">
        <v>0</v>
      </c>
      <c r="P18" s="17">
        <v>0</v>
      </c>
      <c r="Q18" s="22">
        <v>6.1126529999999999</v>
      </c>
      <c r="R18" s="17">
        <v>5.9322036694601593E-2</v>
      </c>
      <c r="S18" s="22">
        <v>31.436499999999999</v>
      </c>
      <c r="T18" s="17">
        <v>0.30508474905247246</v>
      </c>
      <c r="U18" s="22">
        <v>39.295625000000001</v>
      </c>
      <c r="V18" s="17">
        <v>0.38135593631559062</v>
      </c>
      <c r="W18" s="22">
        <v>18.337958</v>
      </c>
      <c r="X18" s="17">
        <v>0.17796610037901103</v>
      </c>
      <c r="Y18" s="22">
        <v>7.8591249999999997</v>
      </c>
      <c r="Z18" s="17">
        <v>7.6271187263118115E-2</v>
      </c>
    </row>
    <row r="19" spans="1:26" x14ac:dyDescent="0.2">
      <c r="A19" s="1">
        <v>97216</v>
      </c>
      <c r="B19" s="27" t="s">
        <v>13</v>
      </c>
      <c r="C19" s="22">
        <v>213</v>
      </c>
      <c r="D19" s="19">
        <v>0.12948328267477205</v>
      </c>
      <c r="F19" s="27" t="s">
        <v>13</v>
      </c>
      <c r="G19" s="18">
        <v>189</v>
      </c>
      <c r="H19" s="19">
        <v>0.88732394366197187</v>
      </c>
      <c r="I19" s="18">
        <v>24</v>
      </c>
      <c r="J19" s="19">
        <v>0.11267605633802817</v>
      </c>
      <c r="K19" s="22">
        <v>0</v>
      </c>
      <c r="L19" s="19">
        <v>0</v>
      </c>
      <c r="N19" s="27" t="s">
        <v>13</v>
      </c>
      <c r="O19" s="22">
        <v>0</v>
      </c>
      <c r="P19" s="19">
        <v>0</v>
      </c>
      <c r="Q19" s="22">
        <v>53</v>
      </c>
      <c r="R19" s="19">
        <v>0.24882629107981222</v>
      </c>
      <c r="S19" s="22">
        <v>101</v>
      </c>
      <c r="T19" s="19">
        <v>0.47417840375586856</v>
      </c>
      <c r="U19" s="22">
        <v>52</v>
      </c>
      <c r="V19" s="19">
        <v>0.24413145539906103</v>
      </c>
      <c r="W19" s="22">
        <v>5</v>
      </c>
      <c r="X19" s="19">
        <v>2.3474178403755867E-2</v>
      </c>
      <c r="Y19" s="22">
        <v>2</v>
      </c>
      <c r="Z19" s="19">
        <v>9.3896713615023476E-3</v>
      </c>
    </row>
    <row r="20" spans="1:26" x14ac:dyDescent="0.2">
      <c r="A20" s="3"/>
      <c r="B20" s="29" t="s">
        <v>36</v>
      </c>
      <c r="C20" s="24">
        <v>1200.7957430000001</v>
      </c>
      <c r="D20" s="21">
        <v>0.13908754544811411</v>
      </c>
      <c r="F20" s="29" t="s">
        <v>36</v>
      </c>
      <c r="G20" s="20">
        <v>1110.1175280000002</v>
      </c>
      <c r="H20" s="21">
        <v>0.92448489634593922</v>
      </c>
      <c r="I20" s="20">
        <v>75.831044000000006</v>
      </c>
      <c r="J20" s="21">
        <v>6.3150660253464941E-2</v>
      </c>
      <c r="K20" s="20">
        <v>14.847171000000001</v>
      </c>
      <c r="L20" s="21">
        <v>1.2364443400595899E-2</v>
      </c>
      <c r="N20" s="29" t="s">
        <v>36</v>
      </c>
      <c r="O20" s="24">
        <v>11.205268</v>
      </c>
      <c r="P20" s="21">
        <v>9.331535413346314E-3</v>
      </c>
      <c r="Q20" s="24">
        <v>129.22912199999999</v>
      </c>
      <c r="R20" s="21">
        <v>0.1076195704001592</v>
      </c>
      <c r="S20" s="24">
        <v>360.90722299999999</v>
      </c>
      <c r="T20" s="21">
        <v>0.30055671424877789</v>
      </c>
      <c r="U20" s="24">
        <v>460.35729300000003</v>
      </c>
      <c r="V20" s="21">
        <v>0.38337685296074536</v>
      </c>
      <c r="W20" s="24">
        <v>147.33350999999999</v>
      </c>
      <c r="X20" s="21">
        <v>0.12269656255768387</v>
      </c>
      <c r="Y20" s="24">
        <v>91.763327000000004</v>
      </c>
      <c r="Z20" s="21">
        <v>7.6418764419287244E-2</v>
      </c>
    </row>
    <row r="21" spans="1:26" x14ac:dyDescent="0.2">
      <c r="A21" s="1">
        <v>97234</v>
      </c>
      <c r="B21" s="30" t="s">
        <v>2</v>
      </c>
      <c r="C21" s="22">
        <v>137.50694899999999</v>
      </c>
      <c r="D21" s="15">
        <v>0.19091305899899488</v>
      </c>
      <c r="F21" s="30" t="s">
        <v>2</v>
      </c>
      <c r="G21" s="14">
        <v>119.44034199999999</v>
      </c>
      <c r="H21" s="15">
        <v>0.86861313459874667</v>
      </c>
      <c r="I21" s="14">
        <v>12.044404</v>
      </c>
      <c r="J21" s="15">
        <v>8.7591238752595696E-2</v>
      </c>
      <c r="K21" s="22">
        <v>6.0222020000000001</v>
      </c>
      <c r="L21" s="15">
        <v>4.3795619376297848E-2</v>
      </c>
      <c r="N21" s="30" t="s">
        <v>2</v>
      </c>
      <c r="O21" s="22">
        <v>2.0074010000000002</v>
      </c>
      <c r="P21" s="15">
        <v>1.45985422162192E-2</v>
      </c>
      <c r="Q21" s="22">
        <v>77.284926999999996</v>
      </c>
      <c r="R21" s="15">
        <v>0.56204379169230201</v>
      </c>
      <c r="S21" s="22">
        <v>48.177617000000005</v>
      </c>
      <c r="T21" s="15">
        <v>0.35036496228274261</v>
      </c>
      <c r="U21" s="22">
        <v>7.0259020000000003</v>
      </c>
      <c r="V21" s="15">
        <v>5.1094886848227584E-2</v>
      </c>
      <c r="W21" s="22">
        <v>3.011101</v>
      </c>
      <c r="X21" s="15">
        <v>2.1897809688148924E-2</v>
      </c>
      <c r="Y21" s="22">
        <v>0</v>
      </c>
      <c r="Z21" s="15">
        <v>0</v>
      </c>
    </row>
    <row r="22" spans="1:26" x14ac:dyDescent="0.2">
      <c r="A22" s="1">
        <v>97204</v>
      </c>
      <c r="B22" s="26" t="s">
        <v>3</v>
      </c>
      <c r="C22" s="22">
        <v>209.49071799999999</v>
      </c>
      <c r="D22" s="17">
        <v>0.10482960452545484</v>
      </c>
      <c r="F22" s="26" t="s">
        <v>3</v>
      </c>
      <c r="G22" s="16">
        <v>167.20818800000001</v>
      </c>
      <c r="H22" s="17">
        <v>0.79816513875330752</v>
      </c>
      <c r="I22" s="16">
        <v>39.399629999999995</v>
      </c>
      <c r="J22" s="17">
        <v>0.18807339234953596</v>
      </c>
      <c r="K22" s="22">
        <v>2.8828999999999998</v>
      </c>
      <c r="L22" s="17">
        <v>1.3761468897156579E-2</v>
      </c>
      <c r="N22" s="26" t="s">
        <v>3</v>
      </c>
      <c r="O22" s="22">
        <v>13.453533</v>
      </c>
      <c r="P22" s="17">
        <v>6.4220186595570314E-2</v>
      </c>
      <c r="Q22" s="22">
        <v>49.970263000000003</v>
      </c>
      <c r="R22" s="17">
        <v>0.23853211004794975</v>
      </c>
      <c r="S22" s="22">
        <v>83.604094000000003</v>
      </c>
      <c r="T22" s="17">
        <v>0.39908256937665376</v>
      </c>
      <c r="U22" s="22">
        <v>36.516729999999995</v>
      </c>
      <c r="V22" s="17">
        <v>0.17431192345237939</v>
      </c>
      <c r="W22" s="22">
        <v>25.946097999999999</v>
      </c>
      <c r="X22" s="17">
        <v>0.12385321052744686</v>
      </c>
      <c r="Y22" s="22">
        <v>0</v>
      </c>
      <c r="Z22" s="17">
        <v>0</v>
      </c>
    </row>
    <row r="23" spans="1:26" x14ac:dyDescent="0.2">
      <c r="A23" s="1">
        <v>97205</v>
      </c>
      <c r="B23" s="26" t="s">
        <v>4</v>
      </c>
      <c r="C23" s="22">
        <v>243.413512</v>
      </c>
      <c r="D23" s="17">
        <v>0.11826772412750275</v>
      </c>
      <c r="F23" s="26" t="s">
        <v>4</v>
      </c>
      <c r="G23" s="16">
        <v>191.55584999999999</v>
      </c>
      <c r="H23" s="17">
        <v>0.78695651866688487</v>
      </c>
      <c r="I23" s="16">
        <v>47.624384000000006</v>
      </c>
      <c r="J23" s="17">
        <v>0.19565217891437353</v>
      </c>
      <c r="K23" s="22">
        <v>4.2332789999999996</v>
      </c>
      <c r="L23" s="17">
        <v>1.7391306526977023E-2</v>
      </c>
      <c r="N23" s="26" t="s">
        <v>4</v>
      </c>
      <c r="O23" s="22">
        <v>25.399671000000001</v>
      </c>
      <c r="P23" s="17">
        <v>0.10434782683715603</v>
      </c>
      <c r="Q23" s="22">
        <v>30.691268999999998</v>
      </c>
      <c r="R23" s="17">
        <v>0.12608695691470076</v>
      </c>
      <c r="S23" s="22">
        <v>126.998355</v>
      </c>
      <c r="T23" s="17">
        <v>0.52173913418578011</v>
      </c>
      <c r="U23" s="22">
        <v>9.524877</v>
      </c>
      <c r="V23" s="17">
        <v>3.9130436604521777E-2</v>
      </c>
      <c r="W23" s="22">
        <v>48.682701999999999</v>
      </c>
      <c r="X23" s="17">
        <v>0.19999999835670584</v>
      </c>
      <c r="Y23" s="22">
        <v>2.1166390000000002</v>
      </c>
      <c r="Z23" s="17">
        <v>8.6956512093708267E-3</v>
      </c>
    </row>
    <row r="24" spans="1:26" x14ac:dyDescent="0.2">
      <c r="A24" s="1">
        <v>97208</v>
      </c>
      <c r="B24" s="26" t="s">
        <v>7</v>
      </c>
      <c r="C24" s="22">
        <v>83.611288000000002</v>
      </c>
      <c r="D24" s="17">
        <v>0.17781527859806273</v>
      </c>
      <c r="F24" s="26" t="s">
        <v>7</v>
      </c>
      <c r="G24" s="16">
        <v>83.611288000000002</v>
      </c>
      <c r="H24" s="17">
        <v>1</v>
      </c>
      <c r="I24" s="16">
        <v>0</v>
      </c>
      <c r="J24" s="17">
        <v>0</v>
      </c>
      <c r="K24" s="22">
        <v>0</v>
      </c>
      <c r="L24" s="17">
        <v>0</v>
      </c>
      <c r="N24" s="26" t="s">
        <v>7</v>
      </c>
      <c r="O24" s="22">
        <v>2.1717219999999999</v>
      </c>
      <c r="P24" s="17">
        <v>2.5974028769895279E-2</v>
      </c>
      <c r="Q24" s="22">
        <v>16.287913</v>
      </c>
      <c r="R24" s="17">
        <v>0.19480519185399942</v>
      </c>
      <c r="S24" s="22">
        <v>43.434435000000001</v>
      </c>
      <c r="T24" s="17">
        <v>0.51948051559736763</v>
      </c>
      <c r="U24" s="22">
        <v>19.545496</v>
      </c>
      <c r="V24" s="17">
        <v>0.23376623500884233</v>
      </c>
      <c r="W24" s="22">
        <v>2.1717219999999999</v>
      </c>
      <c r="X24" s="17">
        <v>2.5974028769895279E-2</v>
      </c>
      <c r="Y24" s="22">
        <v>0</v>
      </c>
      <c r="Z24" s="17">
        <v>0</v>
      </c>
    </row>
    <row r="25" spans="1:26" x14ac:dyDescent="0.2">
      <c r="A25" s="1">
        <v>97218</v>
      </c>
      <c r="B25" s="26" t="s">
        <v>15</v>
      </c>
      <c r="C25" s="22">
        <v>413</v>
      </c>
      <c r="D25" s="17">
        <v>0.1708729830368225</v>
      </c>
      <c r="F25" s="26" t="s">
        <v>15</v>
      </c>
      <c r="G25" s="16">
        <v>379</v>
      </c>
      <c r="H25" s="17">
        <v>0.91767554479418889</v>
      </c>
      <c r="I25" s="16">
        <v>25</v>
      </c>
      <c r="J25" s="17">
        <v>6.0532687651331719E-2</v>
      </c>
      <c r="K25" s="22">
        <v>9</v>
      </c>
      <c r="L25" s="17">
        <v>2.1791767554479417E-2</v>
      </c>
      <c r="N25" s="26" t="s">
        <v>15</v>
      </c>
      <c r="O25" s="22">
        <v>4</v>
      </c>
      <c r="P25" s="17">
        <v>9.6852300242130755E-3</v>
      </c>
      <c r="Q25" s="22">
        <v>60</v>
      </c>
      <c r="R25" s="17">
        <v>0.14527845036319612</v>
      </c>
      <c r="S25" s="22">
        <v>249</v>
      </c>
      <c r="T25" s="17">
        <v>0.60290556900726389</v>
      </c>
      <c r="U25" s="22">
        <v>78</v>
      </c>
      <c r="V25" s="17">
        <v>0.18886198547215496</v>
      </c>
      <c r="W25" s="22">
        <v>21</v>
      </c>
      <c r="X25" s="17">
        <v>5.0847457627118647E-2</v>
      </c>
      <c r="Y25" s="22">
        <v>1</v>
      </c>
      <c r="Z25" s="17">
        <v>2.4213075060532689E-3</v>
      </c>
    </row>
    <row r="26" spans="1:26" x14ac:dyDescent="0.2">
      <c r="A26" s="1">
        <v>97233</v>
      </c>
      <c r="B26" s="26" t="s">
        <v>16</v>
      </c>
      <c r="C26" s="22">
        <v>183.76993999999999</v>
      </c>
      <c r="D26" s="17">
        <v>0.17193872234792745</v>
      </c>
      <c r="F26" s="26" t="s">
        <v>16</v>
      </c>
      <c r="G26" s="16">
        <v>161.56954500000001</v>
      </c>
      <c r="H26" s="17">
        <v>0.87919463324632974</v>
      </c>
      <c r="I26" s="16">
        <v>22.200396000000001</v>
      </c>
      <c r="J26" s="17">
        <v>0.12080537219525676</v>
      </c>
      <c r="K26" s="22">
        <v>0</v>
      </c>
      <c r="L26" s="17">
        <v>0</v>
      </c>
      <c r="N26" s="26" t="s">
        <v>16</v>
      </c>
      <c r="O26" s="22">
        <v>2.4667110000000001</v>
      </c>
      <c r="P26" s="17">
        <v>1.3422820946668428E-2</v>
      </c>
      <c r="Q26" s="22">
        <v>33.300592999999999</v>
      </c>
      <c r="R26" s="17">
        <v>0.18120805285129876</v>
      </c>
      <c r="S26" s="22">
        <v>37.000659999999996</v>
      </c>
      <c r="T26" s="17">
        <v>0.20134228699209455</v>
      </c>
      <c r="U26" s="22">
        <v>56.734343999999993</v>
      </c>
      <c r="V26" s="17">
        <v>0.30872483279909652</v>
      </c>
      <c r="W26" s="22">
        <v>41.934080000000002</v>
      </c>
      <c r="X26" s="17">
        <v>0.22818791800225871</v>
      </c>
      <c r="Y26" s="22">
        <v>12.333553</v>
      </c>
      <c r="Z26" s="17">
        <v>6.7114093850169407E-2</v>
      </c>
    </row>
    <row r="27" spans="1:26" x14ac:dyDescent="0.2">
      <c r="A27" s="1">
        <v>97219</v>
      </c>
      <c r="B27" s="26" t="s">
        <v>31</v>
      </c>
      <c r="C27" s="22">
        <v>174.48749900000001</v>
      </c>
      <c r="D27" s="17">
        <v>0.18386873408070051</v>
      </c>
      <c r="F27" s="26" t="s">
        <v>31</v>
      </c>
      <c r="G27" s="16">
        <v>155.82573400000001</v>
      </c>
      <c r="H27" s="17">
        <v>0.89304812604368866</v>
      </c>
      <c r="I27" s="16">
        <v>14.929411999999999</v>
      </c>
      <c r="J27" s="17">
        <v>8.5561499165049057E-2</v>
      </c>
      <c r="K27" s="22">
        <v>3.7323529999999998</v>
      </c>
      <c r="L27" s="17">
        <v>2.1390374791262264E-2</v>
      </c>
      <c r="N27" s="26" t="s">
        <v>31</v>
      </c>
      <c r="O27" s="22">
        <v>5.5985290000000001</v>
      </c>
      <c r="P27" s="17">
        <v>3.2085559321358599E-2</v>
      </c>
      <c r="Q27" s="22">
        <v>62.516911999999998</v>
      </c>
      <c r="R27" s="17">
        <v>0.35828877345534071</v>
      </c>
      <c r="S27" s="22">
        <v>39.189705000000004</v>
      </c>
      <c r="T27" s="17">
        <v>0.22459892671164941</v>
      </c>
      <c r="U27" s="22">
        <v>47.587500000000006</v>
      </c>
      <c r="V27" s="17">
        <v>0.2727272742902917</v>
      </c>
      <c r="W27" s="22">
        <v>12.130146999999999</v>
      </c>
      <c r="X27" s="17">
        <v>6.9518716638834951E-2</v>
      </c>
      <c r="Y27" s="22">
        <v>7.4647059999999996</v>
      </c>
      <c r="Z27" s="17">
        <v>4.2780749582524528E-2</v>
      </c>
    </row>
    <row r="28" spans="1:26" x14ac:dyDescent="0.2">
      <c r="A28" s="1">
        <v>97225</v>
      </c>
      <c r="B28" s="27" t="s">
        <v>20</v>
      </c>
      <c r="C28" s="22">
        <v>420.48688299999998</v>
      </c>
      <c r="D28" s="19">
        <v>0.18129422602307332</v>
      </c>
      <c r="F28" s="27" t="s">
        <v>20</v>
      </c>
      <c r="G28" s="18">
        <v>395.50746499999997</v>
      </c>
      <c r="H28" s="19">
        <v>0.94059406128965972</v>
      </c>
      <c r="I28" s="18">
        <v>20.816181999999998</v>
      </c>
      <c r="J28" s="19">
        <v>4.9504949718015341E-2</v>
      </c>
      <c r="K28" s="22">
        <v>4.1632360000000004</v>
      </c>
      <c r="L28" s="19">
        <v>9.9009889923248814E-3</v>
      </c>
      <c r="N28" s="27" t="s">
        <v>20</v>
      </c>
      <c r="O28" s="22">
        <v>91.591201999999996</v>
      </c>
      <c r="P28" s="19">
        <v>0.21782178161310206</v>
      </c>
      <c r="Q28" s="22">
        <v>46.836410999999998</v>
      </c>
      <c r="R28" s="19">
        <v>0.11138614043282773</v>
      </c>
      <c r="S28" s="22">
        <v>117.61143</v>
      </c>
      <c r="T28" s="19">
        <v>0.27970296994971899</v>
      </c>
      <c r="U28" s="22">
        <v>64.530164999999997</v>
      </c>
      <c r="V28" s="19">
        <v>0.15346534602840395</v>
      </c>
      <c r="W28" s="22">
        <v>93.672820000000002</v>
      </c>
      <c r="X28" s="19">
        <v>0.22277227610926453</v>
      </c>
      <c r="Y28" s="22">
        <v>6.2448550000000003</v>
      </c>
      <c r="Z28" s="19">
        <v>1.4851485866682791E-2</v>
      </c>
    </row>
    <row r="29" spans="1:26" x14ac:dyDescent="0.2">
      <c r="A29" s="3"/>
      <c r="B29" s="29" t="s">
        <v>37</v>
      </c>
      <c r="C29" s="24">
        <v>1865.766789</v>
      </c>
      <c r="D29" s="21">
        <v>0.15546535271382106</v>
      </c>
      <c r="F29" s="29" t="s">
        <v>37</v>
      </c>
      <c r="G29" s="20">
        <v>1653.7184119999999</v>
      </c>
      <c r="H29" s="21">
        <v>0.88634786606226801</v>
      </c>
      <c r="I29" s="20">
        <v>182.01440800000003</v>
      </c>
      <c r="J29" s="21">
        <v>9.755474750279737E-2</v>
      </c>
      <c r="K29" s="20">
        <v>30.03397</v>
      </c>
      <c r="L29" s="21">
        <v>1.6097386970907221E-2</v>
      </c>
      <c r="N29" s="29" t="s">
        <v>37</v>
      </c>
      <c r="O29" s="24">
        <v>146.68876899999998</v>
      </c>
      <c r="P29" s="21">
        <v>7.8621170590468678E-2</v>
      </c>
      <c r="Q29" s="24">
        <v>376.88828799999999</v>
      </c>
      <c r="R29" s="21">
        <v>0.20200182049654866</v>
      </c>
      <c r="S29" s="24">
        <v>745.01629600000012</v>
      </c>
      <c r="T29" s="21">
        <v>0.39930837036675332</v>
      </c>
      <c r="U29" s="24">
        <v>319.465014</v>
      </c>
      <c r="V29" s="21">
        <v>0.17122451524138477</v>
      </c>
      <c r="W29" s="24">
        <v>248.54866999999999</v>
      </c>
      <c r="X29" s="21">
        <v>0.13321529328604637</v>
      </c>
      <c r="Y29" s="24">
        <v>29.159753000000002</v>
      </c>
      <c r="Z29" s="21">
        <v>1.5628830554770906E-2</v>
      </c>
    </row>
    <row r="30" spans="1:26" ht="13.5" thickBot="1" x14ac:dyDescent="0.25">
      <c r="A30" s="3"/>
      <c r="B30" s="28" t="s">
        <v>39</v>
      </c>
      <c r="C30" s="39">
        <v>7024.7261579999995</v>
      </c>
      <c r="D30" s="44">
        <v>0.13596577652227201</v>
      </c>
      <c r="F30" s="28" t="s">
        <v>39</v>
      </c>
      <c r="G30" s="56">
        <v>5569.8039979999994</v>
      </c>
      <c r="H30" s="44">
        <v>0.79288556916299369</v>
      </c>
      <c r="I30" s="56">
        <v>1318.038409</v>
      </c>
      <c r="J30" s="44">
        <v>0.18762843979319715</v>
      </c>
      <c r="K30" s="56">
        <v>136.88375200000002</v>
      </c>
      <c r="L30" s="44">
        <v>1.9485991186163478E-2</v>
      </c>
      <c r="N30" s="28" t="s">
        <v>39</v>
      </c>
      <c r="O30" s="39">
        <v>337.18701099999998</v>
      </c>
      <c r="P30" s="44">
        <v>4.8000022124136447E-2</v>
      </c>
      <c r="Q30" s="39">
        <v>1144.998783</v>
      </c>
      <c r="R30" s="44">
        <v>0.16299550434375809</v>
      </c>
      <c r="S30" s="39">
        <v>2443.88519</v>
      </c>
      <c r="T30" s="44">
        <v>0.3478975742302523</v>
      </c>
      <c r="U30" s="39">
        <v>2128.8184459999998</v>
      </c>
      <c r="V30" s="44">
        <v>0.3030464673097083</v>
      </c>
      <c r="W30" s="39">
        <v>769.32920999999999</v>
      </c>
      <c r="X30" s="44">
        <v>0.10951732390647875</v>
      </c>
      <c r="Y30" s="39">
        <v>200.507519</v>
      </c>
      <c r="Z30" s="44">
        <v>2.8543108228020413E-2</v>
      </c>
    </row>
    <row r="31" spans="1:26" x14ac:dyDescent="0.2">
      <c r="A31" s="1">
        <v>97210</v>
      </c>
      <c r="B31" s="25" t="s">
        <v>33</v>
      </c>
      <c r="C31" s="38">
        <v>980.79124000000002</v>
      </c>
      <c r="D31" s="43">
        <v>0.11280892687407539</v>
      </c>
      <c r="F31" s="25" t="s">
        <v>33</v>
      </c>
      <c r="G31" s="16">
        <v>681.41277899999989</v>
      </c>
      <c r="H31" s="17">
        <v>0.69475822296292111</v>
      </c>
      <c r="I31" s="57">
        <v>264.454274</v>
      </c>
      <c r="J31" s="43">
        <v>0.2696336011320819</v>
      </c>
      <c r="K31" s="38">
        <v>34.924187000000003</v>
      </c>
      <c r="L31" s="43">
        <v>3.5608175904996868E-2</v>
      </c>
      <c r="N31" s="25" t="s">
        <v>33</v>
      </c>
      <c r="O31" s="38">
        <v>59.878492000000001</v>
      </c>
      <c r="P31" s="43">
        <v>6.1051210041394743E-2</v>
      </c>
      <c r="Q31" s="38">
        <v>149.67207399999998</v>
      </c>
      <c r="R31" s="43">
        <v>0.1526033960091242</v>
      </c>
      <c r="S31" s="38">
        <v>466.72450799999996</v>
      </c>
      <c r="T31" s="43">
        <v>0.47586529015083778</v>
      </c>
      <c r="U31" s="38">
        <v>239.62282399999998</v>
      </c>
      <c r="V31" s="43">
        <v>0.24431582810629504</v>
      </c>
      <c r="W31" s="38">
        <v>34.930981000000003</v>
      </c>
      <c r="X31" s="43">
        <v>3.5615102965234478E-2</v>
      </c>
      <c r="Y31" s="38">
        <v>29.962360999999998</v>
      </c>
      <c r="Z31" s="43">
        <v>3.0549172727113671E-2</v>
      </c>
    </row>
    <row r="32" spans="1:26" x14ac:dyDescent="0.2">
      <c r="A32" s="1">
        <v>97217</v>
      </c>
      <c r="B32" s="26" t="s">
        <v>14</v>
      </c>
      <c r="C32" s="22">
        <v>819.78163199999995</v>
      </c>
      <c r="D32" s="17">
        <v>0.1816713271421927</v>
      </c>
      <c r="F32" s="26" t="s">
        <v>14</v>
      </c>
      <c r="G32" s="16">
        <v>595.43153699999993</v>
      </c>
      <c r="H32" s="17">
        <v>0.72632944403418886</v>
      </c>
      <c r="I32" s="16">
        <v>206.27449599999997</v>
      </c>
      <c r="J32" s="17">
        <v>0.25162127077275132</v>
      </c>
      <c r="K32" s="22">
        <v>18.075600999999999</v>
      </c>
      <c r="L32" s="17">
        <v>2.2049287632733883E-2</v>
      </c>
      <c r="N32" s="26" t="s">
        <v>14</v>
      </c>
      <c r="O32" s="22">
        <v>133.97209599999996</v>
      </c>
      <c r="P32" s="17">
        <v>0.16342412512116394</v>
      </c>
      <c r="Q32" s="22">
        <v>28.708306</v>
      </c>
      <c r="R32" s="17">
        <v>3.5019455034581697E-2</v>
      </c>
      <c r="S32" s="22">
        <v>121.21284899999999</v>
      </c>
      <c r="T32" s="17">
        <v>0.14785992301910955</v>
      </c>
      <c r="U32" s="22">
        <v>460.39616999999998</v>
      </c>
      <c r="V32" s="17">
        <v>0.56160830156292163</v>
      </c>
      <c r="W32" s="22">
        <v>11.695976999999999</v>
      </c>
      <c r="X32" s="17">
        <v>1.4267185971788155E-2</v>
      </c>
      <c r="Y32" s="22">
        <v>63.796236</v>
      </c>
      <c r="Z32" s="17">
        <v>7.7821011730109121E-2</v>
      </c>
    </row>
    <row r="33" spans="1:26" x14ac:dyDescent="0.2">
      <c r="A33" s="1">
        <v>97220</v>
      </c>
      <c r="B33" s="26" t="s">
        <v>28</v>
      </c>
      <c r="C33" s="22">
        <v>986.02183400000001</v>
      </c>
      <c r="D33" s="17">
        <v>0.15211247650803061</v>
      </c>
      <c r="F33" s="26" t="s">
        <v>28</v>
      </c>
      <c r="G33" s="16">
        <v>544.122028</v>
      </c>
      <c r="H33" s="17">
        <v>0.55183567872189732</v>
      </c>
      <c r="I33" s="16">
        <v>421.92431700000003</v>
      </c>
      <c r="J33" s="17">
        <v>0.42790565325351609</v>
      </c>
      <c r="K33" s="22">
        <v>19.975490000000001</v>
      </c>
      <c r="L33" s="17">
        <v>2.0258669038762889E-2</v>
      </c>
      <c r="N33" s="26" t="s">
        <v>28</v>
      </c>
      <c r="O33" s="22">
        <v>5</v>
      </c>
      <c r="P33" s="17">
        <v>5.0708816251223091E-3</v>
      </c>
      <c r="Q33" s="22">
        <v>177.30444599999998</v>
      </c>
      <c r="R33" s="17">
        <v>0.17981797145477812</v>
      </c>
      <c r="S33" s="22">
        <v>509.32739100000003</v>
      </c>
      <c r="T33" s="17">
        <v>0.51654778163867721</v>
      </c>
      <c r="U33" s="22">
        <v>237.097838</v>
      </c>
      <c r="V33" s="17">
        <v>0.2404590140140852</v>
      </c>
      <c r="W33" s="22">
        <v>52.314815000000003</v>
      </c>
      <c r="X33" s="17">
        <v>5.3056446821034595E-2</v>
      </c>
      <c r="Y33" s="22">
        <v>4.9773449999999997</v>
      </c>
      <c r="Z33" s="17">
        <v>5.04790546047888E-3</v>
      </c>
    </row>
    <row r="34" spans="1:26" x14ac:dyDescent="0.2">
      <c r="A34" s="1">
        <v>97226</v>
      </c>
      <c r="B34" s="26" t="s">
        <v>21</v>
      </c>
      <c r="C34" s="22">
        <v>564.87647600000003</v>
      </c>
      <c r="D34" s="17">
        <v>0.13953032732234352</v>
      </c>
      <c r="F34" s="26" t="s">
        <v>21</v>
      </c>
      <c r="G34" s="16">
        <v>340.73711199999997</v>
      </c>
      <c r="H34" s="17">
        <v>0.60320641144914655</v>
      </c>
      <c r="I34" s="16">
        <v>217.347261</v>
      </c>
      <c r="J34" s="17">
        <v>0.38476953853535933</v>
      </c>
      <c r="K34" s="22">
        <v>6.7921019999999999</v>
      </c>
      <c r="L34" s="17">
        <v>1.2024048245195467E-2</v>
      </c>
      <c r="N34" s="26" t="s">
        <v>21</v>
      </c>
      <c r="O34" s="22">
        <v>103.01354499999999</v>
      </c>
      <c r="P34" s="17">
        <v>0.18236472817820085</v>
      </c>
      <c r="Q34" s="22">
        <v>134.71002100000001</v>
      </c>
      <c r="R34" s="17">
        <v>0.23847695332244639</v>
      </c>
      <c r="S34" s="22">
        <v>159.614395</v>
      </c>
      <c r="T34" s="17">
        <v>0.28256513022149643</v>
      </c>
      <c r="U34" s="22">
        <v>93.95741000000001</v>
      </c>
      <c r="V34" s="17">
        <v>0.16633266562157212</v>
      </c>
      <c r="W34" s="22">
        <v>71.317070000000001</v>
      </c>
      <c r="X34" s="17">
        <v>0.12625250480425387</v>
      </c>
      <c r="Y34" s="22">
        <v>2.2640340000000001</v>
      </c>
      <c r="Z34" s="17">
        <v>4.0080160817318224E-3</v>
      </c>
    </row>
    <row r="35" spans="1:26" x14ac:dyDescent="0.2">
      <c r="A35" s="1">
        <v>97232</v>
      </c>
      <c r="B35" s="27" t="s">
        <v>26</v>
      </c>
      <c r="C35" s="22">
        <v>708.21318299999996</v>
      </c>
      <c r="D35" s="19">
        <v>0.14791933032249815</v>
      </c>
      <c r="F35" s="27" t="s">
        <v>26</v>
      </c>
      <c r="G35" s="18">
        <v>639.37222099999997</v>
      </c>
      <c r="H35" s="19">
        <v>0.90279627144415919</v>
      </c>
      <c r="I35" s="18">
        <v>45.26529</v>
      </c>
      <c r="J35" s="19">
        <v>6.3914780304223734E-2</v>
      </c>
      <c r="K35" s="22">
        <v>23.575672000000001</v>
      </c>
      <c r="L35" s="19">
        <v>3.3288948251617059E-2</v>
      </c>
      <c r="N35" s="27" t="s">
        <v>26</v>
      </c>
      <c r="O35" s="22">
        <v>63.182800999999998</v>
      </c>
      <c r="P35" s="19">
        <v>8.9214381370813875E-2</v>
      </c>
      <c r="Q35" s="22">
        <v>67.897934000000006</v>
      </c>
      <c r="R35" s="19">
        <v>9.5872169044331407E-2</v>
      </c>
      <c r="S35" s="22">
        <v>350.80599799999999</v>
      </c>
      <c r="T35" s="19">
        <v>0.49533954806373609</v>
      </c>
      <c r="U35" s="22">
        <v>176.346025</v>
      </c>
      <c r="V35" s="19">
        <v>0.249001330719369</v>
      </c>
      <c r="W35" s="22">
        <v>16.974484</v>
      </c>
      <c r="X35" s="19">
        <v>2.3968042967084956E-2</v>
      </c>
      <c r="Y35" s="22">
        <v>33.005941</v>
      </c>
      <c r="Z35" s="19">
        <v>4.6604527834664726E-2</v>
      </c>
    </row>
    <row r="36" spans="1:26" x14ac:dyDescent="0.2">
      <c r="A36" s="3"/>
      <c r="B36" s="29" t="s">
        <v>38</v>
      </c>
      <c r="C36" s="24">
        <v>4059.6843649999996</v>
      </c>
      <c r="D36" s="21">
        <v>0.14231947471428139</v>
      </c>
      <c r="F36" s="29" t="s">
        <v>38</v>
      </c>
      <c r="G36" s="20">
        <v>2801.0756769999998</v>
      </c>
      <c r="H36" s="21">
        <v>0.68997375784902926</v>
      </c>
      <c r="I36" s="20">
        <v>1155.2656380000001</v>
      </c>
      <c r="J36" s="21">
        <v>0.28457030993836885</v>
      </c>
      <c r="K36" s="20">
        <v>103.343052</v>
      </c>
      <c r="L36" s="21">
        <v>2.5455932705251091E-2</v>
      </c>
      <c r="N36" s="29" t="s">
        <v>38</v>
      </c>
      <c r="O36" s="24">
        <v>365.04693399999991</v>
      </c>
      <c r="P36" s="21">
        <v>8.9920028548820433E-2</v>
      </c>
      <c r="Q36" s="24">
        <v>558.29278099999988</v>
      </c>
      <c r="R36" s="21">
        <v>0.13752122845146358</v>
      </c>
      <c r="S36" s="24">
        <v>1607.6851410000002</v>
      </c>
      <c r="T36" s="21">
        <v>0.39601234885658415</v>
      </c>
      <c r="U36" s="24">
        <v>1207.4202670000002</v>
      </c>
      <c r="V36" s="21">
        <v>0.29741727642907539</v>
      </c>
      <c r="W36" s="24">
        <v>187.233327</v>
      </c>
      <c r="X36" s="21">
        <v>4.612016850723813E-2</v>
      </c>
      <c r="Y36" s="24">
        <v>134.00591699999998</v>
      </c>
      <c r="Z36" s="21">
        <v>3.3008949699467584E-2</v>
      </c>
    </row>
    <row r="37" spans="1:26" x14ac:dyDescent="0.2">
      <c r="A37" s="1">
        <v>97202</v>
      </c>
      <c r="B37" s="30" t="s">
        <v>0</v>
      </c>
      <c r="C37" s="22">
        <v>273.68154700000002</v>
      </c>
      <c r="D37" s="15">
        <v>0.12140876355779168</v>
      </c>
      <c r="F37" s="30" t="s">
        <v>0</v>
      </c>
      <c r="G37" s="14">
        <v>172.17057299999999</v>
      </c>
      <c r="H37" s="15">
        <v>0.62909090834684578</v>
      </c>
      <c r="I37" s="14">
        <v>94.544533000000001</v>
      </c>
      <c r="J37" s="15">
        <v>0.3454545402726768</v>
      </c>
      <c r="K37" s="22">
        <v>6.9664400000000004</v>
      </c>
      <c r="L37" s="15">
        <v>2.5454547726595538E-2</v>
      </c>
      <c r="N37" s="30" t="s">
        <v>0</v>
      </c>
      <c r="O37" s="22">
        <v>2.985617</v>
      </c>
      <c r="P37" s="15">
        <v>1.0909091360843556E-2</v>
      </c>
      <c r="Q37" s="22">
        <v>27.865756999999999</v>
      </c>
      <c r="R37" s="15">
        <v>0.10181817994473699</v>
      </c>
      <c r="S37" s="22">
        <v>70.659598999999986</v>
      </c>
      <c r="T37" s="15">
        <v>0.25818181669369172</v>
      </c>
      <c r="U37" s="22">
        <v>149.280844</v>
      </c>
      <c r="V37" s="15">
        <v>0.54545454611888755</v>
      </c>
      <c r="W37" s="22">
        <v>14.928084</v>
      </c>
      <c r="X37" s="15">
        <v>5.4545453150336071E-2</v>
      </c>
      <c r="Y37" s="22">
        <v>7.9616449999999999</v>
      </c>
      <c r="Z37" s="15">
        <v>2.9090909077622247E-2</v>
      </c>
    </row>
    <row r="38" spans="1:26" x14ac:dyDescent="0.2">
      <c r="A38" s="1">
        <v>97206</v>
      </c>
      <c r="B38" s="26" t="s">
        <v>5</v>
      </c>
      <c r="C38" s="22">
        <v>353.47348799999997</v>
      </c>
      <c r="D38" s="17">
        <v>0.10062803002923842</v>
      </c>
      <c r="F38" s="26" t="s">
        <v>5</v>
      </c>
      <c r="G38" s="16">
        <v>224.93767399999996</v>
      </c>
      <c r="H38" s="17">
        <v>0.63636363584926059</v>
      </c>
      <c r="I38" s="16">
        <v>123.18015399999999</v>
      </c>
      <c r="J38" s="17">
        <v>0.34848484591296985</v>
      </c>
      <c r="K38" s="22">
        <v>5.3556589999999993</v>
      </c>
      <c r="L38" s="17">
        <v>1.5151515408703013E-2</v>
      </c>
      <c r="N38" s="26" t="s">
        <v>5</v>
      </c>
      <c r="O38" s="22">
        <v>22.493767999999999</v>
      </c>
      <c r="P38" s="17">
        <v>6.3636365282365964E-2</v>
      </c>
      <c r="Q38" s="22">
        <v>56.769984000000001</v>
      </c>
      <c r="R38" s="17">
        <v>0.16060605937155889</v>
      </c>
      <c r="S38" s="22">
        <v>159.598635</v>
      </c>
      <c r="T38" s="17">
        <v>0.45151515012633708</v>
      </c>
      <c r="U38" s="22">
        <v>97.472992000000005</v>
      </c>
      <c r="V38" s="17">
        <v>0.2757575753460752</v>
      </c>
      <c r="W38" s="22">
        <v>13.924713000000001</v>
      </c>
      <c r="X38" s="17">
        <v>3.9393938931001245E-2</v>
      </c>
      <c r="Y38" s="22">
        <v>3.2133949999999998</v>
      </c>
      <c r="Z38" s="17">
        <v>9.0909081135952131E-3</v>
      </c>
    </row>
    <row r="39" spans="1:26" x14ac:dyDescent="0.2">
      <c r="A39" s="1">
        <v>97207</v>
      </c>
      <c r="B39" s="26" t="s">
        <v>6</v>
      </c>
      <c r="C39" s="22">
        <v>877.84677899999997</v>
      </c>
      <c r="D39" s="17">
        <v>0.11724182802121377</v>
      </c>
      <c r="F39" s="26" t="s">
        <v>6</v>
      </c>
      <c r="G39" s="16">
        <v>440.412058</v>
      </c>
      <c r="H39" s="17">
        <v>0.50169581814914876</v>
      </c>
      <c r="I39" s="16">
        <v>429.90677199999999</v>
      </c>
      <c r="J39" s="17">
        <v>0.48972871152950942</v>
      </c>
      <c r="K39" s="22">
        <v>7.5279490000000004</v>
      </c>
      <c r="L39" s="17">
        <v>8.5754703213418073E-3</v>
      </c>
      <c r="N39" s="26" t="s">
        <v>6</v>
      </c>
      <c r="O39" s="22">
        <v>34.906996999999997</v>
      </c>
      <c r="P39" s="17">
        <v>3.9764339102279715E-2</v>
      </c>
      <c r="Q39" s="22">
        <v>141.92993099999998</v>
      </c>
      <c r="R39" s="17">
        <v>0.16167961698473121</v>
      </c>
      <c r="S39" s="22">
        <v>293.99110899999999</v>
      </c>
      <c r="T39" s="17">
        <v>0.33490025370361359</v>
      </c>
      <c r="U39" s="22">
        <v>364.36744800000002</v>
      </c>
      <c r="V39" s="17">
        <v>0.41506952775411393</v>
      </c>
      <c r="W39" s="22">
        <v>37.694212</v>
      </c>
      <c r="X39" s="17">
        <v>4.2939397741983402E-2</v>
      </c>
      <c r="Y39" s="22">
        <v>4.9570819999999998</v>
      </c>
      <c r="Z39" s="17">
        <v>5.6468647132781697E-3</v>
      </c>
    </row>
    <row r="40" spans="1:26" x14ac:dyDescent="0.2">
      <c r="A40" s="1">
        <v>97221</v>
      </c>
      <c r="B40" s="26" t="s">
        <v>27</v>
      </c>
      <c r="C40" s="22">
        <v>631.52779799999996</v>
      </c>
      <c r="D40" s="17">
        <v>0.10767087470444933</v>
      </c>
      <c r="F40" s="26" t="s">
        <v>27</v>
      </c>
      <c r="G40" s="16">
        <v>419.73515700000002</v>
      </c>
      <c r="H40" s="17">
        <v>0.66463449167125976</v>
      </c>
      <c r="I40" s="16">
        <v>201.85233700000001</v>
      </c>
      <c r="J40" s="17">
        <v>0.31962541892732332</v>
      </c>
      <c r="K40" s="22">
        <v>9.9403030000000001</v>
      </c>
      <c r="L40" s="17">
        <v>1.5740087817955405E-2</v>
      </c>
      <c r="N40" s="26" t="s">
        <v>27</v>
      </c>
      <c r="O40" s="22">
        <v>14.872475999999999</v>
      </c>
      <c r="P40" s="17">
        <v>2.3549994231607838E-2</v>
      </c>
      <c r="Q40" s="22">
        <v>134.12409700000001</v>
      </c>
      <c r="R40" s="17">
        <v>0.21238035352483409</v>
      </c>
      <c r="S40" s="22">
        <v>268.759229</v>
      </c>
      <c r="T40" s="17">
        <v>0.42556991133429095</v>
      </c>
      <c r="U40" s="22">
        <v>189.05158700000001</v>
      </c>
      <c r="V40" s="17">
        <v>0.29935592320514137</v>
      </c>
      <c r="W40" s="22">
        <v>17.348600000000001</v>
      </c>
      <c r="X40" s="17">
        <v>2.7470841433966463E-2</v>
      </c>
      <c r="Y40" s="22">
        <v>7.3718079999999997</v>
      </c>
      <c r="Z40" s="17">
        <v>1.1672974686697798E-2</v>
      </c>
    </row>
    <row r="41" spans="1:26" x14ac:dyDescent="0.2">
      <c r="A41" s="1">
        <v>97227</v>
      </c>
      <c r="B41" s="26" t="s">
        <v>22</v>
      </c>
      <c r="C41" s="22">
        <v>965.94318999999996</v>
      </c>
      <c r="D41" s="17">
        <v>0.17310806096649284</v>
      </c>
      <c r="F41" s="26" t="s">
        <v>22</v>
      </c>
      <c r="G41" s="16">
        <v>582.97011999999995</v>
      </c>
      <c r="H41" s="17">
        <v>0.60352423003261713</v>
      </c>
      <c r="I41" s="16">
        <v>368.07967299999996</v>
      </c>
      <c r="J41" s="17">
        <v>0.38105726797452755</v>
      </c>
      <c r="K41" s="22">
        <v>14.893397</v>
      </c>
      <c r="L41" s="17">
        <v>1.5418501992855296E-2</v>
      </c>
      <c r="N41" s="26" t="s">
        <v>22</v>
      </c>
      <c r="O41" s="22">
        <v>79.786057</v>
      </c>
      <c r="P41" s="17">
        <v>8.2599119519647948E-2</v>
      </c>
      <c r="Q41" s="22">
        <v>277.65547600000002</v>
      </c>
      <c r="R41" s="17">
        <v>0.28744493348516703</v>
      </c>
      <c r="S41" s="22">
        <v>359.56916100000001</v>
      </c>
      <c r="T41" s="17">
        <v>0.37224669599875748</v>
      </c>
      <c r="U41" s="22">
        <v>160.63592700000001</v>
      </c>
      <c r="V41" s="17">
        <v>0.16629955950100961</v>
      </c>
      <c r="W41" s="22">
        <v>76.594613999999993</v>
      </c>
      <c r="X41" s="17">
        <v>7.9295153993476572E-2</v>
      </c>
      <c r="Y41" s="22">
        <v>11.701955</v>
      </c>
      <c r="Z41" s="17">
        <v>1.2114537501941497E-2</v>
      </c>
    </row>
    <row r="42" spans="1:26" x14ac:dyDescent="0.2">
      <c r="A42" s="1">
        <v>97223</v>
      </c>
      <c r="B42" s="26" t="s">
        <v>18</v>
      </c>
      <c r="C42" s="22">
        <v>554</v>
      </c>
      <c r="D42" s="17">
        <v>0.1336550060313631</v>
      </c>
      <c r="F42" s="26" t="s">
        <v>18</v>
      </c>
      <c r="G42" s="16">
        <v>464</v>
      </c>
      <c r="H42" s="17">
        <v>0.83754512635379064</v>
      </c>
      <c r="I42" s="16">
        <v>83</v>
      </c>
      <c r="J42" s="17">
        <v>0.14981949458483754</v>
      </c>
      <c r="K42" s="22">
        <v>7</v>
      </c>
      <c r="L42" s="17">
        <v>1.263537906137184E-2</v>
      </c>
      <c r="N42" s="26" t="s">
        <v>18</v>
      </c>
      <c r="O42" s="22">
        <v>7</v>
      </c>
      <c r="P42" s="17">
        <v>1.263537906137184E-2</v>
      </c>
      <c r="Q42" s="22">
        <v>12</v>
      </c>
      <c r="R42" s="17">
        <v>2.1660649819494584E-2</v>
      </c>
      <c r="S42" s="22">
        <v>277</v>
      </c>
      <c r="T42" s="17">
        <v>0.5</v>
      </c>
      <c r="U42" s="22">
        <v>214</v>
      </c>
      <c r="V42" s="17">
        <v>0.38628158844765342</v>
      </c>
      <c r="W42" s="22">
        <v>44</v>
      </c>
      <c r="X42" s="17">
        <v>7.9422382671480149E-2</v>
      </c>
      <c r="Y42" s="22">
        <v>0</v>
      </c>
      <c r="Z42" s="17">
        <v>0</v>
      </c>
    </row>
    <row r="43" spans="1:26" x14ac:dyDescent="0.2">
      <c r="A43" s="1">
        <v>97231</v>
      </c>
      <c r="B43" s="27" t="s">
        <v>29</v>
      </c>
      <c r="C43" s="22">
        <v>461.45041800000001</v>
      </c>
      <c r="D43" s="19">
        <v>8.7350356939660756E-2</v>
      </c>
      <c r="F43" s="27" t="s">
        <v>29</v>
      </c>
      <c r="G43" s="18">
        <v>272.88819099999995</v>
      </c>
      <c r="H43" s="19">
        <v>0.59137055760560597</v>
      </c>
      <c r="I43" s="18">
        <v>187.39103200000002</v>
      </c>
      <c r="J43" s="19">
        <v>0.40609136906232041</v>
      </c>
      <c r="K43" s="22">
        <v>1.1711940000000001</v>
      </c>
      <c r="L43" s="19">
        <v>2.5380711649935052E-3</v>
      </c>
      <c r="N43" s="27" t="s">
        <v>29</v>
      </c>
      <c r="O43" s="22">
        <v>40.991788</v>
      </c>
      <c r="P43" s="19">
        <v>8.8832486440612562E-2</v>
      </c>
      <c r="Q43" s="22">
        <v>167.48073499999998</v>
      </c>
      <c r="R43" s="19">
        <v>0.3629441614245108</v>
      </c>
      <c r="S43" s="22">
        <v>121.804171</v>
      </c>
      <c r="T43" s="19">
        <v>0.26395939032392424</v>
      </c>
      <c r="U43" s="22">
        <v>91.353127999999998</v>
      </c>
      <c r="V43" s="19">
        <v>0.19796954220117316</v>
      </c>
      <c r="W43" s="22">
        <v>31.622236999999998</v>
      </c>
      <c r="X43" s="19">
        <v>6.8527919287744571E-2</v>
      </c>
      <c r="Y43" s="22">
        <v>8.1983580000000007</v>
      </c>
      <c r="Z43" s="19">
        <v>1.7766498154954537E-2</v>
      </c>
    </row>
    <row r="44" spans="1:26" x14ac:dyDescent="0.2">
      <c r="A44" s="3"/>
      <c r="B44" s="29" t="s">
        <v>40</v>
      </c>
      <c r="C44" s="24">
        <v>4117.9232199999997</v>
      </c>
      <c r="D44" s="21">
        <v>0.12066294937829726</v>
      </c>
      <c r="F44" s="29" t="s">
        <v>40</v>
      </c>
      <c r="G44" s="24">
        <v>2577.113773</v>
      </c>
      <c r="H44" s="21">
        <v>0.62582851484054636</v>
      </c>
      <c r="I44" s="24">
        <v>1487.9545009999999</v>
      </c>
      <c r="J44" s="21">
        <v>0.36133614482496351</v>
      </c>
      <c r="K44" s="24">
        <v>52.854942000000001</v>
      </c>
      <c r="L44" s="21">
        <v>1.2835339363126835E-2</v>
      </c>
      <c r="N44" s="29" t="s">
        <v>40</v>
      </c>
      <c r="O44" s="24">
        <v>203.03670299999999</v>
      </c>
      <c r="P44" s="21">
        <v>4.930560677136666E-2</v>
      </c>
      <c r="Q44" s="24">
        <v>817.82597999999996</v>
      </c>
      <c r="R44" s="21">
        <v>0.19860156110438601</v>
      </c>
      <c r="S44" s="24">
        <v>1551.3819040000001</v>
      </c>
      <c r="T44" s="21">
        <v>0.37673890966816037</v>
      </c>
      <c r="U44" s="24">
        <v>1266.161926</v>
      </c>
      <c r="V44" s="21">
        <v>0.30747584604066514</v>
      </c>
      <c r="W44" s="24">
        <v>236.11246</v>
      </c>
      <c r="X44" s="21">
        <v>5.7337751916608101E-2</v>
      </c>
      <c r="Y44" s="24">
        <v>43.404242999999994</v>
      </c>
      <c r="Z44" s="21">
        <v>1.0540323527450324E-2</v>
      </c>
    </row>
    <row r="45" spans="1:26" ht="13.5" thickBot="1" x14ac:dyDescent="0.25">
      <c r="A45" s="3"/>
      <c r="B45" s="28" t="s">
        <v>41</v>
      </c>
      <c r="C45" s="39">
        <v>8177.6075849999997</v>
      </c>
      <c r="D45" s="44">
        <v>0.13052295950188755</v>
      </c>
      <c r="F45" s="28" t="s">
        <v>41</v>
      </c>
      <c r="G45" s="39">
        <v>5378.1894499999999</v>
      </c>
      <c r="H45" s="44">
        <v>0.65767272323816206</v>
      </c>
      <c r="I45" s="39">
        <v>2643.220139</v>
      </c>
      <c r="J45" s="44">
        <v>0.32322658082155947</v>
      </c>
      <c r="K45" s="39">
        <v>156.19799399999999</v>
      </c>
      <c r="L45" s="44">
        <v>1.9100695695708172E-2</v>
      </c>
      <c r="N45" s="28" t="s">
        <v>41</v>
      </c>
      <c r="O45" s="56">
        <v>568.08363699999995</v>
      </c>
      <c r="P45" s="44">
        <v>6.9468194835127922E-2</v>
      </c>
      <c r="Q45" s="56">
        <v>1376.1187609999997</v>
      </c>
      <c r="R45" s="44">
        <v>0.1682788941259768</v>
      </c>
      <c r="S45" s="56">
        <v>3159.0670450000002</v>
      </c>
      <c r="T45" s="44">
        <v>0.38630699898031368</v>
      </c>
      <c r="U45" s="56">
        <v>2473.5821930000002</v>
      </c>
      <c r="V45" s="44">
        <v>0.3024823785305174</v>
      </c>
      <c r="W45" s="56">
        <v>423.34578699999997</v>
      </c>
      <c r="X45" s="44">
        <v>5.1768904609281269E-2</v>
      </c>
      <c r="Y45" s="56">
        <v>177.41015999999996</v>
      </c>
      <c r="Z45" s="44">
        <v>2.1694628674212662E-2</v>
      </c>
    </row>
    <row r="46" spans="1:26" ht="13.5" thickBot="1" x14ac:dyDescent="0.25">
      <c r="A46" s="3"/>
      <c r="B46" s="42" t="s">
        <v>42</v>
      </c>
      <c r="C46" s="40">
        <v>24916.497224999999</v>
      </c>
      <c r="D46" s="257">
        <v>0.12783079589653112</v>
      </c>
      <c r="F46" s="42" t="s">
        <v>42</v>
      </c>
      <c r="G46" s="40">
        <v>16217.86933</v>
      </c>
      <c r="H46" s="45">
        <v>0.65088881408771138</v>
      </c>
      <c r="I46" s="40">
        <v>8318.2290300000004</v>
      </c>
      <c r="J46" s="45">
        <v>0.3338442380116694</v>
      </c>
      <c r="K46" s="40">
        <v>380.398866</v>
      </c>
      <c r="L46" s="45">
        <v>1.5266947940753338E-2</v>
      </c>
      <c r="N46" s="42" t="s">
        <v>42</v>
      </c>
      <c r="O46" s="58">
        <v>2317.1623639999998</v>
      </c>
      <c r="P46" s="45">
        <v>9.2997115247606787E-2</v>
      </c>
      <c r="Q46" s="58">
        <v>5420.5141119999989</v>
      </c>
      <c r="R46" s="45">
        <v>0.21754719626325802</v>
      </c>
      <c r="S46" s="58">
        <v>8470.9709900000016</v>
      </c>
      <c r="T46" s="45">
        <v>0.33997439180578892</v>
      </c>
      <c r="U46" s="58">
        <v>6749.5607459999992</v>
      </c>
      <c r="V46" s="45">
        <v>0.2708872232340836</v>
      </c>
      <c r="W46" s="58">
        <v>1512.5388390000001</v>
      </c>
      <c r="X46" s="45">
        <v>6.0704312702605415E-2</v>
      </c>
      <c r="Y46" s="58">
        <v>445.75017499999996</v>
      </c>
      <c r="Z46" s="45">
        <v>1.7889760786791328E-2</v>
      </c>
    </row>
    <row r="47" spans="1:26" x14ac:dyDescent="0.2">
      <c r="B47" s="54" t="s">
        <v>74</v>
      </c>
      <c r="C47" s="10"/>
      <c r="D47" s="10"/>
      <c r="F47" s="54" t="s">
        <v>74</v>
      </c>
      <c r="G47" s="10"/>
      <c r="H47" s="10"/>
      <c r="I47" s="10"/>
      <c r="J47" s="10"/>
      <c r="K47" s="10"/>
      <c r="L47" s="10"/>
      <c r="N47" s="54" t="s">
        <v>233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57" spans="22:27" x14ac:dyDescent="0.2">
      <c r="V57" s="260"/>
      <c r="W57" s="33"/>
      <c r="X57" s="33"/>
      <c r="Y57" s="33"/>
      <c r="Z57" s="33"/>
      <c r="AA57" s="33"/>
    </row>
    <row r="58" spans="22:27" x14ac:dyDescent="0.2">
      <c r="V58" s="260"/>
      <c r="W58" s="33"/>
      <c r="X58" s="33"/>
      <c r="Y58" s="33"/>
      <c r="Z58" s="33"/>
      <c r="AA58" s="33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1" manualBreakCount="1">
    <brk id="13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zoomScale="80" zoomScaleNormal="80" workbookViewId="0">
      <selection activeCell="H26" sqref="H26"/>
    </sheetView>
  </sheetViews>
  <sheetFormatPr baseColWidth="10" defaultRowHeight="12.75" x14ac:dyDescent="0.2"/>
  <cols>
    <col min="1" max="1" width="11.85546875" customWidth="1"/>
    <col min="2" max="2" width="17" bestFit="1" customWidth="1"/>
    <col min="3" max="3" width="13.140625" customWidth="1"/>
    <col min="4" max="4" width="9.5703125" customWidth="1"/>
    <col min="6" max="6" width="10" customWidth="1"/>
    <col min="7" max="7" width="15.85546875" customWidth="1"/>
    <col min="8" max="9" width="11.42578125" style="260"/>
    <col min="10" max="10" width="17" bestFit="1" customWidth="1"/>
    <col min="12" max="12" width="10" customWidth="1"/>
    <col min="13" max="13" width="12.28515625" customWidth="1"/>
    <col min="14" max="14" width="10" customWidth="1"/>
    <col min="16" max="16" width="10" customWidth="1"/>
    <col min="18" max="18" width="17" bestFit="1" customWidth="1"/>
    <col min="20" max="20" width="8.7109375" customWidth="1"/>
    <col min="22" max="22" width="8.7109375" customWidth="1"/>
    <col min="24" max="24" width="8.7109375" customWidth="1"/>
    <col min="26" max="26" width="8.7109375" customWidth="1"/>
    <col min="28" max="28" width="8.7109375" customWidth="1"/>
    <col min="30" max="30" width="8.7109375" customWidth="1"/>
  </cols>
  <sheetData>
    <row r="1" spans="1:30" ht="13.5" thickBot="1" x14ac:dyDescent="0.25"/>
    <row r="2" spans="1:30" ht="14.25" x14ac:dyDescent="0.2">
      <c r="C2" s="98" t="s">
        <v>140</v>
      </c>
      <c r="D2" s="85"/>
      <c r="E2" s="98" t="s">
        <v>140</v>
      </c>
      <c r="F2" s="85"/>
      <c r="K2" s="34" t="s">
        <v>145</v>
      </c>
      <c r="L2" s="85"/>
      <c r="M2" s="35"/>
      <c r="N2" s="85"/>
      <c r="O2" s="35"/>
      <c r="P2" s="85"/>
      <c r="S2" s="34" t="s">
        <v>144</v>
      </c>
      <c r="T2" s="35"/>
      <c r="U2" s="34"/>
      <c r="V2" s="35"/>
      <c r="W2" s="34"/>
      <c r="X2" s="35"/>
      <c r="Y2" s="34"/>
      <c r="Z2" s="35"/>
      <c r="AA2" s="34"/>
      <c r="AB2" s="35"/>
      <c r="AC2" s="34"/>
      <c r="AD2" s="85"/>
    </row>
    <row r="3" spans="1:30" ht="39" thickBot="1" x14ac:dyDescent="0.25">
      <c r="C3" s="49">
        <v>1999</v>
      </c>
      <c r="D3" s="37" t="s">
        <v>55</v>
      </c>
      <c r="E3" s="49">
        <v>2010</v>
      </c>
      <c r="F3" s="37" t="s">
        <v>55</v>
      </c>
      <c r="G3" s="253" t="s">
        <v>234</v>
      </c>
      <c r="K3" s="86" t="s">
        <v>126</v>
      </c>
      <c r="L3" s="37" t="s">
        <v>55</v>
      </c>
      <c r="M3" s="83" t="s">
        <v>127</v>
      </c>
      <c r="N3" s="37" t="s">
        <v>55</v>
      </c>
      <c r="O3" s="246" t="s">
        <v>224</v>
      </c>
      <c r="P3" s="37" t="s">
        <v>55</v>
      </c>
      <c r="S3" s="86" t="s">
        <v>60</v>
      </c>
      <c r="T3" s="37" t="s">
        <v>55</v>
      </c>
      <c r="U3" s="83" t="s">
        <v>61</v>
      </c>
      <c r="V3" s="37" t="s">
        <v>55</v>
      </c>
      <c r="W3" s="83" t="s">
        <v>62</v>
      </c>
      <c r="X3" s="37" t="s">
        <v>55</v>
      </c>
      <c r="Y3" s="83" t="s">
        <v>63</v>
      </c>
      <c r="Z3" s="37" t="s">
        <v>55</v>
      </c>
      <c r="AA3" s="83" t="s">
        <v>96</v>
      </c>
      <c r="AB3" s="37" t="s">
        <v>55</v>
      </c>
      <c r="AC3" s="83" t="s">
        <v>141</v>
      </c>
      <c r="AD3" s="37" t="s">
        <v>55</v>
      </c>
    </row>
    <row r="4" spans="1:30" x14ac:dyDescent="0.2">
      <c r="A4" s="2">
        <v>97209</v>
      </c>
      <c r="B4" s="25" t="s">
        <v>8</v>
      </c>
      <c r="C4" s="38">
        <v>4806</v>
      </c>
      <c r="D4" s="43">
        <v>0.11821424179067766</v>
      </c>
      <c r="E4" s="38">
        <v>5877.5604279999998</v>
      </c>
      <c r="F4" s="146">
        <v>0.13099712302500593</v>
      </c>
      <c r="G4" s="146">
        <v>1.8466308741605042E-2</v>
      </c>
      <c r="H4" s="261"/>
      <c r="I4" s="261"/>
      <c r="J4" s="25" t="s">
        <v>8</v>
      </c>
      <c r="K4" s="57">
        <v>3201.7986990000004</v>
      </c>
      <c r="L4" s="43">
        <v>0.14904449165204742</v>
      </c>
      <c r="M4" s="57">
        <v>2653.2748100000003</v>
      </c>
      <c r="N4" s="43">
        <v>0.11427114411538229</v>
      </c>
      <c r="O4" s="38">
        <v>22.486919999999998</v>
      </c>
      <c r="P4" s="43">
        <v>0.1349942781360719</v>
      </c>
      <c r="R4" s="25" t="s">
        <v>8</v>
      </c>
      <c r="S4" s="38">
        <v>840.16811700000005</v>
      </c>
      <c r="T4" s="43">
        <v>0.28643486163929321</v>
      </c>
      <c r="U4" s="38">
        <v>1913.8708769999998</v>
      </c>
      <c r="V4" s="43">
        <v>0.24315590322063366</v>
      </c>
      <c r="W4" s="38">
        <v>1719.5433210000001</v>
      </c>
      <c r="X4" s="43">
        <v>0.12115371105990014</v>
      </c>
      <c r="Y4" s="38">
        <v>1199.8570589999999</v>
      </c>
      <c r="Z4" s="43">
        <v>8.4918009836288957E-2</v>
      </c>
      <c r="AA4" s="38">
        <v>186.587943</v>
      </c>
      <c r="AB4" s="43">
        <v>4.4737342233278528E-2</v>
      </c>
      <c r="AC4" s="38">
        <v>17.533112000000003</v>
      </c>
      <c r="AD4" s="43">
        <v>1.1165476210959886E-2</v>
      </c>
    </row>
    <row r="5" spans="1:30" x14ac:dyDescent="0.2">
      <c r="A5" s="1">
        <v>97213</v>
      </c>
      <c r="B5" s="26" t="s">
        <v>10</v>
      </c>
      <c r="C5" s="22">
        <v>1362</v>
      </c>
      <c r="D5" s="17">
        <v>0.10124135880472757</v>
      </c>
      <c r="E5" s="22">
        <v>1628.272678</v>
      </c>
      <c r="F5" s="88">
        <v>9.3203733915988962E-2</v>
      </c>
      <c r="G5" s="88">
        <v>1.6365705519699514E-2</v>
      </c>
      <c r="H5" s="261"/>
      <c r="I5" s="261"/>
      <c r="J5" s="26" t="s">
        <v>10</v>
      </c>
      <c r="K5" s="16">
        <v>1046.2734969999999</v>
      </c>
      <c r="L5" s="17">
        <v>9.8113559399293906E-2</v>
      </c>
      <c r="M5" s="16">
        <v>546.91862399999991</v>
      </c>
      <c r="N5" s="17">
        <v>8.190199218522444E-2</v>
      </c>
      <c r="O5" s="22">
        <v>35.080556999999999</v>
      </c>
      <c r="P5" s="17">
        <v>0.2731850507695221</v>
      </c>
      <c r="R5" s="26" t="s">
        <v>10</v>
      </c>
      <c r="S5" s="22">
        <v>84.883847000000003</v>
      </c>
      <c r="T5" s="17">
        <v>0.22069973950420943</v>
      </c>
      <c r="U5" s="22">
        <v>505.07234399999999</v>
      </c>
      <c r="V5" s="17">
        <v>0.21315348436778017</v>
      </c>
      <c r="W5" s="22">
        <v>596.51207799999997</v>
      </c>
      <c r="X5" s="17">
        <v>0.10373686563705094</v>
      </c>
      <c r="Y5" s="22">
        <v>393.218907</v>
      </c>
      <c r="Z5" s="17">
        <v>6.2362849226435861E-2</v>
      </c>
      <c r="AA5" s="22">
        <v>35.128393000000003</v>
      </c>
      <c r="AB5" s="17">
        <v>1.7384029874637764E-2</v>
      </c>
      <c r="AC5" s="22">
        <v>13.457108999999999</v>
      </c>
      <c r="AD5" s="17">
        <v>2.1040159853512517E-2</v>
      </c>
    </row>
    <row r="6" spans="1:30" x14ac:dyDescent="0.2">
      <c r="A6" s="1">
        <v>97224</v>
      </c>
      <c r="B6" s="26" t="s">
        <v>19</v>
      </c>
      <c r="C6" s="22">
        <v>685</v>
      </c>
      <c r="D6" s="17">
        <v>0.11557280242955964</v>
      </c>
      <c r="E6" s="22">
        <v>708.69467999999995</v>
      </c>
      <c r="F6" s="88">
        <v>9.681575345154432E-2</v>
      </c>
      <c r="G6" s="88">
        <v>3.0962344465481628E-3</v>
      </c>
      <c r="H6" s="261"/>
      <c r="I6" s="261"/>
      <c r="J6" s="26" t="s">
        <v>19</v>
      </c>
      <c r="K6" s="16">
        <v>446.60292500000003</v>
      </c>
      <c r="L6" s="17">
        <v>8.1606665699604175E-2</v>
      </c>
      <c r="M6" s="16">
        <v>252.11893700000002</v>
      </c>
      <c r="N6" s="17">
        <v>0.13948684705963132</v>
      </c>
      <c r="O6" s="22">
        <v>9.9728180000000002</v>
      </c>
      <c r="P6" s="17">
        <v>0.24974432856164722</v>
      </c>
      <c r="R6" s="26" t="s">
        <v>19</v>
      </c>
      <c r="S6" s="22">
        <v>29.925355999999997</v>
      </c>
      <c r="T6" s="17">
        <v>0.2219368889007089</v>
      </c>
      <c r="U6" s="22">
        <v>164.98601600000001</v>
      </c>
      <c r="V6" s="17">
        <v>0.22952405248749605</v>
      </c>
      <c r="W6" s="22">
        <v>259.42550599999998</v>
      </c>
      <c r="X6" s="17">
        <v>0.11230233847029034</v>
      </c>
      <c r="Y6" s="22">
        <v>226.95528800000002</v>
      </c>
      <c r="Z6" s="17">
        <v>7.2788861401657148E-2</v>
      </c>
      <c r="AA6" s="22">
        <v>22.424531999999999</v>
      </c>
      <c r="AB6" s="17">
        <v>2.975439402556557E-2</v>
      </c>
      <c r="AC6" s="22">
        <v>4.9779819999999999</v>
      </c>
      <c r="AD6" s="17">
        <v>1.7487032043679379E-2</v>
      </c>
    </row>
    <row r="7" spans="1:30" x14ac:dyDescent="0.2">
      <c r="A7" s="1">
        <v>97229</v>
      </c>
      <c r="B7" s="27" t="s">
        <v>24</v>
      </c>
      <c r="C7" s="23">
        <v>842</v>
      </c>
      <c r="D7" s="19">
        <v>9.744242564517995E-2</v>
      </c>
      <c r="E7" s="23">
        <v>1499.6356960000001</v>
      </c>
      <c r="F7" s="89">
        <v>0.13705528054496763</v>
      </c>
      <c r="G7" s="89">
        <v>5.387357766724854E-2</v>
      </c>
      <c r="H7" s="261"/>
      <c r="I7" s="261"/>
      <c r="J7" s="27" t="s">
        <v>24</v>
      </c>
      <c r="K7" s="18">
        <v>575.20076099999994</v>
      </c>
      <c r="L7" s="19">
        <v>0.11280245577336119</v>
      </c>
      <c r="M7" s="18">
        <v>904.65811100000008</v>
      </c>
      <c r="N7" s="19">
        <v>0.1562945060337447</v>
      </c>
      <c r="O7" s="23">
        <v>19.776825000000002</v>
      </c>
      <c r="P7" s="19">
        <v>0.36300331524057938</v>
      </c>
      <c r="R7" s="27" t="s">
        <v>24</v>
      </c>
      <c r="S7" s="23">
        <v>456.91439600000001</v>
      </c>
      <c r="T7" s="19">
        <v>0.32686506703900042</v>
      </c>
      <c r="U7" s="23">
        <v>315.467331</v>
      </c>
      <c r="V7" s="19">
        <v>0.20155338231888004</v>
      </c>
      <c r="W7" s="23">
        <v>292.53784999999999</v>
      </c>
      <c r="X7" s="19">
        <v>0.10516527910431205</v>
      </c>
      <c r="Y7" s="23">
        <v>327.12885299999999</v>
      </c>
      <c r="Z7" s="19">
        <v>9.1560462592821704E-2</v>
      </c>
      <c r="AA7" s="23">
        <v>75.722973999999994</v>
      </c>
      <c r="AB7" s="19">
        <v>6.6940874136800194E-2</v>
      </c>
      <c r="AC7" s="23">
        <v>31.864293</v>
      </c>
      <c r="AD7" s="19">
        <v>6.4623438383515447E-2</v>
      </c>
    </row>
    <row r="8" spans="1:30" ht="13.5" thickBot="1" x14ac:dyDescent="0.25">
      <c r="A8" s="3"/>
      <c r="B8" s="28" t="s">
        <v>34</v>
      </c>
      <c r="C8" s="39">
        <v>7695</v>
      </c>
      <c r="D8" s="44">
        <v>0.11204787698759391</v>
      </c>
      <c r="E8" s="39">
        <v>9714.1634819999999</v>
      </c>
      <c r="F8" s="259">
        <v>0.12052347684365439</v>
      </c>
      <c r="G8" s="254">
        <v>2.1409064358882235E-2</v>
      </c>
      <c r="H8" s="261"/>
      <c r="I8" s="261"/>
      <c r="J8" s="28" t="s">
        <v>34</v>
      </c>
      <c r="K8" s="56">
        <v>5269.8758820000003</v>
      </c>
      <c r="L8" s="44">
        <v>0.12336462554691821</v>
      </c>
      <c r="M8" s="56">
        <v>4356.9704820000006</v>
      </c>
      <c r="N8" s="44">
        <v>0.1162092042288546</v>
      </c>
      <c r="O8" s="56">
        <v>87.317120000000003</v>
      </c>
      <c r="P8" s="44">
        <v>0.22423317000400417</v>
      </c>
      <c r="R8" s="28" t="s">
        <v>34</v>
      </c>
      <c r="S8" s="39">
        <v>1411.8917160000001</v>
      </c>
      <c r="T8" s="44">
        <v>0.29108114598460683</v>
      </c>
      <c r="U8" s="39">
        <v>2899.3965679999997</v>
      </c>
      <c r="V8" s="44">
        <v>0.23149828044260626</v>
      </c>
      <c r="W8" s="39">
        <v>2868.0187550000001</v>
      </c>
      <c r="X8" s="44">
        <v>0.11456003089452604</v>
      </c>
      <c r="Y8" s="39">
        <v>2147.1601070000002</v>
      </c>
      <c r="Z8" s="44">
        <v>7.9155798525583618E-2</v>
      </c>
      <c r="AA8" s="39">
        <v>319.86384199999998</v>
      </c>
      <c r="AB8" s="44">
        <v>3.9605162451179753E-2</v>
      </c>
      <c r="AC8" s="39">
        <v>67.832496000000006</v>
      </c>
      <c r="AD8" s="44">
        <v>2.2704435690543583E-2</v>
      </c>
    </row>
    <row r="9" spans="1:30" x14ac:dyDescent="0.2">
      <c r="A9" s="1">
        <v>97212</v>
      </c>
      <c r="B9" s="25" t="s">
        <v>9</v>
      </c>
      <c r="C9" s="38">
        <v>486</v>
      </c>
      <c r="D9" s="43">
        <v>0.11513859275053305</v>
      </c>
      <c r="E9" s="38">
        <v>662.668724</v>
      </c>
      <c r="F9" s="146">
        <v>0.13069759800643099</v>
      </c>
      <c r="G9" s="255">
        <v>2.8588908135377844E-2</v>
      </c>
      <c r="H9" s="261"/>
      <c r="I9" s="261"/>
      <c r="J9" s="25" t="s">
        <v>9</v>
      </c>
      <c r="K9" s="57">
        <v>504.74594699999994</v>
      </c>
      <c r="L9" s="43">
        <v>0.11778049829877087</v>
      </c>
      <c r="M9" s="57">
        <v>142.91878499999999</v>
      </c>
      <c r="N9" s="43">
        <v>0.19321398514505472</v>
      </c>
      <c r="O9" s="38">
        <v>15.003990999999999</v>
      </c>
      <c r="P9" s="43">
        <v>0.33288522630119166</v>
      </c>
      <c r="R9" s="25" t="s">
        <v>9</v>
      </c>
      <c r="S9" s="38">
        <v>30.055540000000001</v>
      </c>
      <c r="T9" s="43">
        <v>0.44458292429012347</v>
      </c>
      <c r="U9" s="38">
        <v>180.27179699999999</v>
      </c>
      <c r="V9" s="43">
        <v>0.36204983790573564</v>
      </c>
      <c r="W9" s="38">
        <v>259.946774</v>
      </c>
      <c r="X9" s="43">
        <v>0.15452941881387919</v>
      </c>
      <c r="Y9" s="38">
        <v>152.4126</v>
      </c>
      <c r="Z9" s="43">
        <v>7.2073417481268984E-2</v>
      </c>
      <c r="AA9" s="38">
        <v>27.435134000000001</v>
      </c>
      <c r="AB9" s="43">
        <v>5.1030275015940263E-2</v>
      </c>
      <c r="AC9" s="38">
        <v>12.546878</v>
      </c>
      <c r="AD9" s="43">
        <v>7.370662934808575E-2</v>
      </c>
    </row>
    <row r="10" spans="1:30" x14ac:dyDescent="0.2">
      <c r="A10" s="1">
        <v>97222</v>
      </c>
      <c r="B10" s="26" t="s">
        <v>17</v>
      </c>
      <c r="C10" s="22">
        <v>1246</v>
      </c>
      <c r="D10" s="17">
        <v>0.14777039848197343</v>
      </c>
      <c r="E10" s="22">
        <v>1278.0451310000001</v>
      </c>
      <c r="F10" s="88">
        <v>0.11692913953371174</v>
      </c>
      <c r="G10" s="248">
        <v>2.3111437429241821E-3</v>
      </c>
      <c r="H10" s="261"/>
      <c r="I10" s="261"/>
      <c r="J10" s="26" t="s">
        <v>17</v>
      </c>
      <c r="K10" s="16">
        <v>703.75118499999996</v>
      </c>
      <c r="L10" s="17">
        <v>0.10116533515388751</v>
      </c>
      <c r="M10" s="16">
        <v>539.36937</v>
      </c>
      <c r="N10" s="17">
        <v>0.13914841588043975</v>
      </c>
      <c r="O10" s="22">
        <v>34.924577999999997</v>
      </c>
      <c r="P10" s="17">
        <v>0.35849465531130459</v>
      </c>
      <c r="R10" s="26" t="s">
        <v>17</v>
      </c>
      <c r="S10" s="22">
        <v>69.933636000000007</v>
      </c>
      <c r="T10" s="17">
        <v>0.27454010573315502</v>
      </c>
      <c r="U10" s="22">
        <v>251.989791</v>
      </c>
      <c r="V10" s="17">
        <v>0.2279205357047846</v>
      </c>
      <c r="W10" s="22">
        <v>519.29447600000003</v>
      </c>
      <c r="X10" s="17">
        <v>0.1491691651594666</v>
      </c>
      <c r="Y10" s="22">
        <v>404.50619499999999</v>
      </c>
      <c r="Z10" s="17">
        <v>8.4254005906691479E-2</v>
      </c>
      <c r="AA10" s="22">
        <v>29.84742</v>
      </c>
      <c r="AB10" s="17">
        <v>2.8748772132292759E-2</v>
      </c>
      <c r="AC10" s="22">
        <v>2.4736150000000001</v>
      </c>
      <c r="AD10" s="17">
        <v>9.9240152656073603E-3</v>
      </c>
    </row>
    <row r="11" spans="1:30" x14ac:dyDescent="0.2">
      <c r="A11" s="1">
        <v>97228</v>
      </c>
      <c r="B11" s="26" t="s">
        <v>23</v>
      </c>
      <c r="C11" s="22">
        <v>657</v>
      </c>
      <c r="D11" s="17">
        <v>9.4045233323790445E-2</v>
      </c>
      <c r="E11" s="22">
        <v>1245.9188119999999</v>
      </c>
      <c r="F11" s="88">
        <v>0.14815815106495511</v>
      </c>
      <c r="G11" s="248">
        <v>5.9902342889334825E-2</v>
      </c>
      <c r="H11" s="261"/>
      <c r="I11" s="261"/>
      <c r="J11" s="26" t="s">
        <v>23</v>
      </c>
      <c r="K11" s="16">
        <v>1078.2392009999999</v>
      </c>
      <c r="L11" s="17">
        <v>0.14979130934537771</v>
      </c>
      <c r="M11" s="16">
        <v>145.148706</v>
      </c>
      <c r="N11" s="17">
        <v>0.13064015289651379</v>
      </c>
      <c r="O11" s="22">
        <v>22.530905000000001</v>
      </c>
      <c r="P11" s="17">
        <v>0.22519485594050295</v>
      </c>
      <c r="R11" s="26" t="s">
        <v>23</v>
      </c>
      <c r="S11" s="22">
        <v>17.477958999999998</v>
      </c>
      <c r="T11" s="17">
        <v>0.25919797953826018</v>
      </c>
      <c r="U11" s="22">
        <v>125.15520100000001</v>
      </c>
      <c r="V11" s="17">
        <v>0.23262029523699282</v>
      </c>
      <c r="W11" s="22">
        <v>337.83649700000001</v>
      </c>
      <c r="X11" s="17">
        <v>0.15204093391219134</v>
      </c>
      <c r="Y11" s="22">
        <v>537.74380299999996</v>
      </c>
      <c r="Z11" s="17">
        <v>0.16470386858160355</v>
      </c>
      <c r="AA11" s="22">
        <v>185.16287700000001</v>
      </c>
      <c r="AB11" s="17">
        <v>0.10511416932138029</v>
      </c>
      <c r="AC11" s="22">
        <v>42.542475000000003</v>
      </c>
      <c r="AD11" s="17">
        <v>7.6588809111900524E-2</v>
      </c>
    </row>
    <row r="12" spans="1:30" x14ac:dyDescent="0.2">
      <c r="A12" s="1">
        <v>97230</v>
      </c>
      <c r="B12" s="27" t="s">
        <v>25</v>
      </c>
      <c r="C12" s="22">
        <v>588</v>
      </c>
      <c r="D12" s="19">
        <v>0.11288155116145134</v>
      </c>
      <c r="E12" s="22">
        <v>771.53095900000005</v>
      </c>
      <c r="F12" s="89">
        <v>0.11652550596516505</v>
      </c>
      <c r="G12" s="249">
        <v>2.5002899163191428E-2</v>
      </c>
      <c r="H12" s="261"/>
      <c r="I12" s="261"/>
      <c r="J12" s="27" t="s">
        <v>25</v>
      </c>
      <c r="K12" s="18">
        <v>519.23172499999998</v>
      </c>
      <c r="L12" s="19">
        <v>0.12620819418986715</v>
      </c>
      <c r="M12" s="18">
        <v>232.75609600000001</v>
      </c>
      <c r="N12" s="19">
        <v>9.5655207007370874E-2</v>
      </c>
      <c r="O12" s="22">
        <v>19.543137000000002</v>
      </c>
      <c r="P12" s="19">
        <v>0.26494549601101397</v>
      </c>
      <c r="R12" s="27" t="s">
        <v>25</v>
      </c>
      <c r="S12" s="22">
        <v>61.825839000000002</v>
      </c>
      <c r="T12" s="19">
        <v>0.28329874103702146</v>
      </c>
      <c r="U12" s="22">
        <v>81.464584000000002</v>
      </c>
      <c r="V12" s="19">
        <v>0.1351535625722001</v>
      </c>
      <c r="W12" s="22">
        <v>220.88392399999998</v>
      </c>
      <c r="X12" s="19">
        <v>0.1251249366980495</v>
      </c>
      <c r="Y12" s="22">
        <v>254.333541</v>
      </c>
      <c r="Z12" s="19">
        <v>0.10315944628751918</v>
      </c>
      <c r="AA12" s="22">
        <v>131.001599</v>
      </c>
      <c r="AB12" s="19">
        <v>0.10928769733683255</v>
      </c>
      <c r="AC12" s="22">
        <v>22.021470999999998</v>
      </c>
      <c r="AD12" s="19">
        <v>5.9403701879889886E-2</v>
      </c>
    </row>
    <row r="13" spans="1:30" x14ac:dyDescent="0.2">
      <c r="A13" s="3"/>
      <c r="B13" s="29" t="s">
        <v>35</v>
      </c>
      <c r="C13" s="24">
        <v>2977</v>
      </c>
      <c r="D13" s="21">
        <v>0.11980843528654217</v>
      </c>
      <c r="E13" s="24">
        <v>3958.163626</v>
      </c>
      <c r="F13" s="90">
        <v>0.1275557819963444</v>
      </c>
      <c r="G13" s="250">
        <v>2.6234970701078719E-2</v>
      </c>
      <c r="H13" s="261"/>
      <c r="I13" s="261"/>
      <c r="J13" s="29" t="s">
        <v>35</v>
      </c>
      <c r="K13" s="20">
        <v>2805.9680579999999</v>
      </c>
      <c r="L13" s="21">
        <v>0.12440950133141922</v>
      </c>
      <c r="M13" s="20">
        <v>1060.192957</v>
      </c>
      <c r="N13" s="21">
        <v>0.12992166659787893</v>
      </c>
      <c r="O13" s="20">
        <v>92.002611000000002</v>
      </c>
      <c r="P13" s="21">
        <v>0.29086564698893785</v>
      </c>
      <c r="R13" s="29" t="s">
        <v>35</v>
      </c>
      <c r="S13" s="24">
        <v>179.29297400000002</v>
      </c>
      <c r="T13" s="21">
        <v>0.2948895469465278</v>
      </c>
      <c r="U13" s="24">
        <v>638.88137299999994</v>
      </c>
      <c r="V13" s="21">
        <v>0.23280279479096222</v>
      </c>
      <c r="W13" s="24">
        <v>1337.961671</v>
      </c>
      <c r="X13" s="21">
        <v>0.14621340416884027</v>
      </c>
      <c r="Y13" s="24">
        <v>1348.9961389999999</v>
      </c>
      <c r="Z13" s="21">
        <v>0.10667313721357664</v>
      </c>
      <c r="AA13" s="24">
        <v>373.44703000000004</v>
      </c>
      <c r="AB13" s="21">
        <v>8.2328386665170741E-2</v>
      </c>
      <c r="AC13" s="24">
        <v>79.584439000000003</v>
      </c>
      <c r="AD13" s="21">
        <v>5.9141679703064338E-2</v>
      </c>
    </row>
    <row r="14" spans="1:30" x14ac:dyDescent="0.2">
      <c r="A14" s="1">
        <v>97201</v>
      </c>
      <c r="B14" s="30" t="s">
        <v>32</v>
      </c>
      <c r="C14" s="22">
        <v>98</v>
      </c>
      <c r="D14" s="15">
        <v>0.1382228490832158</v>
      </c>
      <c r="E14" s="22">
        <v>102.807423</v>
      </c>
      <c r="F14" s="87">
        <v>0.13143791646454486</v>
      </c>
      <c r="G14" s="256">
        <v>4.3631345033390279E-3</v>
      </c>
      <c r="H14" s="261"/>
      <c r="I14" s="261"/>
      <c r="J14" s="30" t="s">
        <v>32</v>
      </c>
      <c r="K14" s="14">
        <v>94.078491</v>
      </c>
      <c r="L14" s="15">
        <v>0.12605448400952657</v>
      </c>
      <c r="M14" s="14">
        <v>1.939762</v>
      </c>
      <c r="N14" s="15">
        <v>7.173752707638037E-2</v>
      </c>
      <c r="O14" s="22">
        <v>6.7891700000000004</v>
      </c>
      <c r="P14" s="15">
        <v>0.77122499701525793</v>
      </c>
      <c r="R14" s="30" t="s">
        <v>32</v>
      </c>
      <c r="S14" s="22">
        <v>2.9096440000000001</v>
      </c>
      <c r="T14" s="15">
        <v>0.32640005456371524</v>
      </c>
      <c r="U14" s="22">
        <v>19.397627</v>
      </c>
      <c r="V14" s="15">
        <v>0.3760438990744524</v>
      </c>
      <c r="W14" s="22">
        <v>32.975966</v>
      </c>
      <c r="X14" s="15">
        <v>0.15041904469092823</v>
      </c>
      <c r="Y14" s="22">
        <v>38.795254</v>
      </c>
      <c r="Z14" s="15">
        <v>0.11453407664060074</v>
      </c>
      <c r="AA14" s="22">
        <v>3.8795250000000001</v>
      </c>
      <c r="AB14" s="15">
        <v>3.2700965334367935E-2</v>
      </c>
      <c r="AC14" s="22">
        <v>4.8494070000000002</v>
      </c>
      <c r="AD14" s="15">
        <v>0.10754733764836445</v>
      </c>
    </row>
    <row r="15" spans="1:30" x14ac:dyDescent="0.2">
      <c r="A15" s="1">
        <v>97203</v>
      </c>
      <c r="B15" s="26" t="s">
        <v>1</v>
      </c>
      <c r="C15" s="22">
        <v>150</v>
      </c>
      <c r="D15" s="17">
        <v>9.5785440613026823E-2</v>
      </c>
      <c r="E15" s="22">
        <v>328.34774599999997</v>
      </c>
      <c r="F15" s="88">
        <v>0.1710833873104648</v>
      </c>
      <c r="G15" s="248">
        <v>7.3819192376710641E-2</v>
      </c>
      <c r="H15" s="261"/>
      <c r="I15" s="261"/>
      <c r="J15" s="26" t="s">
        <v>1</v>
      </c>
      <c r="K15" s="16">
        <v>315.93123600000001</v>
      </c>
      <c r="L15" s="17">
        <v>0.18577804899122458</v>
      </c>
      <c r="M15" s="16">
        <v>12.416511</v>
      </c>
      <c r="N15" s="17">
        <v>5.9297478727785596E-2</v>
      </c>
      <c r="O15" s="22">
        <v>0</v>
      </c>
      <c r="P15" s="17">
        <v>0</v>
      </c>
      <c r="R15" s="26" t="s">
        <v>1</v>
      </c>
      <c r="S15" s="22">
        <v>0</v>
      </c>
      <c r="T15" s="17">
        <v>0</v>
      </c>
      <c r="U15" s="22">
        <v>8.2776739999999993</v>
      </c>
      <c r="V15" s="17">
        <v>8.158047009231667E-2</v>
      </c>
      <c r="W15" s="22">
        <v>4.1388369999999997</v>
      </c>
      <c r="X15" s="17">
        <v>1.0570475585804973E-2</v>
      </c>
      <c r="Y15" s="22">
        <v>223.49720600000001</v>
      </c>
      <c r="Z15" s="17">
        <v>0.23430134794768329</v>
      </c>
      <c r="AA15" s="22">
        <v>78.637906000000001</v>
      </c>
      <c r="AB15" s="17">
        <v>0.21810275256802791</v>
      </c>
      <c r="AC15" s="22">
        <v>13.796124000000001</v>
      </c>
      <c r="AD15" s="17">
        <v>0.13192236448192279</v>
      </c>
    </row>
    <row r="16" spans="1:30" x14ac:dyDescent="0.2">
      <c r="A16" s="1">
        <v>97211</v>
      </c>
      <c r="B16" s="26" t="s">
        <v>30</v>
      </c>
      <c r="C16" s="22">
        <v>52</v>
      </c>
      <c r="D16" s="17">
        <v>0.12903225806451613</v>
      </c>
      <c r="E16" s="22">
        <v>72</v>
      </c>
      <c r="F16" s="88">
        <v>0.19047619047619047</v>
      </c>
      <c r="G16" s="248">
        <v>3.0025804236951448E-2</v>
      </c>
      <c r="H16" s="261"/>
      <c r="I16" s="261"/>
      <c r="J16" s="26" t="s">
        <v>30</v>
      </c>
      <c r="K16" s="16">
        <v>68</v>
      </c>
      <c r="L16" s="17">
        <v>0.19825072886297376</v>
      </c>
      <c r="M16" s="16">
        <v>2</v>
      </c>
      <c r="N16" s="17">
        <v>6.0606060606060608E-2</v>
      </c>
      <c r="O16" s="22">
        <v>2</v>
      </c>
      <c r="P16" s="17">
        <v>1</v>
      </c>
      <c r="R16" s="26" t="s">
        <v>30</v>
      </c>
      <c r="S16" s="22">
        <v>0</v>
      </c>
      <c r="T16" s="17">
        <v>0</v>
      </c>
      <c r="U16" s="22">
        <v>2</v>
      </c>
      <c r="V16" s="17">
        <v>7.1428571428571425E-2</v>
      </c>
      <c r="W16" s="22">
        <v>13</v>
      </c>
      <c r="X16" s="17">
        <v>0.14942528735632185</v>
      </c>
      <c r="Y16" s="22">
        <v>1</v>
      </c>
      <c r="Z16" s="17">
        <v>1.0416666666666666E-2</v>
      </c>
      <c r="AA16" s="22">
        <v>0</v>
      </c>
      <c r="AB16" s="17">
        <v>0</v>
      </c>
      <c r="AC16" s="22">
        <v>56</v>
      </c>
      <c r="AD16" s="17">
        <v>0.46666666666666667</v>
      </c>
    </row>
    <row r="17" spans="1:30" x14ac:dyDescent="0.2">
      <c r="A17" s="1">
        <v>97214</v>
      </c>
      <c r="B17" s="26" t="s">
        <v>11</v>
      </c>
      <c r="C17" s="22">
        <v>281</v>
      </c>
      <c r="D17" s="17">
        <v>8.9206349206349206E-2</v>
      </c>
      <c r="E17" s="22">
        <v>381.59871399999997</v>
      </c>
      <c r="F17" s="88">
        <v>0.11453791188965425</v>
      </c>
      <c r="G17" s="248">
        <v>2.8210113161510675E-2</v>
      </c>
      <c r="H17" s="261"/>
      <c r="I17" s="261"/>
      <c r="J17" s="26" t="s">
        <v>11</v>
      </c>
      <c r="K17" s="16">
        <v>345.30535700000001</v>
      </c>
      <c r="L17" s="17">
        <v>0.11938074893550973</v>
      </c>
      <c r="M17" s="16">
        <v>31.108590000000003</v>
      </c>
      <c r="N17" s="17">
        <v>7.5624594110168433E-2</v>
      </c>
      <c r="O17" s="22">
        <v>5.1847650000000005</v>
      </c>
      <c r="P17" s="17">
        <v>0.18643365945660004</v>
      </c>
      <c r="R17" s="26" t="s">
        <v>11</v>
      </c>
      <c r="S17" s="22">
        <v>8.2956240000000001</v>
      </c>
      <c r="T17" s="17">
        <v>0.21356218956166462</v>
      </c>
      <c r="U17" s="22">
        <v>40.441167999999998</v>
      </c>
      <c r="V17" s="17">
        <v>0.20706087289939504</v>
      </c>
      <c r="W17" s="22">
        <v>178.35592</v>
      </c>
      <c r="X17" s="17">
        <v>0.20280887553104326</v>
      </c>
      <c r="Y17" s="22">
        <v>105.76920800000001</v>
      </c>
      <c r="Z17" s="17">
        <v>8.4382532917210831E-2</v>
      </c>
      <c r="AA17" s="22">
        <v>41.478120999999994</v>
      </c>
      <c r="AB17" s="17">
        <v>6.4169376870446868E-2</v>
      </c>
      <c r="AC17" s="22">
        <v>7.2586709999999997</v>
      </c>
      <c r="AD17" s="17">
        <v>2.2810264182862503E-2</v>
      </c>
    </row>
    <row r="18" spans="1:30" x14ac:dyDescent="0.2">
      <c r="A18" s="1">
        <v>97215</v>
      </c>
      <c r="B18" s="26" t="s">
        <v>12</v>
      </c>
      <c r="C18" s="22">
        <v>98</v>
      </c>
      <c r="D18" s="17">
        <v>0.17499999999999999</v>
      </c>
      <c r="E18" s="22">
        <v>103.04186</v>
      </c>
      <c r="F18" s="88">
        <v>0.17847600589562257</v>
      </c>
      <c r="G18" s="248">
        <v>4.5711281280496063E-3</v>
      </c>
      <c r="H18" s="261"/>
      <c r="I18" s="261"/>
      <c r="J18" s="26" t="s">
        <v>12</v>
      </c>
      <c r="K18" s="16">
        <v>97.802444000000008</v>
      </c>
      <c r="L18" s="17">
        <v>0.17801452349255659</v>
      </c>
      <c r="M18" s="16">
        <v>4.3661810000000001</v>
      </c>
      <c r="N18" s="17">
        <v>0.1613364236020747</v>
      </c>
      <c r="O18" s="22">
        <v>0.87323600000000001</v>
      </c>
      <c r="P18" s="17">
        <v>0.99999885483549444</v>
      </c>
      <c r="R18" s="26" t="s">
        <v>12</v>
      </c>
      <c r="S18" s="22">
        <v>0</v>
      </c>
      <c r="T18" s="17">
        <v>0</v>
      </c>
      <c r="U18" s="22">
        <v>6.1126529999999999</v>
      </c>
      <c r="V18" s="17">
        <v>0.31417390751938495</v>
      </c>
      <c r="W18" s="22">
        <v>31.436499999999999</v>
      </c>
      <c r="X18" s="17">
        <v>0.2379457917606578</v>
      </c>
      <c r="Y18" s="22">
        <v>39.295625000000001</v>
      </c>
      <c r="Z18" s="17">
        <v>0.17167760631809328</v>
      </c>
      <c r="AA18" s="22">
        <v>18.337958</v>
      </c>
      <c r="AB18" s="17">
        <v>0.14420566426488482</v>
      </c>
      <c r="AC18" s="22">
        <v>7.8591249999999997</v>
      </c>
      <c r="AD18" s="17">
        <v>0.1180127509405357</v>
      </c>
    </row>
    <row r="19" spans="1:30" x14ac:dyDescent="0.2">
      <c r="A19" s="1">
        <v>97216</v>
      </c>
      <c r="B19" s="27" t="s">
        <v>13</v>
      </c>
      <c r="C19" s="22">
        <v>118</v>
      </c>
      <c r="D19" s="19">
        <v>8.9123867069486398E-2</v>
      </c>
      <c r="E19" s="22">
        <v>213</v>
      </c>
      <c r="F19" s="89">
        <v>0.12948328267477205</v>
      </c>
      <c r="G19" s="249">
        <v>5.5159135256374059E-2</v>
      </c>
      <c r="H19" s="261"/>
      <c r="I19" s="261"/>
      <c r="J19" s="27" t="s">
        <v>13</v>
      </c>
      <c r="K19" s="18">
        <v>189</v>
      </c>
      <c r="L19" s="19">
        <v>0.14296520423600606</v>
      </c>
      <c r="M19" s="18">
        <v>24</v>
      </c>
      <c r="N19" s="19">
        <v>7.5471698113207544E-2</v>
      </c>
      <c r="O19" s="22">
        <v>0</v>
      </c>
      <c r="P19" s="19">
        <v>0</v>
      </c>
      <c r="R19" s="27" t="s">
        <v>13</v>
      </c>
      <c r="S19" s="22">
        <v>0</v>
      </c>
      <c r="T19" s="19">
        <v>0</v>
      </c>
      <c r="U19" s="22">
        <v>53</v>
      </c>
      <c r="V19" s="19">
        <v>0.33124999999999999</v>
      </c>
      <c r="W19" s="22">
        <v>101</v>
      </c>
      <c r="X19" s="19">
        <v>0.25440806045340053</v>
      </c>
      <c r="Y19" s="22">
        <v>52</v>
      </c>
      <c r="Z19" s="19">
        <v>8.1377151799687006E-2</v>
      </c>
      <c r="AA19" s="22">
        <v>5</v>
      </c>
      <c r="AB19" s="19">
        <v>1.5974440894568689E-2</v>
      </c>
      <c r="AC19" s="22">
        <v>2</v>
      </c>
      <c r="AD19" s="19">
        <v>1.6393442622950821E-2</v>
      </c>
    </row>
    <row r="20" spans="1:30" x14ac:dyDescent="0.2">
      <c r="A20" s="3"/>
      <c r="B20" s="29" t="s">
        <v>36</v>
      </c>
      <c r="C20" s="24">
        <v>797</v>
      </c>
      <c r="D20" s="21">
        <v>0.1033454356846473</v>
      </c>
      <c r="E20" s="24">
        <v>1200.7957430000001</v>
      </c>
      <c r="F20" s="90">
        <v>0.13908754544811411</v>
      </c>
      <c r="G20" s="250">
        <v>3.7965220430437263E-2</v>
      </c>
      <c r="H20" s="261"/>
      <c r="I20" s="261"/>
      <c r="J20" s="29" t="s">
        <v>36</v>
      </c>
      <c r="K20" s="20">
        <v>1110.1175280000002</v>
      </c>
      <c r="L20" s="21">
        <v>0.14696157558608505</v>
      </c>
      <c r="M20" s="20">
        <v>75.831044000000006</v>
      </c>
      <c r="N20" s="21">
        <v>7.39201103891724E-2</v>
      </c>
      <c r="O20" s="20">
        <v>14.847171000000001</v>
      </c>
      <c r="P20" s="21">
        <v>0.27630331378711909</v>
      </c>
      <c r="R20" s="29" t="s">
        <v>36</v>
      </c>
      <c r="S20" s="24">
        <v>11.205268</v>
      </c>
      <c r="T20" s="21">
        <v>0.15335131672667024</v>
      </c>
      <c r="U20" s="24">
        <v>129.22912199999999</v>
      </c>
      <c r="V20" s="21">
        <v>0.23250318063111669</v>
      </c>
      <c r="W20" s="24">
        <v>360.90722299999999</v>
      </c>
      <c r="X20" s="21">
        <v>0.17134499411543797</v>
      </c>
      <c r="Y20" s="24">
        <v>460.35729300000003</v>
      </c>
      <c r="Z20" s="21">
        <v>0.13115774549224424</v>
      </c>
      <c r="AA20" s="24">
        <v>147.33350999999999</v>
      </c>
      <c r="AB20" s="21">
        <v>9.1412641503768585E-2</v>
      </c>
      <c r="AC20" s="24">
        <v>91.763327000000004</v>
      </c>
      <c r="AD20" s="21">
        <v>0.11817806668874922</v>
      </c>
    </row>
    <row r="21" spans="1:30" x14ac:dyDescent="0.2">
      <c r="A21" s="1">
        <v>97234</v>
      </c>
      <c r="B21" s="30" t="s">
        <v>2</v>
      </c>
      <c r="C21" s="22">
        <v>177</v>
      </c>
      <c r="D21" s="15">
        <v>0.26536731634182908</v>
      </c>
      <c r="E21" s="22">
        <v>137.50694899999999</v>
      </c>
      <c r="F21" s="87">
        <v>0.19091305899899488</v>
      </c>
      <c r="G21" s="256">
        <v>-2.2690897789800046E-2</v>
      </c>
      <c r="H21" s="261"/>
      <c r="I21" s="261"/>
      <c r="J21" s="30" t="s">
        <v>2</v>
      </c>
      <c r="K21" s="14">
        <v>119.44034199999999</v>
      </c>
      <c r="L21" s="15">
        <v>0.21333975746611278</v>
      </c>
      <c r="M21" s="14">
        <v>12.044404</v>
      </c>
      <c r="N21" s="15">
        <v>8.279750488422899E-2</v>
      </c>
      <c r="O21" s="22">
        <v>6.0222020000000001</v>
      </c>
      <c r="P21" s="15">
        <v>0.40331980942405149</v>
      </c>
      <c r="R21" s="30" t="s">
        <v>2</v>
      </c>
      <c r="S21" s="22">
        <v>2.0074010000000002</v>
      </c>
      <c r="T21" s="15">
        <v>0.16883817709025034</v>
      </c>
      <c r="U21" s="22">
        <v>77.284926999999996</v>
      </c>
      <c r="V21" s="15">
        <v>0.51936072920479115</v>
      </c>
      <c r="W21" s="22">
        <v>48.177617000000005</v>
      </c>
      <c r="X21" s="15">
        <v>0.23667655120979386</v>
      </c>
      <c r="Y21" s="22">
        <v>7.0259020000000003</v>
      </c>
      <c r="Z21" s="15">
        <v>3.5163928277178055E-2</v>
      </c>
      <c r="AA21" s="22">
        <v>3.011101</v>
      </c>
      <c r="AB21" s="15">
        <v>2.900198092007206E-2</v>
      </c>
      <c r="AC21" s="22">
        <v>0</v>
      </c>
      <c r="AD21" s="15">
        <v>0</v>
      </c>
    </row>
    <row r="22" spans="1:30" x14ac:dyDescent="0.2">
      <c r="A22" s="1">
        <v>97204</v>
      </c>
      <c r="B22" s="26" t="s">
        <v>3</v>
      </c>
      <c r="C22" s="22">
        <v>228</v>
      </c>
      <c r="D22" s="17">
        <v>0.15415821501014199</v>
      </c>
      <c r="E22" s="22">
        <v>209.49071799999999</v>
      </c>
      <c r="F22" s="88">
        <v>0.10482960452545484</v>
      </c>
      <c r="G22" s="248">
        <v>-7.667381424610098E-3</v>
      </c>
      <c r="H22" s="261"/>
      <c r="I22" s="261"/>
      <c r="J22" s="26" t="s">
        <v>3</v>
      </c>
      <c r="K22" s="16">
        <v>167.20818800000001</v>
      </c>
      <c r="L22" s="17">
        <v>0.10189246423107814</v>
      </c>
      <c r="M22" s="16">
        <v>39.399629999999995</v>
      </c>
      <c r="N22" s="17">
        <v>0.11638000058728143</v>
      </c>
      <c r="O22" s="22">
        <v>2.8828999999999998</v>
      </c>
      <c r="P22" s="17">
        <v>0.15315263387308883</v>
      </c>
      <c r="R22" s="26" t="s">
        <v>3</v>
      </c>
      <c r="S22" s="22">
        <v>13.453533</v>
      </c>
      <c r="T22" s="17">
        <v>0.28994285767979561</v>
      </c>
      <c r="U22" s="22">
        <v>49.970263000000003</v>
      </c>
      <c r="V22" s="17">
        <v>0.18577227696126616</v>
      </c>
      <c r="W22" s="22">
        <v>83.604094000000003</v>
      </c>
      <c r="X22" s="17">
        <v>0.13660720878521732</v>
      </c>
      <c r="Y22" s="22">
        <v>36.516729999999995</v>
      </c>
      <c r="Z22" s="17">
        <v>5.7195746062304466E-2</v>
      </c>
      <c r="AA22" s="22">
        <v>25.946097999999999</v>
      </c>
      <c r="AB22" s="17">
        <v>8.3219400494206411E-2</v>
      </c>
      <c r="AC22" s="22">
        <v>0</v>
      </c>
      <c r="AD22" s="17">
        <v>0</v>
      </c>
    </row>
    <row r="23" spans="1:30" x14ac:dyDescent="0.2">
      <c r="A23" s="1">
        <v>97205</v>
      </c>
      <c r="B23" s="26" t="s">
        <v>4</v>
      </c>
      <c r="C23" s="22">
        <v>193</v>
      </c>
      <c r="D23" s="17">
        <v>0.12054965646470955</v>
      </c>
      <c r="E23" s="22">
        <v>243.413512</v>
      </c>
      <c r="F23" s="88">
        <v>0.11826772412750275</v>
      </c>
      <c r="G23" s="248">
        <v>2.1321533134647019E-2</v>
      </c>
      <c r="H23" s="261"/>
      <c r="I23" s="261"/>
      <c r="J23" s="26" t="s">
        <v>4</v>
      </c>
      <c r="K23" s="16">
        <v>191.55584999999999</v>
      </c>
      <c r="L23" s="17">
        <v>0.13180175341165626</v>
      </c>
      <c r="M23" s="16">
        <v>47.624384000000006</v>
      </c>
      <c r="N23" s="17">
        <v>7.9834323590137632E-2</v>
      </c>
      <c r="O23" s="22">
        <v>4.2332789999999996</v>
      </c>
      <c r="P23" s="17">
        <v>0.51293341865100262</v>
      </c>
      <c r="R23" s="26" t="s">
        <v>4</v>
      </c>
      <c r="S23" s="22">
        <v>25.399671000000001</v>
      </c>
      <c r="T23" s="17">
        <v>0.50167090175880591</v>
      </c>
      <c r="U23" s="22">
        <v>30.691268999999998</v>
      </c>
      <c r="V23" s="17">
        <v>0.23865995851252078</v>
      </c>
      <c r="W23" s="22">
        <v>126.998355</v>
      </c>
      <c r="X23" s="17">
        <v>0.24714603398911883</v>
      </c>
      <c r="Y23" s="22">
        <v>9.524877</v>
      </c>
      <c r="Z23" s="17">
        <v>1.4262639593138794E-2</v>
      </c>
      <c r="AA23" s="22">
        <v>48.682701999999999</v>
      </c>
      <c r="AB23" s="17">
        <v>9.5633247944209465E-2</v>
      </c>
      <c r="AC23" s="22">
        <v>2.1166390000000002</v>
      </c>
      <c r="AD23" s="17">
        <v>1.1247208899994829E-2</v>
      </c>
    </row>
    <row r="24" spans="1:30" x14ac:dyDescent="0.2">
      <c r="A24" s="1">
        <v>97208</v>
      </c>
      <c r="B24" s="26" t="s">
        <v>7</v>
      </c>
      <c r="C24" s="22">
        <v>56</v>
      </c>
      <c r="D24" s="17">
        <v>0.14000000000000001</v>
      </c>
      <c r="E24" s="22">
        <v>83.611288000000002</v>
      </c>
      <c r="F24" s="88">
        <v>0.17781527859806273</v>
      </c>
      <c r="G24" s="248">
        <v>3.7110835056550995E-2</v>
      </c>
      <c r="H24" s="261"/>
      <c r="I24" s="261"/>
      <c r="J24" s="26" t="s">
        <v>7</v>
      </c>
      <c r="K24" s="16">
        <v>83.611288000000002</v>
      </c>
      <c r="L24" s="17">
        <v>0.18760701762577014</v>
      </c>
      <c r="M24" s="16">
        <v>0</v>
      </c>
      <c r="N24" s="17">
        <v>0</v>
      </c>
      <c r="O24" s="22">
        <v>0</v>
      </c>
      <c r="P24" s="17">
        <v>0</v>
      </c>
      <c r="R24" s="26" t="s">
        <v>7</v>
      </c>
      <c r="S24" s="22">
        <v>2.1717219999999999</v>
      </c>
      <c r="T24" s="17">
        <v>0.41596482770205367</v>
      </c>
      <c r="U24" s="22">
        <v>16.287913</v>
      </c>
      <c r="V24" s="17">
        <v>0.23640719580437686</v>
      </c>
      <c r="W24" s="22">
        <v>43.434435000000001</v>
      </c>
      <c r="X24" s="17">
        <v>0.27375296888909406</v>
      </c>
      <c r="Y24" s="22">
        <v>19.545496</v>
      </c>
      <c r="Z24" s="17">
        <v>0.12265015760255117</v>
      </c>
      <c r="AA24" s="22">
        <v>2.1717219999999999</v>
      </c>
      <c r="AB24" s="17">
        <v>3.4822041081671279E-2</v>
      </c>
      <c r="AC24" s="22">
        <v>0</v>
      </c>
      <c r="AD24" s="17">
        <v>0</v>
      </c>
    </row>
    <row r="25" spans="1:30" x14ac:dyDescent="0.2">
      <c r="A25" s="1">
        <v>97218</v>
      </c>
      <c r="B25" s="26" t="s">
        <v>15</v>
      </c>
      <c r="C25" s="22">
        <v>227</v>
      </c>
      <c r="D25" s="17">
        <v>0.11019417475728155</v>
      </c>
      <c r="E25" s="22">
        <v>413</v>
      </c>
      <c r="F25" s="88">
        <v>0.1708729830368225</v>
      </c>
      <c r="G25" s="248">
        <v>5.5916246907540046E-2</v>
      </c>
      <c r="H25" s="261"/>
      <c r="I25" s="261"/>
      <c r="J25" s="26" t="s">
        <v>15</v>
      </c>
      <c r="K25" s="16">
        <v>379</v>
      </c>
      <c r="L25" s="17">
        <v>0.17433302667893286</v>
      </c>
      <c r="M25" s="16">
        <v>25</v>
      </c>
      <c r="N25" s="17">
        <v>0.11061946902654868</v>
      </c>
      <c r="O25" s="22">
        <v>9</v>
      </c>
      <c r="P25" s="17">
        <v>0.52941176470588236</v>
      </c>
      <c r="R25" s="26" t="s">
        <v>15</v>
      </c>
      <c r="S25" s="22">
        <v>4</v>
      </c>
      <c r="T25" s="17">
        <v>0.11764705882352941</v>
      </c>
      <c r="U25" s="22">
        <v>60</v>
      </c>
      <c r="V25" s="17">
        <v>0.3</v>
      </c>
      <c r="W25" s="22">
        <v>249</v>
      </c>
      <c r="X25" s="17">
        <v>0.33023872679045091</v>
      </c>
      <c r="Y25" s="22">
        <v>78</v>
      </c>
      <c r="Z25" s="17">
        <v>8.7346024636058228E-2</v>
      </c>
      <c r="AA25" s="22">
        <v>21</v>
      </c>
      <c r="AB25" s="17">
        <v>5.5851063829787231E-2</v>
      </c>
      <c r="AC25" s="22">
        <v>1</v>
      </c>
      <c r="AD25" s="17">
        <v>6.2500000000000003E-3</v>
      </c>
    </row>
    <row r="26" spans="1:30" x14ac:dyDescent="0.2">
      <c r="A26" s="1">
        <v>97233</v>
      </c>
      <c r="B26" s="26" t="s">
        <v>16</v>
      </c>
      <c r="C26" s="22">
        <v>51</v>
      </c>
      <c r="D26" s="17">
        <v>6.0498220640569395E-2</v>
      </c>
      <c r="E26" s="22">
        <v>183.76993999999999</v>
      </c>
      <c r="F26" s="88">
        <v>0.17193872234792745</v>
      </c>
      <c r="G26" s="248">
        <v>0.12359418158121027</v>
      </c>
      <c r="H26" s="261"/>
      <c r="I26" s="261"/>
      <c r="J26" s="26" t="s">
        <v>16</v>
      </c>
      <c r="K26" s="16">
        <v>161.56954500000001</v>
      </c>
      <c r="L26" s="17">
        <v>0.17595858676177678</v>
      </c>
      <c r="M26" s="16">
        <v>22.200396000000001</v>
      </c>
      <c r="N26" s="17">
        <v>0.15354920689479803</v>
      </c>
      <c r="O26" s="22">
        <v>0</v>
      </c>
      <c r="P26" s="17">
        <v>0</v>
      </c>
      <c r="R26" s="26" t="s">
        <v>16</v>
      </c>
      <c r="S26" s="22">
        <v>2.4667110000000001</v>
      </c>
      <c r="T26" s="17">
        <v>0.12556138291296734</v>
      </c>
      <c r="U26" s="22">
        <v>33.300592999999999</v>
      </c>
      <c r="V26" s="17">
        <v>0.33325527492925483</v>
      </c>
      <c r="W26" s="22">
        <v>37.000659999999996</v>
      </c>
      <c r="X26" s="17">
        <v>0.12868845755590569</v>
      </c>
      <c r="Y26" s="22">
        <v>56.734343999999993</v>
      </c>
      <c r="Z26" s="17">
        <v>0.15294458624844834</v>
      </c>
      <c r="AA26" s="22">
        <v>41.934080000000002</v>
      </c>
      <c r="AB26" s="17">
        <v>0.20715601691441904</v>
      </c>
      <c r="AC26" s="22">
        <v>12.333553</v>
      </c>
      <c r="AD26" s="17">
        <v>0.1396078890982832</v>
      </c>
    </row>
    <row r="27" spans="1:30" x14ac:dyDescent="0.2">
      <c r="A27" s="1">
        <v>97219</v>
      </c>
      <c r="B27" s="26" t="s">
        <v>31</v>
      </c>
      <c r="C27" s="22">
        <v>147</v>
      </c>
      <c r="D27" s="17">
        <v>0.1860759493670886</v>
      </c>
      <c r="E27" s="22">
        <v>174.48749900000001</v>
      </c>
      <c r="F27" s="88">
        <v>0.18386873408070051</v>
      </c>
      <c r="G27" s="248">
        <v>1.5705741835972065E-2</v>
      </c>
      <c r="H27" s="261"/>
      <c r="I27" s="261"/>
      <c r="J27" s="26" t="s">
        <v>31</v>
      </c>
      <c r="K27" s="16">
        <v>155.82573400000001</v>
      </c>
      <c r="L27" s="17">
        <v>0.19736965805909926</v>
      </c>
      <c r="M27" s="16">
        <v>14.929411999999999</v>
      </c>
      <c r="N27" s="17">
        <v>0.10015750572575648</v>
      </c>
      <c r="O27" s="22">
        <v>3.7323529999999998</v>
      </c>
      <c r="P27" s="17">
        <v>0.35863246733193432</v>
      </c>
      <c r="R27" s="26" t="s">
        <v>31</v>
      </c>
      <c r="S27" s="22">
        <v>5.5985290000000001</v>
      </c>
      <c r="T27" s="17">
        <v>0.19950545993921892</v>
      </c>
      <c r="U27" s="22">
        <v>62.516911999999998</v>
      </c>
      <c r="V27" s="17">
        <v>0.38121135916934551</v>
      </c>
      <c r="W27" s="22">
        <v>39.189705000000004</v>
      </c>
      <c r="X27" s="17">
        <v>0.13183769724105796</v>
      </c>
      <c r="Y27" s="22">
        <v>47.587500000000006</v>
      </c>
      <c r="Z27" s="17">
        <v>0.17565125691001066</v>
      </c>
      <c r="AA27" s="22">
        <v>12.130146999999999</v>
      </c>
      <c r="AB27" s="17">
        <v>9.838462513997942E-2</v>
      </c>
      <c r="AC27" s="22">
        <v>7.4647059999999996</v>
      </c>
      <c r="AD27" s="17">
        <v>0.11405113881682555</v>
      </c>
    </row>
    <row r="28" spans="1:30" x14ac:dyDescent="0.2">
      <c r="A28" s="1">
        <v>97225</v>
      </c>
      <c r="B28" s="27" t="s">
        <v>20</v>
      </c>
      <c r="C28" s="22">
        <v>254</v>
      </c>
      <c r="D28" s="19">
        <v>0.13140196585618211</v>
      </c>
      <c r="E28" s="22">
        <v>420.48688299999998</v>
      </c>
      <c r="F28" s="89">
        <v>0.18129422602307332</v>
      </c>
      <c r="G28" s="249">
        <v>4.6891571376945773E-2</v>
      </c>
      <c r="H28" s="261"/>
      <c r="I28" s="261"/>
      <c r="J28" s="27" t="s">
        <v>20</v>
      </c>
      <c r="K28" s="18">
        <v>395.50746499999997</v>
      </c>
      <c r="L28" s="19">
        <v>0.21083676992825304</v>
      </c>
      <c r="M28" s="18">
        <v>20.816181999999998</v>
      </c>
      <c r="N28" s="19">
        <v>4.8036294777167053E-2</v>
      </c>
      <c r="O28" s="22">
        <v>4.1632360000000004</v>
      </c>
      <c r="P28" s="19">
        <v>0.41119415847017016</v>
      </c>
      <c r="R28" s="27" t="s">
        <v>20</v>
      </c>
      <c r="S28" s="22">
        <v>91.591201999999996</v>
      </c>
      <c r="T28" s="19">
        <v>0.65603237272062809</v>
      </c>
      <c r="U28" s="22">
        <v>46.836410999999998</v>
      </c>
      <c r="V28" s="19">
        <v>0.16579082063757328</v>
      </c>
      <c r="W28" s="22">
        <v>117.61143</v>
      </c>
      <c r="X28" s="19">
        <v>0.18165992360416541</v>
      </c>
      <c r="Y28" s="22">
        <v>64.530164999999997</v>
      </c>
      <c r="Z28" s="19">
        <v>9.3488021650037736E-2</v>
      </c>
      <c r="AA28" s="22">
        <v>93.672820000000002</v>
      </c>
      <c r="AB28" s="19">
        <v>0.23289901572708238</v>
      </c>
      <c r="AC28" s="22">
        <v>6.2448550000000003</v>
      </c>
      <c r="AD28" s="19">
        <v>3.9684089519725581E-2</v>
      </c>
    </row>
    <row r="29" spans="1:30" x14ac:dyDescent="0.2">
      <c r="A29" s="3"/>
      <c r="B29" s="29" t="s">
        <v>37</v>
      </c>
      <c r="C29" s="24">
        <v>1333</v>
      </c>
      <c r="D29" s="21">
        <v>0.13639619359459737</v>
      </c>
      <c r="E29" s="24">
        <v>1865.766789</v>
      </c>
      <c r="F29" s="90">
        <v>0.15546535271382106</v>
      </c>
      <c r="G29" s="250">
        <v>3.1039255503884311E-2</v>
      </c>
      <c r="H29" s="261"/>
      <c r="I29" s="261"/>
      <c r="J29" s="29" t="s">
        <v>37</v>
      </c>
      <c r="K29" s="20">
        <v>1653.7184119999999</v>
      </c>
      <c r="L29" s="21">
        <v>0.1677615570533762</v>
      </c>
      <c r="M29" s="20">
        <v>182.01440800000003</v>
      </c>
      <c r="N29" s="21">
        <v>8.852351711931622E-2</v>
      </c>
      <c r="O29" s="20">
        <v>30.03397</v>
      </c>
      <c r="P29" s="21">
        <v>0.34321470176282265</v>
      </c>
      <c r="R29" s="29" t="s">
        <v>37</v>
      </c>
      <c r="S29" s="24">
        <v>146.68876899999998</v>
      </c>
      <c r="T29" s="21">
        <v>0.43727316692620083</v>
      </c>
      <c r="U29" s="24">
        <v>376.88828799999999</v>
      </c>
      <c r="V29" s="21">
        <v>0.27677490304315716</v>
      </c>
      <c r="W29" s="24">
        <v>745.01629600000012</v>
      </c>
      <c r="X29" s="21">
        <v>0.2144370115431587</v>
      </c>
      <c r="Y29" s="24">
        <v>319.465014</v>
      </c>
      <c r="Z29" s="21">
        <v>8.2112989668004413E-2</v>
      </c>
      <c r="AA29" s="24">
        <v>248.54866999999999</v>
      </c>
      <c r="AB29" s="21">
        <v>0.11886876626442075</v>
      </c>
      <c r="AC29" s="24">
        <v>29.159753000000002</v>
      </c>
      <c r="AD29" s="21">
        <v>3.4378238483138916E-2</v>
      </c>
    </row>
    <row r="30" spans="1:30" ht="13.5" thickBot="1" x14ac:dyDescent="0.25">
      <c r="A30" s="3"/>
      <c r="B30" s="28" t="s">
        <v>39</v>
      </c>
      <c r="C30" s="39">
        <v>5107</v>
      </c>
      <c r="D30" s="44">
        <v>0.12063874518696997</v>
      </c>
      <c r="E30" s="39">
        <v>7024.7261579999995</v>
      </c>
      <c r="F30" s="259">
        <v>0.13596577652227201</v>
      </c>
      <c r="G30" s="254">
        <v>2.9408131835927831E-2</v>
      </c>
      <c r="H30" s="261"/>
      <c r="I30" s="261"/>
      <c r="J30" s="28" t="s">
        <v>39</v>
      </c>
      <c r="K30" s="56">
        <v>5569.8039979999994</v>
      </c>
      <c r="L30" s="44">
        <v>0.13936482152640006</v>
      </c>
      <c r="M30" s="56">
        <v>1318.038409</v>
      </c>
      <c r="N30" s="44">
        <v>0.1172401263578077</v>
      </c>
      <c r="O30" s="56">
        <v>136.88375200000002</v>
      </c>
      <c r="P30" s="44">
        <v>0.29916736625646728</v>
      </c>
      <c r="R30" s="28" t="s">
        <v>39</v>
      </c>
      <c r="S30" s="39">
        <v>337.18701099999998</v>
      </c>
      <c r="T30" s="44">
        <v>0.3317032112492313</v>
      </c>
      <c r="U30" s="39">
        <v>1144.998783</v>
      </c>
      <c r="V30" s="44">
        <v>0.24561125501674555</v>
      </c>
      <c r="W30" s="39">
        <v>2443.88519</v>
      </c>
      <c r="X30" s="44">
        <v>0.16589684360371285</v>
      </c>
      <c r="Y30" s="39">
        <v>2128.8184459999998</v>
      </c>
      <c r="Z30" s="44">
        <v>0.10619361410355672</v>
      </c>
      <c r="AA30" s="39">
        <v>769.32920999999999</v>
      </c>
      <c r="AB30" s="44">
        <v>9.3379273696416437E-2</v>
      </c>
      <c r="AC30" s="39">
        <v>200.507519</v>
      </c>
      <c r="AD30" s="44">
        <v>6.7503112796888032E-2</v>
      </c>
    </row>
    <row r="31" spans="1:30" x14ac:dyDescent="0.2">
      <c r="A31" s="1">
        <v>97210</v>
      </c>
      <c r="B31" s="25" t="s">
        <v>33</v>
      </c>
      <c r="C31" s="38">
        <v>1004</v>
      </c>
      <c r="D31" s="43">
        <v>0.13940572063315745</v>
      </c>
      <c r="E31" s="38">
        <v>980.79124000000002</v>
      </c>
      <c r="F31" s="146">
        <v>0.11280892687407539</v>
      </c>
      <c r="G31" s="255">
        <v>-2.1238928494713427E-3</v>
      </c>
      <c r="H31" s="261"/>
      <c r="I31" s="261"/>
      <c r="J31" s="25" t="s">
        <v>33</v>
      </c>
      <c r="K31" s="16">
        <v>681.41277899999989</v>
      </c>
      <c r="L31" s="17">
        <v>9.9936204161770736E-2</v>
      </c>
      <c r="M31" s="57">
        <v>264.454274</v>
      </c>
      <c r="N31" s="17">
        <v>0.14995180104208758</v>
      </c>
      <c r="O31" s="38">
        <v>34.924187000000003</v>
      </c>
      <c r="P31" s="17">
        <v>0.31127595290805909</v>
      </c>
      <c r="R31" s="25" t="s">
        <v>33</v>
      </c>
      <c r="S31" s="38">
        <v>59.878492000000001</v>
      </c>
      <c r="T31" s="43">
        <v>0.34766461993223891</v>
      </c>
      <c r="U31" s="38">
        <v>149.67207399999998</v>
      </c>
      <c r="V31" s="43">
        <v>0.18009597937043881</v>
      </c>
      <c r="W31" s="38">
        <v>466.72450799999996</v>
      </c>
      <c r="X31" s="43">
        <v>0.16743948433608452</v>
      </c>
      <c r="Y31" s="38">
        <v>239.62282399999998</v>
      </c>
      <c r="Z31" s="43">
        <v>6.6950565346324695E-2</v>
      </c>
      <c r="AA31" s="38">
        <v>34.930981000000003</v>
      </c>
      <c r="AB31" s="43">
        <v>3.3916980335468631E-2</v>
      </c>
      <c r="AC31" s="38">
        <v>29.962360999999998</v>
      </c>
      <c r="AD31" s="43">
        <v>0.10172203429327523</v>
      </c>
    </row>
    <row r="32" spans="1:30" x14ac:dyDescent="0.2">
      <c r="A32" s="1">
        <v>97217</v>
      </c>
      <c r="B32" s="26" t="s">
        <v>14</v>
      </c>
      <c r="C32" s="22">
        <v>405</v>
      </c>
      <c r="D32" s="17">
        <v>0.13931888544891641</v>
      </c>
      <c r="E32" s="22">
        <v>819.78163199999995</v>
      </c>
      <c r="F32" s="88">
        <v>0.1816713271421927</v>
      </c>
      <c r="G32" s="248">
        <v>6.6203950353551644E-2</v>
      </c>
      <c r="H32" s="261"/>
      <c r="I32" s="261"/>
      <c r="J32" s="26" t="s">
        <v>14</v>
      </c>
      <c r="K32" s="16">
        <v>595.43153699999993</v>
      </c>
      <c r="L32" s="17">
        <v>0.19983776529911437</v>
      </c>
      <c r="M32" s="16">
        <v>206.27449599999997</v>
      </c>
      <c r="N32" s="17">
        <v>0.13974545902177915</v>
      </c>
      <c r="O32" s="22">
        <v>18.075600999999999</v>
      </c>
      <c r="P32" s="17">
        <v>0.31825446566156351</v>
      </c>
      <c r="R32" s="26" t="s">
        <v>14</v>
      </c>
      <c r="S32" s="22">
        <v>133.97209599999996</v>
      </c>
      <c r="T32" s="17">
        <v>0.46590496344019533</v>
      </c>
      <c r="U32" s="22">
        <v>28.708306</v>
      </c>
      <c r="V32" s="17">
        <v>7.8267886768262296E-2</v>
      </c>
      <c r="W32" s="22">
        <v>121.21284899999999</v>
      </c>
      <c r="X32" s="17">
        <v>0.10533188030140875</v>
      </c>
      <c r="Y32" s="22">
        <v>460.39616999999998</v>
      </c>
      <c r="Z32" s="17">
        <v>0.25432922880991227</v>
      </c>
      <c r="AA32" s="22">
        <v>11.695976999999999</v>
      </c>
      <c r="AB32" s="17">
        <v>2.2594662253615477E-2</v>
      </c>
      <c r="AC32" s="22">
        <v>63.796236</v>
      </c>
      <c r="AD32" s="17">
        <v>0.16813051805028184</v>
      </c>
    </row>
    <row r="33" spans="1:30" x14ac:dyDescent="0.2">
      <c r="A33" s="1">
        <v>97220</v>
      </c>
      <c r="B33" s="26" t="s">
        <v>28</v>
      </c>
      <c r="C33" s="22">
        <v>454</v>
      </c>
      <c r="D33" s="17">
        <v>8.9972255251684508E-2</v>
      </c>
      <c r="E33" s="22">
        <v>986.02183400000001</v>
      </c>
      <c r="F33" s="88">
        <v>0.15211247650803061</v>
      </c>
      <c r="G33" s="248">
        <v>7.3052500267303699E-2</v>
      </c>
      <c r="H33" s="261"/>
      <c r="I33" s="261"/>
      <c r="J33" s="26" t="s">
        <v>28</v>
      </c>
      <c r="K33" s="16">
        <v>544.122028</v>
      </c>
      <c r="L33" s="17">
        <v>0.1162297122738066</v>
      </c>
      <c r="M33" s="16">
        <v>421.92431700000003</v>
      </c>
      <c r="N33" s="17">
        <v>0.24236587460122205</v>
      </c>
      <c r="O33" s="22">
        <v>19.975490000000001</v>
      </c>
      <c r="P33" s="17">
        <v>0.33350547191836721</v>
      </c>
      <c r="R33" s="26" t="s">
        <v>28</v>
      </c>
      <c r="S33" s="22">
        <v>5</v>
      </c>
      <c r="T33" s="17">
        <v>0.15422026373454054</v>
      </c>
      <c r="U33" s="22">
        <v>177.30444599999998</v>
      </c>
      <c r="V33" s="17">
        <v>0.28741880670944525</v>
      </c>
      <c r="W33" s="22">
        <v>509.32739100000003</v>
      </c>
      <c r="X33" s="17">
        <v>0.21315611397008111</v>
      </c>
      <c r="Y33" s="22">
        <v>237.097838</v>
      </c>
      <c r="Z33" s="17">
        <v>9.0656265551075171E-2</v>
      </c>
      <c r="AA33" s="22">
        <v>52.314815000000003</v>
      </c>
      <c r="AB33" s="17">
        <v>7.8836219930892515E-2</v>
      </c>
      <c r="AC33" s="22">
        <v>4.9773449999999997</v>
      </c>
      <c r="AD33" s="17">
        <v>3.0259772444774909E-2</v>
      </c>
    </row>
    <row r="34" spans="1:30" x14ac:dyDescent="0.2">
      <c r="A34" s="1">
        <v>97226</v>
      </c>
      <c r="B34" s="26" t="s">
        <v>21</v>
      </c>
      <c r="C34" s="22">
        <v>476</v>
      </c>
      <c r="D34" s="17">
        <v>0.21080602302922941</v>
      </c>
      <c r="E34" s="22">
        <v>564.87647600000003</v>
      </c>
      <c r="F34" s="88">
        <v>0.13953032732234352</v>
      </c>
      <c r="G34" s="248">
        <v>1.5684385751691954E-2</v>
      </c>
      <c r="H34" s="261"/>
      <c r="I34" s="261"/>
      <c r="J34" s="26" t="s">
        <v>21</v>
      </c>
      <c r="K34" s="16">
        <v>340.73711199999997</v>
      </c>
      <c r="L34" s="17">
        <v>0.14706908115273129</v>
      </c>
      <c r="M34" s="16">
        <v>217.347261</v>
      </c>
      <c r="N34" s="17">
        <v>0.13523130187091456</v>
      </c>
      <c r="O34" s="22">
        <v>6.7921019999999999</v>
      </c>
      <c r="P34" s="17">
        <v>5.4626609288248529E-2</v>
      </c>
      <c r="R34" s="26" t="s">
        <v>21</v>
      </c>
      <c r="S34" s="22">
        <v>103.01354499999999</v>
      </c>
      <c r="T34" s="17">
        <v>0.26974865621819777</v>
      </c>
      <c r="U34" s="22">
        <v>134.71002100000001</v>
      </c>
      <c r="V34" s="17">
        <v>0.14662978368519369</v>
      </c>
      <c r="W34" s="22">
        <v>159.614395</v>
      </c>
      <c r="X34" s="17">
        <v>0.15567932770901061</v>
      </c>
      <c r="Y34" s="22">
        <v>93.95741000000001</v>
      </c>
      <c r="Z34" s="17">
        <v>9.9237563063930292E-2</v>
      </c>
      <c r="AA34" s="22">
        <v>71.317070000000001</v>
      </c>
      <c r="AB34" s="17">
        <v>0.1585363037253385</v>
      </c>
      <c r="AC34" s="22">
        <v>2.2640340000000001</v>
      </c>
      <c r="AD34" s="17">
        <v>6.946987923171187E-3</v>
      </c>
    </row>
    <row r="35" spans="1:30" x14ac:dyDescent="0.2">
      <c r="A35" s="1">
        <v>97232</v>
      </c>
      <c r="B35" s="27" t="s">
        <v>26</v>
      </c>
      <c r="C35" s="22">
        <v>865</v>
      </c>
      <c r="D35" s="19">
        <v>0.20624701955174057</v>
      </c>
      <c r="E35" s="22">
        <v>708.21318299999996</v>
      </c>
      <c r="F35" s="89">
        <v>0.14791933032249815</v>
      </c>
      <c r="G35" s="249">
        <v>-1.8016129282248161E-2</v>
      </c>
      <c r="H35" s="261"/>
      <c r="I35" s="261"/>
      <c r="J35" s="27" t="s">
        <v>26</v>
      </c>
      <c r="K35" s="18">
        <v>639.37222099999997</v>
      </c>
      <c r="L35" s="19">
        <v>0.15270140781140551</v>
      </c>
      <c r="M35" s="18">
        <v>45.26529</v>
      </c>
      <c r="N35" s="19">
        <v>8.4713683414830446E-2</v>
      </c>
      <c r="O35" s="22">
        <v>23.575672000000001</v>
      </c>
      <c r="P35" s="19">
        <v>0.35491431363176829</v>
      </c>
      <c r="R35" s="27" t="s">
        <v>26</v>
      </c>
      <c r="S35" s="22">
        <v>63.182800999999998</v>
      </c>
      <c r="T35" s="19">
        <v>0.35448361214344853</v>
      </c>
      <c r="U35" s="22">
        <v>67.897934000000006</v>
      </c>
      <c r="V35" s="19">
        <v>0.2131404555468086</v>
      </c>
      <c r="W35" s="22">
        <v>350.80599799999999</v>
      </c>
      <c r="X35" s="19">
        <v>0.24067819529860349</v>
      </c>
      <c r="Y35" s="22">
        <v>176.346025</v>
      </c>
      <c r="Z35" s="19">
        <v>0.10167159573716969</v>
      </c>
      <c r="AA35" s="22">
        <v>16.974484</v>
      </c>
      <c r="AB35" s="19">
        <v>2.4039772449916966E-2</v>
      </c>
      <c r="AC35" s="22">
        <v>33.005941</v>
      </c>
      <c r="AD35" s="19">
        <v>8.4006922339559267E-2</v>
      </c>
    </row>
    <row r="36" spans="1:30" x14ac:dyDescent="0.2">
      <c r="A36" s="3"/>
      <c r="B36" s="29" t="s">
        <v>38</v>
      </c>
      <c r="C36" s="24">
        <v>3204</v>
      </c>
      <c r="D36" s="21">
        <v>0.14828527791919285</v>
      </c>
      <c r="E36" s="24">
        <v>4059.6843649999996</v>
      </c>
      <c r="F36" s="90">
        <v>0.14231947471428139</v>
      </c>
      <c r="G36" s="250">
        <v>2.1751850362115022E-2</v>
      </c>
      <c r="H36" s="261"/>
      <c r="I36" s="261"/>
      <c r="J36" s="29" t="s">
        <v>38</v>
      </c>
      <c r="K36" s="20">
        <v>2801.0756769999998</v>
      </c>
      <c r="L36" s="21">
        <v>0.13348998447314617</v>
      </c>
      <c r="M36" s="20">
        <v>1155.2656380000001</v>
      </c>
      <c r="N36" s="21">
        <v>0.16220893701669872</v>
      </c>
      <c r="O36" s="20">
        <v>103.343052</v>
      </c>
      <c r="P36" s="21">
        <v>0.24625909020152328</v>
      </c>
      <c r="R36" s="29" t="s">
        <v>38</v>
      </c>
      <c r="S36" s="24">
        <v>365.04693399999991</v>
      </c>
      <c r="T36" s="21">
        <v>0.34689386429999375</v>
      </c>
      <c r="U36" s="24">
        <v>558.29278099999988</v>
      </c>
      <c r="V36" s="21">
        <v>0.18292583007707788</v>
      </c>
      <c r="W36" s="24">
        <v>1607.6851410000002</v>
      </c>
      <c r="X36" s="21">
        <v>0.18247377953680824</v>
      </c>
      <c r="Y36" s="24">
        <v>1207.4202670000002</v>
      </c>
      <c r="Z36" s="21">
        <v>0.112991411621296</v>
      </c>
      <c r="AA36" s="24">
        <v>187.233327</v>
      </c>
      <c r="AB36" s="21">
        <v>5.5607107612864984E-2</v>
      </c>
      <c r="AC36" s="24">
        <v>134.00591699999998</v>
      </c>
      <c r="AD36" s="21">
        <v>8.6051252530452496E-2</v>
      </c>
    </row>
    <row r="37" spans="1:30" x14ac:dyDescent="0.2">
      <c r="A37" s="1">
        <v>97202</v>
      </c>
      <c r="B37" s="30" t="s">
        <v>0</v>
      </c>
      <c r="C37" s="22">
        <v>277</v>
      </c>
      <c r="D37" s="15">
        <v>0.17226368159203981</v>
      </c>
      <c r="E37" s="22">
        <v>273.68154700000002</v>
      </c>
      <c r="F37" s="87">
        <v>0.12140876355779168</v>
      </c>
      <c r="G37" s="256">
        <v>-1.095064791833078E-3</v>
      </c>
      <c r="H37" s="261"/>
      <c r="I37" s="261"/>
      <c r="J37" s="30" t="s">
        <v>0</v>
      </c>
      <c r="K37" s="14">
        <v>172.17057299999999</v>
      </c>
      <c r="L37" s="15">
        <v>0.10382656328742569</v>
      </c>
      <c r="M37" s="14">
        <v>94.544533000000001</v>
      </c>
      <c r="N37" s="15">
        <v>0.17246131081487939</v>
      </c>
      <c r="O37" s="22">
        <v>6.9664400000000004</v>
      </c>
      <c r="P37" s="15">
        <v>0.14587305624284561</v>
      </c>
      <c r="R37" s="30" t="s">
        <v>0</v>
      </c>
      <c r="S37" s="22">
        <v>2.985617</v>
      </c>
      <c r="T37" s="15">
        <v>3.5720902415216256E-2</v>
      </c>
      <c r="U37" s="22">
        <v>27.865756999999999</v>
      </c>
      <c r="V37" s="15">
        <v>8.9484440051628325E-2</v>
      </c>
      <c r="W37" s="22">
        <v>70.659598999999986</v>
      </c>
      <c r="X37" s="15">
        <v>0.1129228244041889</v>
      </c>
      <c r="Y37" s="22">
        <v>149.280844</v>
      </c>
      <c r="Z37" s="15">
        <v>0.18571965089461398</v>
      </c>
      <c r="AA37" s="22">
        <v>14.928084</v>
      </c>
      <c r="AB37" s="15">
        <v>5.7502518802616934E-2</v>
      </c>
      <c r="AC37" s="22">
        <v>7.9616449999999999</v>
      </c>
      <c r="AD37" s="15">
        <v>4.6807641200763479E-2</v>
      </c>
    </row>
    <row r="38" spans="1:30" x14ac:dyDescent="0.2">
      <c r="A38" s="1">
        <v>97206</v>
      </c>
      <c r="B38" s="26" t="s">
        <v>5</v>
      </c>
      <c r="C38" s="22">
        <v>223</v>
      </c>
      <c r="D38" s="17">
        <v>0.12060573282855598</v>
      </c>
      <c r="E38" s="22">
        <v>353.47348799999997</v>
      </c>
      <c r="F38" s="88">
        <v>0.10062803002923842</v>
      </c>
      <c r="G38" s="248">
        <v>4.2765235393537937E-2</v>
      </c>
      <c r="H38" s="261"/>
      <c r="I38" s="261"/>
      <c r="J38" s="26" t="s">
        <v>5</v>
      </c>
      <c r="K38" s="16">
        <v>224.93767399999996</v>
      </c>
      <c r="L38" s="17">
        <v>9.0482583297112618E-2</v>
      </c>
      <c r="M38" s="16">
        <v>123.18015399999999</v>
      </c>
      <c r="N38" s="17">
        <v>0.12270268362397038</v>
      </c>
      <c r="O38" s="22">
        <v>5.3556589999999993</v>
      </c>
      <c r="P38" s="17">
        <v>0.23484205427792687</v>
      </c>
      <c r="R38" s="26" t="s">
        <v>5</v>
      </c>
      <c r="S38" s="22">
        <v>22.493767999999999</v>
      </c>
      <c r="T38" s="17">
        <v>0.155677962024207</v>
      </c>
      <c r="U38" s="22">
        <v>56.769984000000001</v>
      </c>
      <c r="V38" s="17">
        <v>0.12300270829419803</v>
      </c>
      <c r="W38" s="22">
        <v>159.598635</v>
      </c>
      <c r="X38" s="17">
        <v>0.14250673338019892</v>
      </c>
      <c r="Y38" s="22">
        <v>97.472992000000005</v>
      </c>
      <c r="Z38" s="17">
        <v>8.1141447358806795E-2</v>
      </c>
      <c r="AA38" s="22">
        <v>13.924713000000001</v>
      </c>
      <c r="AB38" s="17">
        <v>3.4542718128470748E-2</v>
      </c>
      <c r="AC38" s="22">
        <v>3.2133949999999998</v>
      </c>
      <c r="AD38" s="17">
        <v>1.7624548819980212E-2</v>
      </c>
    </row>
    <row r="39" spans="1:30" x14ac:dyDescent="0.2">
      <c r="A39" s="1">
        <v>97207</v>
      </c>
      <c r="B39" s="26" t="s">
        <v>6</v>
      </c>
      <c r="C39" s="22">
        <v>556</v>
      </c>
      <c r="D39" s="17">
        <v>9.9713055954088956E-2</v>
      </c>
      <c r="E39" s="22">
        <v>877.84677899999997</v>
      </c>
      <c r="F39" s="88">
        <v>0.11724182802121377</v>
      </c>
      <c r="G39" s="248">
        <v>4.23924717814681E-2</v>
      </c>
      <c r="H39" s="261"/>
      <c r="I39" s="261"/>
      <c r="J39" s="26" t="s">
        <v>6</v>
      </c>
      <c r="K39" s="16">
        <v>440.412058</v>
      </c>
      <c r="L39" s="17">
        <v>9.5075022908313739E-2</v>
      </c>
      <c r="M39" s="16">
        <v>429.90677199999999</v>
      </c>
      <c r="N39" s="17">
        <v>0.15270932334773646</v>
      </c>
      <c r="O39" s="22">
        <v>7.5279490000000004</v>
      </c>
      <c r="P39" s="17">
        <v>0.18804300658624787</v>
      </c>
      <c r="R39" s="26" t="s">
        <v>6</v>
      </c>
      <c r="S39" s="22">
        <v>34.906996999999997</v>
      </c>
      <c r="T39" s="17">
        <v>0.20270370895556583</v>
      </c>
      <c r="U39" s="22">
        <v>141.92993099999998</v>
      </c>
      <c r="V39" s="17">
        <v>0.18859757834426014</v>
      </c>
      <c r="W39" s="22">
        <v>293.99110899999999</v>
      </c>
      <c r="X39" s="17">
        <v>0.14078048276895624</v>
      </c>
      <c r="Y39" s="22">
        <v>364.36744800000002</v>
      </c>
      <c r="Z39" s="17">
        <v>0.11365164251922125</v>
      </c>
      <c r="AA39" s="22">
        <v>37.694212</v>
      </c>
      <c r="AB39" s="17">
        <v>3.682482742747975E-2</v>
      </c>
      <c r="AC39" s="22">
        <v>4.9570819999999998</v>
      </c>
      <c r="AD39" s="17">
        <v>2.0247782603240203E-2</v>
      </c>
    </row>
    <row r="40" spans="1:30" x14ac:dyDescent="0.2">
      <c r="A40" s="1">
        <v>97221</v>
      </c>
      <c r="B40" s="26" t="s">
        <v>27</v>
      </c>
      <c r="C40" s="22">
        <v>606</v>
      </c>
      <c r="D40" s="17">
        <v>0.12518074777938443</v>
      </c>
      <c r="E40" s="22">
        <v>631.52779799999996</v>
      </c>
      <c r="F40" s="88">
        <v>0.10767087470444933</v>
      </c>
      <c r="G40" s="248">
        <v>3.7581326606916932E-3</v>
      </c>
      <c r="H40" s="261"/>
      <c r="I40" s="261"/>
      <c r="J40" s="26" t="s">
        <v>27</v>
      </c>
      <c r="K40" s="16">
        <v>419.73515700000002</v>
      </c>
      <c r="L40" s="17">
        <v>0.1078644814768024</v>
      </c>
      <c r="M40" s="16">
        <v>201.85233700000001</v>
      </c>
      <c r="N40" s="17">
        <v>0.10334697480710857</v>
      </c>
      <c r="O40" s="22">
        <v>9.9403030000000001</v>
      </c>
      <c r="P40" s="17">
        <v>0.47600700906137516</v>
      </c>
      <c r="R40" s="26" t="s">
        <v>27</v>
      </c>
      <c r="S40" s="22">
        <v>14.872475999999999</v>
      </c>
      <c r="T40" s="17">
        <v>0.16947966133094414</v>
      </c>
      <c r="U40" s="22">
        <v>134.12409700000001</v>
      </c>
      <c r="V40" s="17">
        <v>0.23260547789909297</v>
      </c>
      <c r="W40" s="22">
        <v>268.759229</v>
      </c>
      <c r="X40" s="17">
        <v>0.13676974846332468</v>
      </c>
      <c r="Y40" s="22">
        <v>189.05158700000001</v>
      </c>
      <c r="Z40" s="17">
        <v>7.5840392682426899E-2</v>
      </c>
      <c r="AA40" s="22">
        <v>17.348600000000001</v>
      </c>
      <c r="AB40" s="17">
        <v>2.7803430404122195E-2</v>
      </c>
      <c r="AC40" s="22">
        <v>7.3718079999999997</v>
      </c>
      <c r="AD40" s="17">
        <v>6.1840935317671486E-2</v>
      </c>
    </row>
    <row r="41" spans="1:30" x14ac:dyDescent="0.2">
      <c r="A41" s="1">
        <v>97227</v>
      </c>
      <c r="B41" s="26" t="s">
        <v>22</v>
      </c>
      <c r="C41" s="22">
        <v>275</v>
      </c>
      <c r="D41" s="17">
        <v>8.8367609254498714E-2</v>
      </c>
      <c r="E41" s="22">
        <v>965.94318999999996</v>
      </c>
      <c r="F41" s="88">
        <v>0.17310806096649284</v>
      </c>
      <c r="G41" s="248">
        <v>0.12098994572501098</v>
      </c>
      <c r="H41" s="261"/>
      <c r="I41" s="261"/>
      <c r="J41" s="26" t="s">
        <v>22</v>
      </c>
      <c r="K41" s="16">
        <v>582.97011999999995</v>
      </c>
      <c r="L41" s="17">
        <v>0.1624251670538682</v>
      </c>
      <c r="M41" s="16">
        <v>368.07967299999996</v>
      </c>
      <c r="N41" s="17">
        <v>0.19167957820473486</v>
      </c>
      <c r="O41" s="22">
        <v>14.893397</v>
      </c>
      <c r="P41" s="17">
        <v>0.21109334038461433</v>
      </c>
      <c r="R41" s="26" t="s">
        <v>22</v>
      </c>
      <c r="S41" s="22">
        <v>79.786057</v>
      </c>
      <c r="T41" s="17">
        <v>0.32001885360773952</v>
      </c>
      <c r="U41" s="22">
        <v>277.65547600000002</v>
      </c>
      <c r="V41" s="17">
        <v>0.30362279521831947</v>
      </c>
      <c r="W41" s="22">
        <v>359.56916100000001</v>
      </c>
      <c r="X41" s="17">
        <v>0.21636533715110906</v>
      </c>
      <c r="Y41" s="22">
        <v>160.63592700000001</v>
      </c>
      <c r="Z41" s="17">
        <v>7.7499738668153323E-2</v>
      </c>
      <c r="AA41" s="22">
        <v>76.594613999999993</v>
      </c>
      <c r="AB41" s="17">
        <v>0.14903213486993053</v>
      </c>
      <c r="AC41" s="22">
        <v>11.701955</v>
      </c>
      <c r="AD41" s="17">
        <v>6.9790504108375589E-2</v>
      </c>
    </row>
    <row r="42" spans="1:30" x14ac:dyDescent="0.2">
      <c r="A42" s="1">
        <v>97223</v>
      </c>
      <c r="B42" s="26" t="s">
        <v>18</v>
      </c>
      <c r="C42" s="22">
        <v>544</v>
      </c>
      <c r="D42" s="17">
        <v>0.15336904426275727</v>
      </c>
      <c r="E42" s="22">
        <v>554</v>
      </c>
      <c r="F42" s="88">
        <v>0.1336550060313631</v>
      </c>
      <c r="G42" s="248">
        <v>1.6573209218389007E-3</v>
      </c>
      <c r="H42" s="261"/>
      <c r="I42" s="261"/>
      <c r="J42" s="26" t="s">
        <v>18</v>
      </c>
      <c r="K42" s="16">
        <v>464</v>
      </c>
      <c r="L42" s="17">
        <v>0.14001207000603499</v>
      </c>
      <c r="M42" s="16">
        <v>83</v>
      </c>
      <c r="N42" s="17">
        <v>0.10723514211886305</v>
      </c>
      <c r="O42" s="22">
        <v>7</v>
      </c>
      <c r="P42" s="17">
        <v>0.12280701754385964</v>
      </c>
      <c r="R42" s="26" t="s">
        <v>18</v>
      </c>
      <c r="S42" s="22">
        <v>7</v>
      </c>
      <c r="T42" s="17">
        <v>0.14583333333333334</v>
      </c>
      <c r="U42" s="22">
        <v>12</v>
      </c>
      <c r="V42" s="17">
        <v>5.2173913043478258E-2</v>
      </c>
      <c r="W42" s="22">
        <v>277</v>
      </c>
      <c r="X42" s="17">
        <v>0.25815470643056848</v>
      </c>
      <c r="Y42" s="22">
        <v>214</v>
      </c>
      <c r="Z42" s="17">
        <v>0.13104715248009799</v>
      </c>
      <c r="AA42" s="22">
        <v>44</v>
      </c>
      <c r="AB42" s="17">
        <v>5.1886792452830191E-2</v>
      </c>
      <c r="AC42" s="22">
        <v>0</v>
      </c>
      <c r="AD42" s="17">
        <v>0</v>
      </c>
    </row>
    <row r="43" spans="1:30" x14ac:dyDescent="0.2">
      <c r="A43" s="1">
        <v>97231</v>
      </c>
      <c r="B43" s="27" t="s">
        <v>29</v>
      </c>
      <c r="C43" s="22">
        <v>256</v>
      </c>
      <c r="D43" s="19">
        <v>9.9071207430340563E-2</v>
      </c>
      <c r="E43" s="22">
        <v>461.45041800000001</v>
      </c>
      <c r="F43" s="89">
        <v>8.7350356939660756E-2</v>
      </c>
      <c r="G43" s="249">
        <v>5.5023855820717893E-2</v>
      </c>
      <c r="H43" s="261"/>
      <c r="I43" s="261"/>
      <c r="J43" s="27" t="s">
        <v>29</v>
      </c>
      <c r="K43" s="18">
        <v>272.88819099999995</v>
      </c>
      <c r="L43" s="19">
        <v>0.11773568108463672</v>
      </c>
      <c r="M43" s="18">
        <v>187.39103200000002</v>
      </c>
      <c r="N43" s="19">
        <v>6.3824968079926089E-2</v>
      </c>
      <c r="O43" s="22">
        <v>1.1711940000000001</v>
      </c>
      <c r="P43" s="19">
        <v>4.0476008873664371E-2</v>
      </c>
      <c r="R43" s="27" t="s">
        <v>29</v>
      </c>
      <c r="S43" s="22">
        <v>40.991788</v>
      </c>
      <c r="T43" s="19">
        <v>8.1579291871685652E-2</v>
      </c>
      <c r="U43" s="22">
        <v>167.48073499999998</v>
      </c>
      <c r="V43" s="19">
        <v>0.12798777271871498</v>
      </c>
      <c r="W43" s="22">
        <v>121.804171</v>
      </c>
      <c r="X43" s="19">
        <v>7.5881593673728182E-2</v>
      </c>
      <c r="Y43" s="22">
        <v>91.353127999999998</v>
      </c>
      <c r="Z43" s="19">
        <v>7.326002245271028E-2</v>
      </c>
      <c r="AA43" s="22">
        <v>31.622236999999998</v>
      </c>
      <c r="AB43" s="19">
        <v>7.7281781823092116E-2</v>
      </c>
      <c r="AC43" s="22">
        <v>8.1983580000000007</v>
      </c>
      <c r="AD43" s="19">
        <v>3.8971472616111259E-2</v>
      </c>
    </row>
    <row r="44" spans="1:30" x14ac:dyDescent="0.2">
      <c r="A44" s="3"/>
      <c r="B44" s="29" t="s">
        <v>40</v>
      </c>
      <c r="C44" s="24">
        <v>2737</v>
      </c>
      <c r="D44" s="21">
        <v>0.11839771596660466</v>
      </c>
      <c r="E44" s="24">
        <v>4117.9232199999997</v>
      </c>
      <c r="F44" s="90">
        <v>0.12066294937829726</v>
      </c>
      <c r="G44" s="250">
        <v>3.7833263526315442E-2</v>
      </c>
      <c r="H44" s="261"/>
      <c r="I44" s="261"/>
      <c r="J44" s="29" t="s">
        <v>40</v>
      </c>
      <c r="K44" s="24">
        <v>2577.113773</v>
      </c>
      <c r="L44" s="21">
        <v>0.11773679149333516</v>
      </c>
      <c r="M44" s="24">
        <v>1487.9545009999999</v>
      </c>
      <c r="N44" s="21">
        <v>0.12450722957097587</v>
      </c>
      <c r="O44" s="24">
        <v>52.854942000000001</v>
      </c>
      <c r="P44" s="21">
        <v>0.1835450346737113</v>
      </c>
      <c r="R44" s="29" t="s">
        <v>40</v>
      </c>
      <c r="S44" s="24">
        <v>203.03670299999999</v>
      </c>
      <c r="T44" s="21">
        <v>0.15765846170827422</v>
      </c>
      <c r="U44" s="24">
        <v>817.82597999999996</v>
      </c>
      <c r="V44" s="21">
        <v>0.17953869151506197</v>
      </c>
      <c r="W44" s="24">
        <v>1551.3819040000001</v>
      </c>
      <c r="X44" s="21">
        <v>0.15301038420566407</v>
      </c>
      <c r="Y44" s="24">
        <v>1266.161926</v>
      </c>
      <c r="Z44" s="21">
        <v>0.10004023171499142</v>
      </c>
      <c r="AA44" s="24">
        <v>236.11246</v>
      </c>
      <c r="AB44" s="21">
        <v>5.7850379644998416E-2</v>
      </c>
      <c r="AC44" s="24">
        <v>43.404242999999994</v>
      </c>
      <c r="AD44" s="21">
        <v>3.0838145296984549E-2</v>
      </c>
    </row>
    <row r="45" spans="1:30" ht="13.5" thickBot="1" x14ac:dyDescent="0.25">
      <c r="A45" s="3"/>
      <c r="B45" s="28" t="s">
        <v>41</v>
      </c>
      <c r="C45" s="39">
        <v>5941</v>
      </c>
      <c r="D45" s="44">
        <v>0.13283695554959307</v>
      </c>
      <c r="E45" s="39">
        <v>8177.6075849999997</v>
      </c>
      <c r="F45" s="259">
        <v>0.13052295950188755</v>
      </c>
      <c r="G45" s="254">
        <v>2.9473462157667552E-2</v>
      </c>
      <c r="H45" s="261"/>
      <c r="I45" s="261"/>
      <c r="J45" s="28" t="s">
        <v>41</v>
      </c>
      <c r="K45" s="39">
        <v>5378.1894499999999</v>
      </c>
      <c r="L45" s="44">
        <v>0.12544705322334274</v>
      </c>
      <c r="M45" s="39">
        <v>2643.220139</v>
      </c>
      <c r="N45" s="44">
        <v>0.13858561733608171</v>
      </c>
      <c r="O45" s="39">
        <v>156.19799399999999</v>
      </c>
      <c r="P45" s="44">
        <v>0.2207374587543334</v>
      </c>
      <c r="R45" s="28" t="s">
        <v>41</v>
      </c>
      <c r="S45" s="56">
        <v>568.08363699999995</v>
      </c>
      <c r="T45" s="44">
        <v>0.24275454310394123</v>
      </c>
      <c r="U45" s="56">
        <v>1376.1187609999997</v>
      </c>
      <c r="V45" s="44">
        <v>0.18089762087089603</v>
      </c>
      <c r="W45" s="56">
        <v>3159.0670450000002</v>
      </c>
      <c r="X45" s="44">
        <v>0.16670923511680519</v>
      </c>
      <c r="Y45" s="56">
        <v>2473.5821930000002</v>
      </c>
      <c r="Z45" s="44">
        <v>0.10596915004992129</v>
      </c>
      <c r="AA45" s="56">
        <v>423.34578699999997</v>
      </c>
      <c r="AB45" s="44">
        <v>5.6836315414630016E-2</v>
      </c>
      <c r="AC45" s="56">
        <v>177.41015999999996</v>
      </c>
      <c r="AD45" s="44">
        <v>5.9839519559052964E-2</v>
      </c>
    </row>
    <row r="46" spans="1:30" ht="13.5" thickBot="1" x14ac:dyDescent="0.25">
      <c r="A46" s="3"/>
      <c r="B46" s="42" t="s">
        <v>42</v>
      </c>
      <c r="C46" s="40">
        <v>18743</v>
      </c>
      <c r="D46" s="45">
        <v>0.12035342541400988</v>
      </c>
      <c r="E46" s="40">
        <v>24916.497224999999</v>
      </c>
      <c r="F46" s="257">
        <v>0.12783079589653112</v>
      </c>
      <c r="G46" s="257">
        <v>2.6220572632147388E-2</v>
      </c>
      <c r="H46" s="261"/>
      <c r="I46" s="261"/>
      <c r="J46" s="42" t="s">
        <v>42</v>
      </c>
      <c r="K46" s="40">
        <v>16217.86933</v>
      </c>
      <c r="L46" s="45">
        <v>0.12916871260110827</v>
      </c>
      <c r="M46" s="40">
        <v>8318.2290300000004</v>
      </c>
      <c r="N46" s="45">
        <v>0.12267414236043742</v>
      </c>
      <c r="O46" s="40">
        <v>380.398866</v>
      </c>
      <c r="P46" s="45">
        <v>0.24469697459065015</v>
      </c>
      <c r="R46" s="42" t="s">
        <v>42</v>
      </c>
      <c r="S46" s="58">
        <v>2317.1623639999998</v>
      </c>
      <c r="T46" s="45">
        <v>0.28233294967441064</v>
      </c>
      <c r="U46" s="58">
        <v>5420.5141119999989</v>
      </c>
      <c r="V46" s="45">
        <v>0.21862653589712175</v>
      </c>
      <c r="W46" s="58">
        <v>8470.9709900000016</v>
      </c>
      <c r="X46" s="45">
        <v>0.14427025770586743</v>
      </c>
      <c r="Y46" s="58">
        <v>6749.5607459999992</v>
      </c>
      <c r="Z46" s="45">
        <v>9.5718359326522354E-2</v>
      </c>
      <c r="AA46" s="58">
        <v>1512.5388390000001</v>
      </c>
      <c r="AB46" s="45">
        <v>6.3649443122763785E-2</v>
      </c>
      <c r="AC46" s="58">
        <v>445.75017499999996</v>
      </c>
      <c r="AD46" s="45">
        <v>4.9956633562817147E-2</v>
      </c>
    </row>
    <row r="47" spans="1:30" x14ac:dyDescent="0.2">
      <c r="B47" s="54" t="s">
        <v>74</v>
      </c>
      <c r="C47" s="54"/>
      <c r="D47" s="54"/>
      <c r="E47" s="10"/>
      <c r="F47" s="10"/>
      <c r="G47" s="10"/>
      <c r="J47" s="54" t="s">
        <v>74</v>
      </c>
      <c r="K47" s="10"/>
      <c r="L47" s="10"/>
      <c r="M47" s="10"/>
      <c r="N47" s="10"/>
      <c r="O47" s="10"/>
      <c r="P47" s="10"/>
      <c r="R47" s="54" t="s">
        <v>232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</sheetData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1" manualBreakCount="1">
    <brk id="17" max="7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49"/>
  <sheetViews>
    <sheetView showGridLines="0" zoomScale="98" zoomScaleNormal="9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0" sqref="O20"/>
    </sheetView>
  </sheetViews>
  <sheetFormatPr baseColWidth="10" defaultRowHeight="12.75" x14ac:dyDescent="0.2"/>
  <cols>
    <col min="1" max="1" width="11.42578125" style="99"/>
    <col min="2" max="2" width="19" style="99" customWidth="1"/>
    <col min="3" max="12" width="10.7109375" style="99" customWidth="1"/>
    <col min="13" max="13" width="10.7109375" style="119" customWidth="1"/>
    <col min="14" max="14" width="11.42578125" style="99"/>
    <col min="15" max="15" width="19" style="99" customWidth="1"/>
    <col min="16" max="16" width="11.42578125" style="99"/>
    <col min="17" max="17" width="7.7109375" style="99" customWidth="1"/>
    <col min="18" max="18" width="11.42578125" style="99"/>
    <col min="19" max="19" width="7.7109375" style="99" customWidth="1"/>
    <col min="20" max="20" width="11.42578125" style="99"/>
    <col min="21" max="21" width="7.7109375" style="99" customWidth="1"/>
    <col min="22" max="22" width="11.42578125" style="99"/>
    <col min="23" max="23" width="7.7109375" style="99" customWidth="1"/>
    <col min="24" max="24" width="11.42578125" style="99"/>
    <col min="25" max="25" width="7.7109375" style="99" customWidth="1"/>
    <col min="26" max="26" width="11.42578125" style="99"/>
    <col min="27" max="27" width="7.7109375" style="99" customWidth="1"/>
    <col min="28" max="28" width="11.42578125" style="99"/>
    <col min="29" max="29" width="7.7109375" style="99" customWidth="1"/>
    <col min="30" max="30" width="11.42578125" style="119"/>
    <col min="31" max="31" width="10" style="99" customWidth="1"/>
    <col min="32" max="32" width="20" style="99" customWidth="1"/>
    <col min="33" max="33" width="11.42578125" style="99"/>
    <col min="34" max="34" width="7.7109375" style="99" customWidth="1"/>
    <col min="35" max="35" width="12.7109375" style="99" customWidth="1"/>
    <col min="36" max="36" width="7.7109375" style="99" customWidth="1"/>
    <col min="37" max="37" width="12" style="99" customWidth="1"/>
    <col min="38" max="38" width="7.7109375" style="99" customWidth="1"/>
    <col min="39" max="39" width="12.7109375" style="99" customWidth="1"/>
    <col min="40" max="40" width="7.7109375" style="99" customWidth="1"/>
    <col min="41" max="41" width="11.42578125" style="99"/>
    <col min="42" max="42" width="7.7109375" style="99" customWidth="1"/>
    <col min="43" max="43" width="11.42578125" style="99"/>
    <col min="44" max="44" width="7.7109375" style="99" customWidth="1"/>
    <col min="45" max="45" width="11.42578125" style="99"/>
    <col min="46" max="46" width="7.7109375" style="99" customWidth="1"/>
    <col min="47" max="47" width="13.140625" style="99" customWidth="1"/>
    <col min="48" max="48" width="7.7109375" style="99" customWidth="1"/>
    <col min="49" max="49" width="11.42578125" style="214"/>
    <col min="50" max="50" width="19" style="99" customWidth="1"/>
    <col min="51" max="51" width="11.42578125" style="99"/>
    <col min="52" max="52" width="7.7109375" style="99" customWidth="1"/>
    <col min="53" max="53" width="12.7109375" style="99" customWidth="1"/>
    <col min="54" max="54" width="7.7109375" style="99" customWidth="1"/>
    <col min="55" max="55" width="12" style="99" customWidth="1"/>
    <col min="56" max="56" width="7.7109375" style="99" customWidth="1"/>
    <col min="57" max="16384" width="11.42578125" style="99"/>
  </cols>
  <sheetData>
    <row r="3" spans="1:56" ht="15" x14ac:dyDescent="0.2">
      <c r="C3" s="103" t="s">
        <v>228</v>
      </c>
      <c r="D3" s="210"/>
      <c r="E3" s="211"/>
      <c r="F3" s="210"/>
      <c r="G3" s="211"/>
      <c r="H3" s="210"/>
      <c r="I3" s="211"/>
      <c r="J3" s="211"/>
      <c r="K3" s="210"/>
      <c r="L3" s="211"/>
      <c r="M3" s="212"/>
      <c r="P3" s="103" t="s">
        <v>229</v>
      </c>
      <c r="Q3" s="210"/>
      <c r="R3" s="210"/>
      <c r="S3" s="210"/>
      <c r="T3" s="213"/>
      <c r="U3" s="104"/>
      <c r="V3" s="213"/>
      <c r="W3" s="104"/>
      <c r="X3" s="213"/>
      <c r="Y3" s="104"/>
      <c r="Z3" s="213"/>
      <c r="AA3" s="104"/>
      <c r="AB3" s="213"/>
      <c r="AC3" s="104"/>
      <c r="AD3" s="212"/>
      <c r="AG3" s="103" t="s">
        <v>218</v>
      </c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47"/>
      <c r="AY3" s="103" t="s">
        <v>217</v>
      </c>
      <c r="AZ3" s="104"/>
      <c r="BA3" s="104"/>
      <c r="BB3" s="104"/>
      <c r="BC3" s="104"/>
      <c r="BD3" s="147"/>
    </row>
    <row r="4" spans="1:56" ht="64.5" thickBot="1" x14ac:dyDescent="0.25">
      <c r="C4" s="109" t="s">
        <v>75</v>
      </c>
      <c r="D4" s="215" t="s">
        <v>55</v>
      </c>
      <c r="E4" s="109" t="s">
        <v>170</v>
      </c>
      <c r="F4" s="215" t="s">
        <v>55</v>
      </c>
      <c r="G4" s="109" t="s">
        <v>76</v>
      </c>
      <c r="H4" s="215" t="s">
        <v>55</v>
      </c>
      <c r="I4" s="109" t="s">
        <v>77</v>
      </c>
      <c r="J4" s="216" t="s">
        <v>55</v>
      </c>
      <c r="K4" s="109" t="s">
        <v>78</v>
      </c>
      <c r="L4" s="215" t="s">
        <v>55</v>
      </c>
      <c r="M4" s="217" t="s">
        <v>64</v>
      </c>
      <c r="P4" s="109" t="s">
        <v>216</v>
      </c>
      <c r="Q4" s="110" t="s">
        <v>55</v>
      </c>
      <c r="R4" s="218" t="s">
        <v>215</v>
      </c>
      <c r="S4" s="110" t="s">
        <v>55</v>
      </c>
      <c r="T4" s="109" t="s">
        <v>48</v>
      </c>
      <c r="U4" s="110" t="s">
        <v>55</v>
      </c>
      <c r="V4" s="109" t="s">
        <v>49</v>
      </c>
      <c r="W4" s="110" t="s">
        <v>55</v>
      </c>
      <c r="X4" s="109" t="s">
        <v>50</v>
      </c>
      <c r="Y4" s="110" t="s">
        <v>55</v>
      </c>
      <c r="Z4" s="109" t="s">
        <v>51</v>
      </c>
      <c r="AA4" s="110" t="s">
        <v>55</v>
      </c>
      <c r="AB4" s="109" t="s">
        <v>52</v>
      </c>
      <c r="AC4" s="110" t="s">
        <v>55</v>
      </c>
      <c r="AD4" s="110" t="s">
        <v>64</v>
      </c>
      <c r="AG4" s="109" t="s">
        <v>155</v>
      </c>
      <c r="AH4" s="110" t="s">
        <v>55</v>
      </c>
      <c r="AI4" s="109" t="s">
        <v>156</v>
      </c>
      <c r="AJ4" s="110" t="s">
        <v>55</v>
      </c>
      <c r="AK4" s="109" t="s">
        <v>157</v>
      </c>
      <c r="AL4" s="110" t="s">
        <v>55</v>
      </c>
      <c r="AM4" s="109" t="s">
        <v>158</v>
      </c>
      <c r="AN4" s="110" t="s">
        <v>55</v>
      </c>
      <c r="AO4" s="109" t="s">
        <v>159</v>
      </c>
      <c r="AP4" s="110" t="s">
        <v>55</v>
      </c>
      <c r="AQ4" s="109" t="s">
        <v>160</v>
      </c>
      <c r="AR4" s="110" t="s">
        <v>55</v>
      </c>
      <c r="AS4" s="109" t="s">
        <v>161</v>
      </c>
      <c r="AT4" s="110" t="s">
        <v>55</v>
      </c>
      <c r="AU4" s="109" t="s">
        <v>162</v>
      </c>
      <c r="AV4" s="110" t="s">
        <v>55</v>
      </c>
      <c r="AY4" s="109" t="s">
        <v>214</v>
      </c>
      <c r="AZ4" s="219" t="s">
        <v>55</v>
      </c>
      <c r="BA4" s="109" t="s">
        <v>161</v>
      </c>
      <c r="BB4" s="219" t="s">
        <v>55</v>
      </c>
      <c r="BC4" s="109" t="s">
        <v>213</v>
      </c>
      <c r="BD4" s="219" t="s">
        <v>55</v>
      </c>
    </row>
    <row r="5" spans="1:56" s="300" customFormat="1" x14ac:dyDescent="0.2">
      <c r="A5" s="294">
        <v>97209</v>
      </c>
      <c r="B5" s="301" t="s">
        <v>8</v>
      </c>
      <c r="C5" s="302">
        <v>14323.682832</v>
      </c>
      <c r="D5" s="359">
        <v>0.37343227978376037</v>
      </c>
      <c r="E5" s="302">
        <v>1373.9538600000001</v>
      </c>
      <c r="F5" s="298">
        <v>3.582030740803948E-2</v>
      </c>
      <c r="G5" s="302">
        <v>5418.5187990000004</v>
      </c>
      <c r="H5" s="298">
        <v>0.14126603136179616</v>
      </c>
      <c r="I5" s="302">
        <v>6687.947529</v>
      </c>
      <c r="J5" s="360">
        <v>0.17436126742830943</v>
      </c>
      <c r="K5" s="302">
        <v>10552.738654999999</v>
      </c>
      <c r="L5" s="298">
        <v>0.2751201140180945</v>
      </c>
      <c r="M5" s="361">
        <v>38356.841675000003</v>
      </c>
      <c r="O5" s="301" t="s">
        <v>8</v>
      </c>
      <c r="P5" s="320">
        <v>296.98770199999996</v>
      </c>
      <c r="Q5" s="362">
        <v>7.7409327393471788E-3</v>
      </c>
      <c r="R5" s="320">
        <v>1224.3330289999999</v>
      </c>
      <c r="S5" s="362">
        <v>3.1912027212662834E-2</v>
      </c>
      <c r="T5" s="320">
        <v>7875.7058220000017</v>
      </c>
      <c r="U5" s="362">
        <v>0.20527890088521919</v>
      </c>
      <c r="V5" s="320">
        <v>12332.675347</v>
      </c>
      <c r="W5" s="362">
        <v>0.32144903548003528</v>
      </c>
      <c r="X5" s="320">
        <v>6530.6670299999978</v>
      </c>
      <c r="Y5" s="362">
        <v>0.17022069897797384</v>
      </c>
      <c r="Z5" s="320">
        <v>6878.0553130000008</v>
      </c>
      <c r="AA5" s="362">
        <v>0.17927531408503414</v>
      </c>
      <c r="AB5" s="320">
        <v>3227.4564589999995</v>
      </c>
      <c r="AC5" s="362">
        <v>8.4123090619727475E-2</v>
      </c>
      <c r="AD5" s="302">
        <v>38365.880702000002</v>
      </c>
      <c r="AE5" s="330"/>
      <c r="AF5" s="301" t="s">
        <v>8</v>
      </c>
      <c r="AG5" s="320">
        <v>89.766826000000009</v>
      </c>
      <c r="AH5" s="362">
        <v>2.3403080673315433E-3</v>
      </c>
      <c r="AI5" s="320">
        <v>1950.8043260000004</v>
      </c>
      <c r="AJ5" s="362">
        <v>5.0859357575181216E-2</v>
      </c>
      <c r="AK5" s="320">
        <v>2813.8834740000007</v>
      </c>
      <c r="AL5" s="362">
        <v>7.3360666608988823E-2</v>
      </c>
      <c r="AM5" s="320">
        <v>5038.1854679999997</v>
      </c>
      <c r="AN5" s="362">
        <v>0.13135037319324339</v>
      </c>
      <c r="AO5" s="320">
        <v>8208.8571600000032</v>
      </c>
      <c r="AP5" s="362">
        <v>0.21401285409289514</v>
      </c>
      <c r="AQ5" s="320">
        <v>5067.1890560000011</v>
      </c>
      <c r="AR5" s="362">
        <v>0.13210652481408786</v>
      </c>
      <c r="AS5" s="320">
        <v>11310.812297999997</v>
      </c>
      <c r="AT5" s="362">
        <v>0.2948838278974264</v>
      </c>
      <c r="AU5" s="320">
        <v>3877.3430629999998</v>
      </c>
      <c r="AV5" s="362">
        <v>0.10108608775084567</v>
      </c>
      <c r="AW5" s="363">
        <v>38356.841671000002</v>
      </c>
      <c r="AX5" s="301" t="s">
        <v>8</v>
      </c>
      <c r="AY5" s="320">
        <v>23168.686310000005</v>
      </c>
      <c r="AZ5" s="364">
        <v>0.60403008435172789</v>
      </c>
      <c r="BA5" s="320">
        <v>11310.812297999997</v>
      </c>
      <c r="BB5" s="362">
        <v>0.2948838278974264</v>
      </c>
      <c r="BC5" s="320">
        <v>3877.3430629999998</v>
      </c>
      <c r="BD5" s="362">
        <v>0.10108608775084567</v>
      </c>
    </row>
    <row r="6" spans="1:56" s="300" customFormat="1" x14ac:dyDescent="0.2">
      <c r="A6" s="303">
        <v>97213</v>
      </c>
      <c r="B6" s="305" t="s">
        <v>10</v>
      </c>
      <c r="C6" s="302">
        <v>4570.7359900000001</v>
      </c>
      <c r="D6" s="359">
        <v>0.29109444353850844</v>
      </c>
      <c r="E6" s="302">
        <v>465.46432700000003</v>
      </c>
      <c r="F6" s="298">
        <v>2.9643820940769613E-2</v>
      </c>
      <c r="G6" s="302">
        <v>2437.3061859999998</v>
      </c>
      <c r="H6" s="298">
        <v>0.15522364220967272</v>
      </c>
      <c r="I6" s="302">
        <v>3998.190094</v>
      </c>
      <c r="J6" s="360">
        <v>0.25463096602394369</v>
      </c>
      <c r="K6" s="302">
        <v>4230.2039080000004</v>
      </c>
      <c r="L6" s="298">
        <v>0.26940712728710542</v>
      </c>
      <c r="M6" s="361">
        <v>15701.900505000001</v>
      </c>
      <c r="O6" s="305" t="s">
        <v>10</v>
      </c>
      <c r="P6" s="296">
        <v>75.233443000000008</v>
      </c>
      <c r="Q6" s="365">
        <v>4.7896776056262922E-3</v>
      </c>
      <c r="R6" s="296">
        <v>302.43045499999999</v>
      </c>
      <c r="S6" s="365">
        <v>1.9253995561161141E-2</v>
      </c>
      <c r="T6" s="296">
        <v>3638.7743350000005</v>
      </c>
      <c r="U6" s="365">
        <v>0.23165968815593357</v>
      </c>
      <c r="V6" s="296">
        <v>5726.4969029999993</v>
      </c>
      <c r="W6" s="365">
        <v>0.36457289313460517</v>
      </c>
      <c r="X6" s="296">
        <v>2583.8156850000005</v>
      </c>
      <c r="Y6" s="365">
        <v>0.16449658064313843</v>
      </c>
      <c r="Z6" s="296">
        <v>2648.2014100000001</v>
      </c>
      <c r="AA6" s="365">
        <v>0.16859564686764328</v>
      </c>
      <c r="AB6" s="296">
        <v>732.46050000000002</v>
      </c>
      <c r="AC6" s="365">
        <v>4.6631518031892229E-2</v>
      </c>
      <c r="AD6" s="302">
        <v>15707.412730999999</v>
      </c>
      <c r="AE6" s="330"/>
      <c r="AF6" s="305" t="s">
        <v>10</v>
      </c>
      <c r="AG6" s="296">
        <v>85.090092999999996</v>
      </c>
      <c r="AH6" s="365">
        <v>5.4190951567441234E-3</v>
      </c>
      <c r="AI6" s="296">
        <v>1010.344464</v>
      </c>
      <c r="AJ6" s="365">
        <v>6.4345361468880258E-2</v>
      </c>
      <c r="AK6" s="296">
        <v>1201.9521649999999</v>
      </c>
      <c r="AL6" s="365">
        <v>7.654819646265533E-2</v>
      </c>
      <c r="AM6" s="296">
        <v>2341.0208660000008</v>
      </c>
      <c r="AN6" s="365">
        <v>0.14909156153792824</v>
      </c>
      <c r="AO6" s="296">
        <v>3227.2613559999995</v>
      </c>
      <c r="AP6" s="365">
        <v>0.20553316804868305</v>
      </c>
      <c r="AQ6" s="296">
        <v>2481.2060799999999</v>
      </c>
      <c r="AR6" s="365">
        <v>0.15801947532260979</v>
      </c>
      <c r="AS6" s="296">
        <v>4027.8391369999999</v>
      </c>
      <c r="AT6" s="365">
        <v>0.2565192114605061</v>
      </c>
      <c r="AU6" s="296">
        <v>1327.1863480000002</v>
      </c>
      <c r="AV6" s="365">
        <v>8.4523930541992962E-2</v>
      </c>
      <c r="AW6" s="363">
        <v>15701.900509000003</v>
      </c>
      <c r="AX6" s="305" t="s">
        <v>10</v>
      </c>
      <c r="AY6" s="296">
        <v>10346.875024000001</v>
      </c>
      <c r="AZ6" s="365">
        <v>0.65895685799750092</v>
      </c>
      <c r="BA6" s="296">
        <v>4027.8391369999999</v>
      </c>
      <c r="BB6" s="365">
        <v>0.2565192114605061</v>
      </c>
      <c r="BC6" s="296">
        <v>1327.1863480000002</v>
      </c>
      <c r="BD6" s="365">
        <v>8.4523930541992962E-2</v>
      </c>
    </row>
    <row r="7" spans="1:56" s="300" customFormat="1" x14ac:dyDescent="0.2">
      <c r="A7" s="303">
        <v>97224</v>
      </c>
      <c r="B7" s="305" t="s">
        <v>19</v>
      </c>
      <c r="C7" s="302">
        <v>1727.7912739999999</v>
      </c>
      <c r="D7" s="359">
        <v>0.26368556871385795</v>
      </c>
      <c r="E7" s="302">
        <v>194.80709999999999</v>
      </c>
      <c r="F7" s="298">
        <v>2.9730339379522411E-2</v>
      </c>
      <c r="G7" s="302">
        <v>1158.542017</v>
      </c>
      <c r="H7" s="359">
        <v>0.17681002053234418</v>
      </c>
      <c r="I7" s="302">
        <v>1919.6130479999999</v>
      </c>
      <c r="J7" s="360">
        <v>0.29296030480613616</v>
      </c>
      <c r="K7" s="302">
        <v>1551.7146479999999</v>
      </c>
      <c r="L7" s="298">
        <v>0.23681376656813924</v>
      </c>
      <c r="M7" s="361">
        <v>6552.4680870000002</v>
      </c>
      <c r="O7" s="305" t="s">
        <v>19</v>
      </c>
      <c r="P7" s="296">
        <v>34.961688000000002</v>
      </c>
      <c r="Q7" s="365">
        <v>5.3344536495973397E-3</v>
      </c>
      <c r="R7" s="296">
        <v>169.25451500000003</v>
      </c>
      <c r="S7" s="365">
        <v>2.5824850483551532E-2</v>
      </c>
      <c r="T7" s="296">
        <v>1116.2239079999999</v>
      </c>
      <c r="U7" s="365">
        <v>0.17031342135992988</v>
      </c>
      <c r="V7" s="296">
        <v>2281.9052109999998</v>
      </c>
      <c r="W7" s="365">
        <v>0.34817305105102864</v>
      </c>
      <c r="X7" s="296">
        <v>1323.3207980000002</v>
      </c>
      <c r="Y7" s="365">
        <v>0.20191226065741347</v>
      </c>
      <c r="Z7" s="296">
        <v>1213.7723269999999</v>
      </c>
      <c r="AA7" s="365">
        <v>0.18519735716265773</v>
      </c>
      <c r="AB7" s="296">
        <v>414.50133699999992</v>
      </c>
      <c r="AC7" s="365">
        <v>6.3244605635821308E-2</v>
      </c>
      <c r="AD7" s="302">
        <v>6553.9397840000001</v>
      </c>
      <c r="AE7" s="330"/>
      <c r="AF7" s="305" t="s">
        <v>19</v>
      </c>
      <c r="AG7" s="296">
        <v>47.426068999999998</v>
      </c>
      <c r="AH7" s="365">
        <v>7.2378939254817819E-3</v>
      </c>
      <c r="AI7" s="296">
        <v>387.10373300000003</v>
      </c>
      <c r="AJ7" s="365">
        <v>5.9077545676661965E-2</v>
      </c>
      <c r="AK7" s="296">
        <v>434.62438199999997</v>
      </c>
      <c r="AL7" s="365">
        <v>6.6329873857858088E-2</v>
      </c>
      <c r="AM7" s="296">
        <v>949.96992899999987</v>
      </c>
      <c r="AN7" s="365">
        <v>0.14497894772808304</v>
      </c>
      <c r="AO7" s="296">
        <v>1135.6373179999998</v>
      </c>
      <c r="AP7" s="365">
        <v>0.17331443695033258</v>
      </c>
      <c r="AQ7" s="296">
        <v>1155.7991620000003</v>
      </c>
      <c r="AR7" s="365">
        <v>0.17639142164021093</v>
      </c>
      <c r="AS7" s="296">
        <v>1970.2777289999999</v>
      </c>
      <c r="AT7" s="365">
        <v>0.30069245684775481</v>
      </c>
      <c r="AU7" s="296">
        <v>471.62976999999995</v>
      </c>
      <c r="AV7" s="365">
        <v>7.1977423373616942E-2</v>
      </c>
      <c r="AW7" s="363">
        <v>6552.4680919999992</v>
      </c>
      <c r="AX7" s="305" t="s">
        <v>19</v>
      </c>
      <c r="AY7" s="296">
        <v>4110.5605930000002</v>
      </c>
      <c r="AZ7" s="365">
        <v>0.6273301197786284</v>
      </c>
      <c r="BA7" s="296">
        <v>1970.2777289999999</v>
      </c>
      <c r="BB7" s="365">
        <v>0.30069245684775481</v>
      </c>
      <c r="BC7" s="296">
        <v>471.62976999999995</v>
      </c>
      <c r="BD7" s="365">
        <v>7.1977423373616942E-2</v>
      </c>
    </row>
    <row r="8" spans="1:56" s="300" customFormat="1" x14ac:dyDescent="0.2">
      <c r="A8" s="303">
        <v>97229</v>
      </c>
      <c r="B8" s="310" t="s">
        <v>24</v>
      </c>
      <c r="C8" s="311">
        <v>3398.7057220000002</v>
      </c>
      <c r="D8" s="359">
        <v>0.37186619961463735</v>
      </c>
      <c r="E8" s="311">
        <v>329.64074399999998</v>
      </c>
      <c r="F8" s="298">
        <v>3.6067332901445467E-2</v>
      </c>
      <c r="G8" s="311">
        <v>1666.2296710000001</v>
      </c>
      <c r="H8" s="359">
        <v>0.18230895703300246</v>
      </c>
      <c r="I8" s="311">
        <v>1943.6747760000001</v>
      </c>
      <c r="J8" s="366">
        <v>0.21266535303698517</v>
      </c>
      <c r="K8" s="311">
        <v>1801.3421060000001</v>
      </c>
      <c r="L8" s="359">
        <v>0.1970921574139296</v>
      </c>
      <c r="M8" s="361">
        <v>9139.5930189999999</v>
      </c>
      <c r="O8" s="310" t="s">
        <v>24</v>
      </c>
      <c r="P8" s="296">
        <v>140.81297599999999</v>
      </c>
      <c r="Q8" s="365">
        <v>1.5391016300476837E-2</v>
      </c>
      <c r="R8" s="296">
        <v>387.34159199999999</v>
      </c>
      <c r="S8" s="365">
        <v>4.233687068956378E-2</v>
      </c>
      <c r="T8" s="296">
        <v>1972.4250489999999</v>
      </c>
      <c r="U8" s="365">
        <v>0.21558827135808722</v>
      </c>
      <c r="V8" s="296">
        <v>2763.7429670000001</v>
      </c>
      <c r="W8" s="365">
        <v>0.30208020783130968</v>
      </c>
      <c r="X8" s="296">
        <v>1803.4268900000002</v>
      </c>
      <c r="Y8" s="365">
        <v>0.19711658292562648</v>
      </c>
      <c r="Z8" s="296">
        <v>1569.1773900000001</v>
      </c>
      <c r="AA8" s="365">
        <v>0.17151284969525607</v>
      </c>
      <c r="AB8" s="296">
        <v>512.11003200000016</v>
      </c>
      <c r="AC8" s="365">
        <v>5.5974201199680045E-2</v>
      </c>
      <c r="AD8" s="302">
        <v>9149.0368959999996</v>
      </c>
      <c r="AE8" s="330"/>
      <c r="AF8" s="310" t="s">
        <v>24</v>
      </c>
      <c r="AG8" s="296">
        <v>39.204602000000001</v>
      </c>
      <c r="AH8" s="365">
        <v>4.2895347638938304E-3</v>
      </c>
      <c r="AI8" s="296">
        <v>585.61350300000004</v>
      </c>
      <c r="AJ8" s="365">
        <v>6.4074352274361673E-2</v>
      </c>
      <c r="AK8" s="296">
        <v>1176.81194</v>
      </c>
      <c r="AL8" s="365">
        <v>0.12875977486508702</v>
      </c>
      <c r="AM8" s="296">
        <v>1668.5182120000004</v>
      </c>
      <c r="AN8" s="365">
        <v>0.18255935552065999</v>
      </c>
      <c r="AO8" s="296">
        <v>1565.9037440000002</v>
      </c>
      <c r="AP8" s="365">
        <v>0.17133188973068789</v>
      </c>
      <c r="AQ8" s="296">
        <v>811.55374799999981</v>
      </c>
      <c r="AR8" s="365">
        <v>8.8795392306605533E-2</v>
      </c>
      <c r="AS8" s="296">
        <v>2477.1477169999998</v>
      </c>
      <c r="AT8" s="365">
        <v>0.271034794521616</v>
      </c>
      <c r="AU8" s="296">
        <v>814.83955700000001</v>
      </c>
      <c r="AV8" s="365">
        <v>8.9154906017088198E-2</v>
      </c>
      <c r="AW8" s="363">
        <v>9139.5930229999994</v>
      </c>
      <c r="AX8" s="310" t="s">
        <v>24</v>
      </c>
      <c r="AY8" s="296">
        <v>5847.6057490000003</v>
      </c>
      <c r="AZ8" s="365">
        <v>0.63981029946129586</v>
      </c>
      <c r="BA8" s="296">
        <v>2477.1477169999998</v>
      </c>
      <c r="BB8" s="365">
        <v>0.271034794521616</v>
      </c>
      <c r="BC8" s="296">
        <v>814.83955700000001</v>
      </c>
      <c r="BD8" s="365">
        <v>8.9154906017088198E-2</v>
      </c>
    </row>
    <row r="9" spans="1:56" s="300" customFormat="1" ht="13.5" thickBot="1" x14ac:dyDescent="0.25">
      <c r="A9" s="312"/>
      <c r="B9" s="317" t="s">
        <v>34</v>
      </c>
      <c r="C9" s="318">
        <v>24020.915817999998</v>
      </c>
      <c r="D9" s="316">
        <v>0.34438192373938353</v>
      </c>
      <c r="E9" s="318">
        <v>2363.866031</v>
      </c>
      <c r="F9" s="316">
        <v>3.3890162114799068E-2</v>
      </c>
      <c r="G9" s="318">
        <v>10680.596673</v>
      </c>
      <c r="H9" s="316">
        <v>0.15312507053440272</v>
      </c>
      <c r="I9" s="318">
        <v>14549.425447</v>
      </c>
      <c r="J9" s="367">
        <v>0.20859151094422276</v>
      </c>
      <c r="K9" s="318">
        <v>18135.999317000002</v>
      </c>
      <c r="L9" s="316">
        <v>0.26001133266719179</v>
      </c>
      <c r="M9" s="318">
        <v>69750.803286000009</v>
      </c>
      <c r="O9" s="317" t="s">
        <v>34</v>
      </c>
      <c r="P9" s="314">
        <v>547.99580900000001</v>
      </c>
      <c r="Q9" s="316">
        <v>7.8536128129597892E-3</v>
      </c>
      <c r="R9" s="314">
        <v>2083.3595909999999</v>
      </c>
      <c r="S9" s="316">
        <v>2.9857709327627838E-2</v>
      </c>
      <c r="T9" s="314">
        <v>14603.129114000001</v>
      </c>
      <c r="U9" s="316">
        <v>0.20928503473101659</v>
      </c>
      <c r="V9" s="314">
        <v>23104.820427999999</v>
      </c>
      <c r="W9" s="316">
        <v>0.33112719253383172</v>
      </c>
      <c r="X9" s="314">
        <v>12241.230403</v>
      </c>
      <c r="Y9" s="316">
        <v>0.1754354364768394</v>
      </c>
      <c r="Z9" s="314">
        <v>12309.206440000002</v>
      </c>
      <c r="AA9" s="316">
        <v>0.17640963640025056</v>
      </c>
      <c r="AB9" s="314">
        <v>4886.5283280000003</v>
      </c>
      <c r="AC9" s="316">
        <v>7.0031377717474072E-2</v>
      </c>
      <c r="AD9" s="318">
        <v>69776.270113000006</v>
      </c>
      <c r="AE9" s="330"/>
      <c r="AF9" s="317" t="s">
        <v>34</v>
      </c>
      <c r="AG9" s="314">
        <v>261.48759000000001</v>
      </c>
      <c r="AH9" s="316">
        <v>3.7488828464681554E-3</v>
      </c>
      <c r="AI9" s="314">
        <v>3933.8660260000001</v>
      </c>
      <c r="AJ9" s="316">
        <v>5.6398863384588348E-2</v>
      </c>
      <c r="AK9" s="314">
        <v>5627.2719610000004</v>
      </c>
      <c r="AL9" s="316">
        <v>8.0676805071338634E-2</v>
      </c>
      <c r="AM9" s="314">
        <v>9997.6944750000021</v>
      </c>
      <c r="AN9" s="316">
        <v>0.14333447075464253</v>
      </c>
      <c r="AO9" s="314">
        <v>14137.659578000003</v>
      </c>
      <c r="AP9" s="316">
        <v>0.2026881255862675</v>
      </c>
      <c r="AQ9" s="314">
        <v>9515.7480460000024</v>
      </c>
      <c r="AR9" s="316">
        <v>0.13642492410810883</v>
      </c>
      <c r="AS9" s="314">
        <v>19786.076880999997</v>
      </c>
      <c r="AT9" s="316">
        <v>0.28366808619132183</v>
      </c>
      <c r="AU9" s="314">
        <v>6490.9987379999993</v>
      </c>
      <c r="AV9" s="316">
        <v>9.3059842057264142E-2</v>
      </c>
      <c r="AW9" s="363">
        <v>69750.803295000005</v>
      </c>
      <c r="AX9" s="317" t="s">
        <v>34</v>
      </c>
      <c r="AY9" s="314">
        <v>43473.727676000002</v>
      </c>
      <c r="AZ9" s="316">
        <v>0.62327207175141397</v>
      </c>
      <c r="BA9" s="314">
        <v>19786.076880999997</v>
      </c>
      <c r="BB9" s="316">
        <v>0.28366808619132183</v>
      </c>
      <c r="BC9" s="314">
        <v>6490.9987379999993</v>
      </c>
      <c r="BD9" s="316">
        <v>9.3059842057264142E-2</v>
      </c>
    </row>
    <row r="10" spans="1:56" x14ac:dyDescent="0.2">
      <c r="A10" s="119">
        <v>97212</v>
      </c>
      <c r="B10" s="220" t="s">
        <v>9</v>
      </c>
      <c r="C10" s="227">
        <v>1307.9963270000001</v>
      </c>
      <c r="D10" s="121">
        <v>0.30613866901053083</v>
      </c>
      <c r="E10" s="227">
        <v>147.60645099999999</v>
      </c>
      <c r="F10" s="121">
        <v>3.4547530076136167E-2</v>
      </c>
      <c r="G10" s="227">
        <v>704.84662300000002</v>
      </c>
      <c r="H10" s="121">
        <v>0.16497049920369342</v>
      </c>
      <c r="I10" s="227">
        <v>1121.434945</v>
      </c>
      <c r="J10" s="197">
        <v>0.26247367393731058</v>
      </c>
      <c r="K10" s="227">
        <v>990.67727200000002</v>
      </c>
      <c r="L10" s="121">
        <v>0.23186962777232908</v>
      </c>
      <c r="M10" s="224">
        <v>4272.5616179999997</v>
      </c>
      <c r="O10" s="220" t="s">
        <v>9</v>
      </c>
      <c r="P10" s="229">
        <v>17.51024</v>
      </c>
      <c r="Q10" s="230">
        <v>4.0983001649028076E-3</v>
      </c>
      <c r="R10" s="229">
        <v>64.937314000000001</v>
      </c>
      <c r="S10" s="230">
        <v>1.5198684008588426E-2</v>
      </c>
      <c r="T10" s="229">
        <v>624.86048299999982</v>
      </c>
      <c r="U10" s="230">
        <v>0.14624961282770238</v>
      </c>
      <c r="V10" s="229">
        <v>1419.7741399999998</v>
      </c>
      <c r="W10" s="230">
        <v>0.33230044774296302</v>
      </c>
      <c r="X10" s="229">
        <v>817.5173739999999</v>
      </c>
      <c r="Y10" s="230">
        <v>0.19134127166018911</v>
      </c>
      <c r="Z10" s="229">
        <v>892.90798299999983</v>
      </c>
      <c r="AA10" s="230">
        <v>0.20898656637327259</v>
      </c>
      <c r="AB10" s="229">
        <v>435.05408799999998</v>
      </c>
      <c r="AC10" s="230">
        <v>0.1018251172223819</v>
      </c>
      <c r="AD10" s="221">
        <v>4272.5616219999984</v>
      </c>
      <c r="AE10" s="225"/>
      <c r="AF10" s="220" t="s">
        <v>9</v>
      </c>
      <c r="AG10" s="229">
        <v>72.487148000000005</v>
      </c>
      <c r="AH10" s="230">
        <v>1.6965734941481909E-2</v>
      </c>
      <c r="AI10" s="229">
        <v>262.59346900000003</v>
      </c>
      <c r="AJ10" s="230">
        <v>6.146042871514612E-2</v>
      </c>
      <c r="AK10" s="229">
        <v>104.942076</v>
      </c>
      <c r="AL10" s="230">
        <v>2.4561863650986102E-2</v>
      </c>
      <c r="AM10" s="229">
        <v>365.058246</v>
      </c>
      <c r="AN10" s="230">
        <v>8.5442476504087289E-2</v>
      </c>
      <c r="AO10" s="229">
        <v>734.40323899999999</v>
      </c>
      <c r="AP10" s="230">
        <v>0.17188827311897811</v>
      </c>
      <c r="AQ10" s="229">
        <v>817.58757100000014</v>
      </c>
      <c r="AR10" s="230">
        <v>0.19135770138226466</v>
      </c>
      <c r="AS10" s="229">
        <v>1502.9962529999998</v>
      </c>
      <c r="AT10" s="230">
        <v>0.35177871871077721</v>
      </c>
      <c r="AU10" s="229">
        <v>412.49361999999996</v>
      </c>
      <c r="AV10" s="230">
        <v>9.6544802976278765E-2</v>
      </c>
      <c r="AW10" s="226">
        <v>4272.5616219999993</v>
      </c>
      <c r="AX10" s="220" t="s">
        <v>9</v>
      </c>
      <c r="AY10" s="229">
        <v>2357.0717490000002</v>
      </c>
      <c r="AZ10" s="230">
        <v>0.5516764783129442</v>
      </c>
      <c r="BA10" s="229">
        <v>1502.9962529999998</v>
      </c>
      <c r="BB10" s="230">
        <v>0.35177871871077721</v>
      </c>
      <c r="BC10" s="229">
        <v>412.49361999999996</v>
      </c>
      <c r="BD10" s="230">
        <v>9.6544802976278765E-2</v>
      </c>
    </row>
    <row r="11" spans="1:56" x14ac:dyDescent="0.2">
      <c r="A11" s="119">
        <v>97222</v>
      </c>
      <c r="B11" s="228" t="s">
        <v>17</v>
      </c>
      <c r="C11" s="221">
        <v>2484.3051730000002</v>
      </c>
      <c r="D11" s="222">
        <v>0.26963836797460689</v>
      </c>
      <c r="E11" s="221">
        <v>259.69817899999998</v>
      </c>
      <c r="F11" s="121">
        <v>2.8186791990203418E-2</v>
      </c>
      <c r="G11" s="221">
        <v>1534.060056</v>
      </c>
      <c r="H11" s="121">
        <v>0.16650186714998802</v>
      </c>
      <c r="I11" s="221">
        <v>2598.266529</v>
      </c>
      <c r="J11" s="223">
        <v>0.28200736127622533</v>
      </c>
      <c r="K11" s="221">
        <v>2337.140652</v>
      </c>
      <c r="L11" s="121">
        <v>0.25366561160897627</v>
      </c>
      <c r="M11" s="224">
        <v>9213.4705890000005</v>
      </c>
      <c r="O11" s="228" t="s">
        <v>17</v>
      </c>
      <c r="P11" s="229">
        <v>42.435014000000002</v>
      </c>
      <c r="Q11" s="230">
        <v>4.6060209508927688E-3</v>
      </c>
      <c r="R11" s="229">
        <v>214.72716200000002</v>
      </c>
      <c r="S11" s="230">
        <v>2.3307116309605684E-2</v>
      </c>
      <c r="T11" s="229">
        <v>1819.2839889999998</v>
      </c>
      <c r="U11" s="230">
        <v>0.19747042310290666</v>
      </c>
      <c r="V11" s="229">
        <v>3394.5246860000007</v>
      </c>
      <c r="W11" s="230">
        <v>0.36845167111382826</v>
      </c>
      <c r="X11" s="229">
        <v>1707.8182840000002</v>
      </c>
      <c r="Y11" s="230">
        <v>0.18537160837090183</v>
      </c>
      <c r="Z11" s="229">
        <v>1432.475604</v>
      </c>
      <c r="AA11" s="230">
        <v>0.15548510585307626</v>
      </c>
      <c r="AB11" s="229">
        <v>601.67946000000018</v>
      </c>
      <c r="AC11" s="230">
        <v>6.5308054298788457E-2</v>
      </c>
      <c r="AD11" s="221">
        <v>9212.9441990000014</v>
      </c>
      <c r="AE11" s="225"/>
      <c r="AF11" s="228" t="s">
        <v>17</v>
      </c>
      <c r="AG11" s="229">
        <v>107.297567</v>
      </c>
      <c r="AH11" s="230">
        <v>1.1645727412219996E-2</v>
      </c>
      <c r="AI11" s="229">
        <v>589.097441</v>
      </c>
      <c r="AJ11" s="230">
        <v>6.3938711836050779E-2</v>
      </c>
      <c r="AK11" s="229">
        <v>458.357731</v>
      </c>
      <c r="AL11" s="230">
        <v>4.9748650801277342E-2</v>
      </c>
      <c r="AM11" s="229">
        <v>1072.7082739999998</v>
      </c>
      <c r="AN11" s="230">
        <v>0.11642825183386495</v>
      </c>
      <c r="AO11" s="229">
        <v>1731.8006809999997</v>
      </c>
      <c r="AP11" s="230">
        <v>0.18796398862634933</v>
      </c>
      <c r="AQ11" s="229">
        <v>1832.284281</v>
      </c>
      <c r="AR11" s="230">
        <v>0.1988701503196387</v>
      </c>
      <c r="AS11" s="229">
        <v>2538.6742100000001</v>
      </c>
      <c r="AT11" s="230">
        <v>0.27553940564274815</v>
      </c>
      <c r="AU11" s="229">
        <v>883.25040399999989</v>
      </c>
      <c r="AV11" s="230">
        <v>9.5865113527850876E-2</v>
      </c>
      <c r="AW11" s="226">
        <v>9213.4705889999987</v>
      </c>
      <c r="AX11" s="228" t="s">
        <v>17</v>
      </c>
      <c r="AY11" s="229">
        <v>5791.545975</v>
      </c>
      <c r="AZ11" s="230">
        <v>0.62859548082940109</v>
      </c>
      <c r="BA11" s="229">
        <v>2538.6742100000001</v>
      </c>
      <c r="BB11" s="230">
        <v>0.27553940564274815</v>
      </c>
      <c r="BC11" s="229">
        <v>883.25040399999989</v>
      </c>
      <c r="BD11" s="230">
        <v>9.5865113527850876E-2</v>
      </c>
    </row>
    <row r="12" spans="1:56" x14ac:dyDescent="0.2">
      <c r="A12" s="119">
        <v>97228</v>
      </c>
      <c r="B12" s="228" t="s">
        <v>23</v>
      </c>
      <c r="C12" s="221">
        <v>1974.1613789999999</v>
      </c>
      <c r="D12" s="121">
        <v>0.27979196765164471</v>
      </c>
      <c r="E12" s="221">
        <v>195.123718</v>
      </c>
      <c r="F12" s="121">
        <v>2.7654298972447196E-2</v>
      </c>
      <c r="G12" s="221">
        <v>1163.3806159999999</v>
      </c>
      <c r="H12" s="121">
        <v>0.164882443320467</v>
      </c>
      <c r="I12" s="221">
        <v>1806.576969</v>
      </c>
      <c r="J12" s="197">
        <v>0.25604073215468082</v>
      </c>
      <c r="K12" s="221">
        <v>1916.5759519999999</v>
      </c>
      <c r="L12" s="121">
        <v>0.27163055790076024</v>
      </c>
      <c r="M12" s="224">
        <v>7055.8186340000002</v>
      </c>
      <c r="O12" s="228" t="s">
        <v>23</v>
      </c>
      <c r="P12" s="229">
        <v>37.524385000000002</v>
      </c>
      <c r="Q12" s="230">
        <v>5.3182184750519565E-3</v>
      </c>
      <c r="R12" s="229">
        <v>175.141402</v>
      </c>
      <c r="S12" s="230">
        <v>2.4822265304625286E-2</v>
      </c>
      <c r="T12" s="229">
        <v>1015.648246</v>
      </c>
      <c r="U12" s="230">
        <v>0.14394477793656882</v>
      </c>
      <c r="V12" s="229">
        <v>2452.0900329999999</v>
      </c>
      <c r="W12" s="230">
        <v>0.34752736163407766</v>
      </c>
      <c r="X12" s="229">
        <v>1135.9378730000003</v>
      </c>
      <c r="Y12" s="230">
        <v>0.16099306578108671</v>
      </c>
      <c r="Z12" s="229">
        <v>1586.4142570000001</v>
      </c>
      <c r="AA12" s="230">
        <v>0.22483773180195285</v>
      </c>
      <c r="AB12" s="229">
        <v>653.06243500000005</v>
      </c>
      <c r="AC12" s="230">
        <v>9.2556579066636738E-2</v>
      </c>
      <c r="AD12" s="221">
        <v>7055.8186310000001</v>
      </c>
      <c r="AE12" s="225"/>
      <c r="AF12" s="228" t="s">
        <v>23</v>
      </c>
      <c r="AG12" s="229">
        <v>122.594897</v>
      </c>
      <c r="AH12" s="230">
        <v>1.7375006831170485E-2</v>
      </c>
      <c r="AI12" s="229">
        <v>332.71821799999998</v>
      </c>
      <c r="AJ12" s="230">
        <v>4.7155154513526525E-2</v>
      </c>
      <c r="AK12" s="229">
        <v>120.07794699999999</v>
      </c>
      <c r="AL12" s="230">
        <v>1.7018287061311591E-2</v>
      </c>
      <c r="AM12" s="229">
        <v>595.5591730000001</v>
      </c>
      <c r="AN12" s="230">
        <v>8.4406814251340695E-2</v>
      </c>
      <c r="AO12" s="229">
        <v>1035.91606</v>
      </c>
      <c r="AP12" s="230">
        <v>0.14681727428686703</v>
      </c>
      <c r="AQ12" s="229">
        <v>1351.0986250000001</v>
      </c>
      <c r="AR12" s="230">
        <v>0.19148715332710828</v>
      </c>
      <c r="AS12" s="229">
        <v>2689.6868740000004</v>
      </c>
      <c r="AT12" s="230">
        <v>0.38120124860873766</v>
      </c>
      <c r="AU12" s="229">
        <v>808.16684200000009</v>
      </c>
      <c r="AV12" s="230">
        <v>0.11453906111993779</v>
      </c>
      <c r="AW12" s="226">
        <v>7055.818636</v>
      </c>
      <c r="AX12" s="228" t="s">
        <v>23</v>
      </c>
      <c r="AY12" s="229">
        <v>3557.9649199999999</v>
      </c>
      <c r="AZ12" s="230">
        <v>0.50425969027132456</v>
      </c>
      <c r="BA12" s="229">
        <v>2689.6868740000004</v>
      </c>
      <c r="BB12" s="230">
        <v>0.38120124860873766</v>
      </c>
      <c r="BC12" s="229">
        <v>808.16684200000009</v>
      </c>
      <c r="BD12" s="230">
        <v>0.11453906111993779</v>
      </c>
    </row>
    <row r="13" spans="1:56" x14ac:dyDescent="0.2">
      <c r="A13" s="119">
        <v>97230</v>
      </c>
      <c r="B13" s="231" t="s">
        <v>25</v>
      </c>
      <c r="C13" s="221">
        <v>1710.5039609999999</v>
      </c>
      <c r="D13" s="121">
        <v>0.30930440881723881</v>
      </c>
      <c r="E13" s="221">
        <v>174.384074</v>
      </c>
      <c r="F13" s="121">
        <v>3.1533258118957158E-2</v>
      </c>
      <c r="G13" s="221">
        <v>948.63578700000005</v>
      </c>
      <c r="H13" s="121">
        <v>0.17153846934640984</v>
      </c>
      <c r="I13" s="221">
        <v>1317.012655</v>
      </c>
      <c r="J13" s="197">
        <v>0.23815076138230418</v>
      </c>
      <c r="K13" s="221">
        <v>1379.627052</v>
      </c>
      <c r="L13" s="121">
        <v>0.24947310233509012</v>
      </c>
      <c r="M13" s="224">
        <v>5530.1635289999995</v>
      </c>
      <c r="O13" s="231" t="s">
        <v>25</v>
      </c>
      <c r="P13" s="229">
        <v>36.483469999999997</v>
      </c>
      <c r="Q13" s="230">
        <v>6.5983706131698587E-3</v>
      </c>
      <c r="R13" s="229">
        <v>134.71051</v>
      </c>
      <c r="S13" s="230">
        <v>2.4363632912908897E-2</v>
      </c>
      <c r="T13" s="229">
        <v>1007.3221439999999</v>
      </c>
      <c r="U13" s="230">
        <v>0.18218346097465116</v>
      </c>
      <c r="V13" s="229">
        <v>1937.9159500000003</v>
      </c>
      <c r="W13" s="230">
        <v>0.35048989735003694</v>
      </c>
      <c r="X13" s="229">
        <v>1008.9332400000001</v>
      </c>
      <c r="Y13" s="230">
        <v>0.18247484248253396</v>
      </c>
      <c r="Z13" s="229">
        <v>1016.0231379999999</v>
      </c>
      <c r="AA13" s="230">
        <v>0.18375711564935637</v>
      </c>
      <c r="AB13" s="229">
        <v>387.77505500000001</v>
      </c>
      <c r="AC13" s="230">
        <v>7.0132680017342811E-2</v>
      </c>
      <c r="AD13" s="221">
        <v>5529.1635070000002</v>
      </c>
      <c r="AE13" s="225"/>
      <c r="AF13" s="231" t="s">
        <v>25</v>
      </c>
      <c r="AG13" s="229">
        <v>64.295441000000011</v>
      </c>
      <c r="AH13" s="230">
        <v>1.1626318224784748E-2</v>
      </c>
      <c r="AI13" s="229">
        <v>322.72320000000002</v>
      </c>
      <c r="AJ13" s="230">
        <v>5.835690001287732E-2</v>
      </c>
      <c r="AK13" s="229">
        <v>484.170883</v>
      </c>
      <c r="AL13" s="230">
        <v>8.7550916105125137E-2</v>
      </c>
      <c r="AM13" s="229">
        <v>773.74841900000001</v>
      </c>
      <c r="AN13" s="230">
        <v>0.13991420239606234</v>
      </c>
      <c r="AO13" s="229">
        <v>984.25181400000008</v>
      </c>
      <c r="AP13" s="230">
        <v>0.17797879017402879</v>
      </c>
      <c r="AQ13" s="229">
        <v>759.98161699999991</v>
      </c>
      <c r="AR13" s="230">
        <v>0.1374248000605281</v>
      </c>
      <c r="AS13" s="229">
        <v>1711.4221770000001</v>
      </c>
      <c r="AT13" s="230">
        <v>0.30947044669552681</v>
      </c>
      <c r="AU13" s="229">
        <v>429.56997600000011</v>
      </c>
      <c r="AV13" s="230">
        <v>7.7677626331066729E-2</v>
      </c>
      <c r="AW13" s="226">
        <v>5530.1635270000006</v>
      </c>
      <c r="AX13" s="231" t="s">
        <v>25</v>
      </c>
      <c r="AY13" s="229">
        <v>3389.171374</v>
      </c>
      <c r="AZ13" s="230">
        <v>0.6128519269734064</v>
      </c>
      <c r="BA13" s="229">
        <v>1711.4221770000001</v>
      </c>
      <c r="BB13" s="230">
        <v>0.30947044669552681</v>
      </c>
      <c r="BC13" s="229">
        <v>429.56997600000011</v>
      </c>
      <c r="BD13" s="230">
        <v>7.7677626331066729E-2</v>
      </c>
    </row>
    <row r="14" spans="1:56" x14ac:dyDescent="0.2">
      <c r="A14" s="126"/>
      <c r="B14" s="235" t="s">
        <v>35</v>
      </c>
      <c r="C14" s="236">
        <v>7476.966840000001</v>
      </c>
      <c r="D14" s="134">
        <v>0.28678132551980495</v>
      </c>
      <c r="E14" s="236">
        <v>776.81242199999997</v>
      </c>
      <c r="F14" s="134">
        <v>2.9794875492775361E-2</v>
      </c>
      <c r="G14" s="236">
        <v>4350.9230820000002</v>
      </c>
      <c r="H14" s="134">
        <v>0.16688097130716642</v>
      </c>
      <c r="I14" s="236">
        <v>6843.2910979999997</v>
      </c>
      <c r="J14" s="237">
        <v>0.26247650069855344</v>
      </c>
      <c r="K14" s="236">
        <v>6624.0209279999999</v>
      </c>
      <c r="L14" s="134">
        <v>0.25406632698170001</v>
      </c>
      <c r="M14" s="236">
        <v>26072.014369999997</v>
      </c>
      <c r="O14" s="235" t="s">
        <v>35</v>
      </c>
      <c r="P14" s="192">
        <v>133.95310899999998</v>
      </c>
      <c r="Q14" s="134">
        <v>5.1381128427923032E-3</v>
      </c>
      <c r="R14" s="192">
        <v>589.51638800000001</v>
      </c>
      <c r="S14" s="134">
        <v>2.2612403301660811E-2</v>
      </c>
      <c r="T14" s="192">
        <v>4467.1148619999994</v>
      </c>
      <c r="U14" s="134">
        <v>0.17134757389371655</v>
      </c>
      <c r="V14" s="192">
        <v>9204.3048090000011</v>
      </c>
      <c r="W14" s="134">
        <v>0.35305456589363571</v>
      </c>
      <c r="X14" s="192">
        <v>4670.2067710000001</v>
      </c>
      <c r="Y14" s="134">
        <v>0.17913768159401716</v>
      </c>
      <c r="Z14" s="192">
        <v>4927.8209819999993</v>
      </c>
      <c r="AA14" s="134">
        <v>0.18901913112442636</v>
      </c>
      <c r="AB14" s="192">
        <v>2077.571038</v>
      </c>
      <c r="AC14" s="134">
        <v>7.9690531349751181E-2</v>
      </c>
      <c r="AD14" s="236">
        <v>26070.487958999998</v>
      </c>
      <c r="AE14" s="225"/>
      <c r="AF14" s="235" t="s">
        <v>35</v>
      </c>
      <c r="AG14" s="192">
        <v>366.67505300000005</v>
      </c>
      <c r="AH14" s="134">
        <v>1.406393260375241E-2</v>
      </c>
      <c r="AI14" s="192">
        <v>1507.1323280000001</v>
      </c>
      <c r="AJ14" s="134">
        <v>5.7806516457852584E-2</v>
      </c>
      <c r="AK14" s="192">
        <v>1167.5486369999999</v>
      </c>
      <c r="AL14" s="134">
        <v>4.4781681240722376E-2</v>
      </c>
      <c r="AM14" s="192">
        <v>2807.0741120000002</v>
      </c>
      <c r="AN14" s="134">
        <v>0.10766617691033958</v>
      </c>
      <c r="AO14" s="192">
        <v>4486.3717939999997</v>
      </c>
      <c r="AP14" s="134">
        <v>0.17207614761343412</v>
      </c>
      <c r="AQ14" s="192">
        <v>4760.9520940000002</v>
      </c>
      <c r="AR14" s="134">
        <v>0.18260775810049423</v>
      </c>
      <c r="AS14" s="192">
        <v>8442.7795139999998</v>
      </c>
      <c r="AT14" s="134">
        <v>0.32382536281582674</v>
      </c>
      <c r="AU14" s="192">
        <v>2533.4808420000004</v>
      </c>
      <c r="AV14" s="134">
        <v>9.7172424257578022E-2</v>
      </c>
      <c r="AW14" s="226">
        <v>26072.014373999998</v>
      </c>
      <c r="AX14" s="235" t="s">
        <v>35</v>
      </c>
      <c r="AY14" s="192">
        <v>15095.754018</v>
      </c>
      <c r="AZ14" s="134">
        <v>0.57900221292659526</v>
      </c>
      <c r="BA14" s="192">
        <v>8442.7795139999998</v>
      </c>
      <c r="BB14" s="134">
        <v>0.32382536281582674</v>
      </c>
      <c r="BC14" s="192">
        <v>2533.4808420000004</v>
      </c>
      <c r="BD14" s="134">
        <v>9.7172424257578022E-2</v>
      </c>
    </row>
    <row r="15" spans="1:56" x14ac:dyDescent="0.2">
      <c r="A15" s="119">
        <v>97201</v>
      </c>
      <c r="B15" s="238" t="s">
        <v>32</v>
      </c>
      <c r="C15" s="221">
        <v>189.30934400000001</v>
      </c>
      <c r="D15" s="121">
        <v>0.28313253036374342</v>
      </c>
      <c r="E15" s="221">
        <v>44.306441999999997</v>
      </c>
      <c r="F15" s="121">
        <v>6.6265059979682961E-2</v>
      </c>
      <c r="G15" s="221">
        <v>128.891468</v>
      </c>
      <c r="H15" s="121">
        <v>0.19277108412111693</v>
      </c>
      <c r="I15" s="221">
        <v>201.39291900000001</v>
      </c>
      <c r="J15" s="223">
        <v>0.30120481931314719</v>
      </c>
      <c r="K15" s="221">
        <v>104.724318</v>
      </c>
      <c r="L15" s="222">
        <v>0.15662650622230945</v>
      </c>
      <c r="M15" s="224">
        <v>668.62449100000003</v>
      </c>
      <c r="O15" s="238" t="s">
        <v>32</v>
      </c>
      <c r="P15" s="229">
        <v>4.0278590000000003</v>
      </c>
      <c r="Q15" s="230">
        <v>6.0060068970936272E-3</v>
      </c>
      <c r="R15" s="229">
        <v>12.083575000000003</v>
      </c>
      <c r="S15" s="230">
        <v>1.8018017709047943E-2</v>
      </c>
      <c r="T15" s="229">
        <v>93.647707999999994</v>
      </c>
      <c r="U15" s="230">
        <v>0.13963963985457534</v>
      </c>
      <c r="V15" s="229">
        <v>229.587929</v>
      </c>
      <c r="W15" s="230">
        <v>0.34234234243637673</v>
      </c>
      <c r="X15" s="229">
        <v>116.80789399999999</v>
      </c>
      <c r="Y15" s="230">
        <v>0.17417417466673515</v>
      </c>
      <c r="Z15" s="229">
        <v>149.03075999999999</v>
      </c>
      <c r="AA15" s="230">
        <v>0.22222222089678534</v>
      </c>
      <c r="AB15" s="229">
        <v>65.452698999999996</v>
      </c>
      <c r="AC15" s="230">
        <v>9.7597597539385836E-2</v>
      </c>
      <c r="AD15" s="221">
        <v>670.63842399999999</v>
      </c>
      <c r="AE15" s="225"/>
      <c r="AF15" s="238" t="s">
        <v>32</v>
      </c>
      <c r="AG15" s="229">
        <v>20.139291999999998</v>
      </c>
      <c r="AH15" s="230">
        <v>3.0120482035827064E-2</v>
      </c>
      <c r="AI15" s="229">
        <v>40.278584000000002</v>
      </c>
      <c r="AJ15" s="230">
        <v>6.0240964071654142E-2</v>
      </c>
      <c r="AK15" s="229">
        <v>8.0557169999999996</v>
      </c>
      <c r="AL15" s="230">
        <v>1.2048193113452385E-2</v>
      </c>
      <c r="AM15" s="229">
        <v>56.390017</v>
      </c>
      <c r="AN15" s="230">
        <v>8.4337348802951115E-2</v>
      </c>
      <c r="AO15" s="229">
        <v>92.640741999999989</v>
      </c>
      <c r="AP15" s="230">
        <v>0.13855421557007513</v>
      </c>
      <c r="AQ15" s="229">
        <v>136.94718499999999</v>
      </c>
      <c r="AR15" s="230">
        <v>0.20481927694625937</v>
      </c>
      <c r="AS15" s="229">
        <v>253.75507899999999</v>
      </c>
      <c r="AT15" s="230">
        <v>0.37951807335229948</v>
      </c>
      <c r="AU15" s="229">
        <v>60.417876000000007</v>
      </c>
      <c r="AV15" s="230">
        <v>9.0361446107481216E-2</v>
      </c>
      <c r="AW15" s="226">
        <v>668.62449200000003</v>
      </c>
      <c r="AX15" s="238" t="s">
        <v>32</v>
      </c>
      <c r="AY15" s="229">
        <v>354.45153699999997</v>
      </c>
      <c r="AZ15" s="230">
        <v>0.53012048054021921</v>
      </c>
      <c r="BA15" s="229">
        <v>253.75507899999999</v>
      </c>
      <c r="BB15" s="230">
        <v>0.37951807335229948</v>
      </c>
      <c r="BC15" s="229">
        <v>60.417876000000007</v>
      </c>
      <c r="BD15" s="230">
        <v>9.0361446107481216E-2</v>
      </c>
    </row>
    <row r="16" spans="1:56" x14ac:dyDescent="0.2">
      <c r="A16" s="119">
        <v>97203</v>
      </c>
      <c r="B16" s="228" t="s">
        <v>1</v>
      </c>
      <c r="C16" s="221">
        <v>522.02466500000003</v>
      </c>
      <c r="D16" s="121">
        <v>0.33246073328772241</v>
      </c>
      <c r="E16" s="221">
        <v>86.319039000000004</v>
      </c>
      <c r="F16" s="121">
        <v>5.4973821979525633E-2</v>
      </c>
      <c r="G16" s="221">
        <v>263.06754699999999</v>
      </c>
      <c r="H16" s="121">
        <v>0.16753926671227762</v>
      </c>
      <c r="I16" s="221">
        <v>345.27615600000001</v>
      </c>
      <c r="J16" s="197">
        <v>0.21989528791810253</v>
      </c>
      <c r="K16" s="221">
        <v>353.49701700000003</v>
      </c>
      <c r="L16" s="121">
        <v>0.22513089010237183</v>
      </c>
      <c r="M16" s="224">
        <v>1570.184424</v>
      </c>
      <c r="O16" s="228" t="s">
        <v>1</v>
      </c>
      <c r="P16" s="229">
        <v>2.0552160000000002</v>
      </c>
      <c r="Q16" s="230">
        <v>1.308901023718218E-3</v>
      </c>
      <c r="R16" s="229">
        <v>24.662582000000004</v>
      </c>
      <c r="S16" s="230">
        <v>1.5706805915939977E-2</v>
      </c>
      <c r="T16" s="229">
        <v>177.77611499999998</v>
      </c>
      <c r="U16" s="230">
        <v>0.11321989460774322</v>
      </c>
      <c r="V16" s="229">
        <v>498.38968999999992</v>
      </c>
      <c r="W16" s="230">
        <v>0.31740837724677362</v>
      </c>
      <c r="X16" s="229">
        <v>293.89577700000001</v>
      </c>
      <c r="Y16" s="230">
        <v>0.18717277569937227</v>
      </c>
      <c r="Z16" s="229">
        <v>403.84978999999998</v>
      </c>
      <c r="AA16" s="230">
        <v>0.25719895308297874</v>
      </c>
      <c r="AB16" s="229">
        <v>169.55525400000002</v>
      </c>
      <c r="AC16" s="230">
        <v>0.10798429242347397</v>
      </c>
      <c r="AD16" s="221">
        <v>1570.1844239999998</v>
      </c>
      <c r="AE16" s="225"/>
      <c r="AF16" s="228" t="s">
        <v>1</v>
      </c>
      <c r="AG16" s="229">
        <v>36.993873000000001</v>
      </c>
      <c r="AH16" s="230">
        <v>2.3560208903919442E-2</v>
      </c>
      <c r="AI16" s="229">
        <v>82.208608999999996</v>
      </c>
      <c r="AJ16" s="230">
        <v>5.2356021272512668E-2</v>
      </c>
      <c r="AK16" s="229">
        <v>28.773013000000002</v>
      </c>
      <c r="AL16" s="230">
        <v>1.8324607349849257E-2</v>
      </c>
      <c r="AM16" s="229">
        <v>78.098176999999993</v>
      </c>
      <c r="AN16" s="230">
        <v>4.973821922174184E-2</v>
      </c>
      <c r="AO16" s="229">
        <v>209.63195200000001</v>
      </c>
      <c r="AP16" s="230">
        <v>0.13350785363988285</v>
      </c>
      <c r="AQ16" s="229">
        <v>345.27615500000002</v>
      </c>
      <c r="AR16" s="230">
        <v>0.2198952875613232</v>
      </c>
      <c r="AS16" s="229">
        <v>670.00015999999994</v>
      </c>
      <c r="AT16" s="230">
        <v>0.42670157123747088</v>
      </c>
      <c r="AU16" s="229">
        <v>119.202483</v>
      </c>
      <c r="AV16" s="230">
        <v>7.5916230813299984E-2</v>
      </c>
      <c r="AW16" s="226">
        <v>1570.1844219999998</v>
      </c>
      <c r="AX16" s="228" t="s">
        <v>1</v>
      </c>
      <c r="AY16" s="229">
        <v>780.98177899999996</v>
      </c>
      <c r="AZ16" s="230">
        <v>0.49738219794922928</v>
      </c>
      <c r="BA16" s="229">
        <v>670.00015999999994</v>
      </c>
      <c r="BB16" s="230">
        <v>0.42670157123747088</v>
      </c>
      <c r="BC16" s="229">
        <v>119.202483</v>
      </c>
      <c r="BD16" s="230">
        <v>7.5916230813299984E-2</v>
      </c>
    </row>
    <row r="17" spans="1:56" x14ac:dyDescent="0.2">
      <c r="A17" s="119">
        <v>97211</v>
      </c>
      <c r="B17" s="228" t="s">
        <v>30</v>
      </c>
      <c r="C17" s="221">
        <v>96</v>
      </c>
      <c r="D17" s="222">
        <v>0.35294117647058826</v>
      </c>
      <c r="E17" s="221">
        <v>4</v>
      </c>
      <c r="F17" s="121">
        <v>1.4705882352941176E-2</v>
      </c>
      <c r="G17" s="221">
        <v>56</v>
      </c>
      <c r="H17" s="222">
        <v>0.20588235294117646</v>
      </c>
      <c r="I17" s="221">
        <v>60</v>
      </c>
      <c r="J17" s="197">
        <v>0.22058823529411764</v>
      </c>
      <c r="K17" s="221">
        <v>56</v>
      </c>
      <c r="L17" s="121">
        <v>0.20588235294117646</v>
      </c>
      <c r="M17" s="224">
        <v>272</v>
      </c>
      <c r="O17" s="228" t="s">
        <v>30</v>
      </c>
      <c r="P17" s="229">
        <v>1</v>
      </c>
      <c r="Q17" s="230">
        <v>3.6764705882352941E-3</v>
      </c>
      <c r="R17" s="229">
        <v>2</v>
      </c>
      <c r="S17" s="230">
        <v>7.3529411764705881E-3</v>
      </c>
      <c r="T17" s="229">
        <v>26</v>
      </c>
      <c r="U17" s="230">
        <v>9.5588235294117641E-2</v>
      </c>
      <c r="V17" s="229">
        <v>74</v>
      </c>
      <c r="W17" s="230">
        <v>0.27205882352941174</v>
      </c>
      <c r="X17" s="229">
        <v>37</v>
      </c>
      <c r="Y17" s="230">
        <v>0.13602941176470587</v>
      </c>
      <c r="Z17" s="229">
        <v>78</v>
      </c>
      <c r="AA17" s="230">
        <v>0.28676470588235292</v>
      </c>
      <c r="AB17" s="229">
        <v>54</v>
      </c>
      <c r="AC17" s="230">
        <v>0.19852941176470587</v>
      </c>
      <c r="AD17" s="221">
        <v>272</v>
      </c>
      <c r="AE17" s="225"/>
      <c r="AF17" s="228" t="s">
        <v>30</v>
      </c>
      <c r="AG17" s="229">
        <v>4</v>
      </c>
      <c r="AH17" s="230">
        <v>1.4705882352941176E-2</v>
      </c>
      <c r="AI17" s="229">
        <v>8</v>
      </c>
      <c r="AJ17" s="230">
        <v>2.9411764705882353E-2</v>
      </c>
      <c r="AK17" s="229">
        <v>0</v>
      </c>
      <c r="AL17" s="230">
        <v>0</v>
      </c>
      <c r="AM17" s="229">
        <v>12</v>
      </c>
      <c r="AN17" s="230">
        <v>4.4117647058823532E-2</v>
      </c>
      <c r="AO17" s="229">
        <v>32</v>
      </c>
      <c r="AP17" s="230">
        <v>0.11764705882352941</v>
      </c>
      <c r="AQ17" s="229">
        <v>56</v>
      </c>
      <c r="AR17" s="230">
        <v>0.20588235294117646</v>
      </c>
      <c r="AS17" s="229">
        <v>140</v>
      </c>
      <c r="AT17" s="230">
        <v>0.51470588235294112</v>
      </c>
      <c r="AU17" s="229">
        <v>20</v>
      </c>
      <c r="AV17" s="230">
        <v>7.3529411764705885E-2</v>
      </c>
      <c r="AW17" s="226">
        <v>272</v>
      </c>
      <c r="AX17" s="228" t="s">
        <v>30</v>
      </c>
      <c r="AY17" s="229">
        <v>112</v>
      </c>
      <c r="AZ17" s="230">
        <v>0.41176470588235292</v>
      </c>
      <c r="BA17" s="229">
        <v>140</v>
      </c>
      <c r="BB17" s="230">
        <v>0.51470588235294112</v>
      </c>
      <c r="BC17" s="229">
        <v>20</v>
      </c>
      <c r="BD17" s="230">
        <v>7.3529411764705885E-2</v>
      </c>
    </row>
    <row r="18" spans="1:56" x14ac:dyDescent="0.2">
      <c r="A18" s="119">
        <v>97214</v>
      </c>
      <c r="B18" s="228" t="s">
        <v>11</v>
      </c>
      <c r="C18" s="221">
        <v>802.71253100000001</v>
      </c>
      <c r="D18" s="121">
        <v>0.28060522706060581</v>
      </c>
      <c r="E18" s="221">
        <v>153.45974799999999</v>
      </c>
      <c r="F18" s="121">
        <v>5.364511673756759E-2</v>
      </c>
      <c r="G18" s="221">
        <v>424.96545700000001</v>
      </c>
      <c r="H18" s="121">
        <v>0.14855570823821998</v>
      </c>
      <c r="I18" s="221">
        <v>688.60143600000004</v>
      </c>
      <c r="J18" s="197">
        <v>0.24071526834435231</v>
      </c>
      <c r="K18" s="221">
        <v>790.90793499999995</v>
      </c>
      <c r="L18" s="222">
        <v>0.27647867961925443</v>
      </c>
      <c r="M18" s="224">
        <v>2860.6471069999998</v>
      </c>
      <c r="O18" s="228" t="s">
        <v>11</v>
      </c>
      <c r="P18" s="229">
        <v>21.641759</v>
      </c>
      <c r="Q18" s="230">
        <v>7.5757574405099191E-3</v>
      </c>
      <c r="R18" s="229">
        <v>55.088115000000016</v>
      </c>
      <c r="S18" s="230">
        <v>1.9283746625905786E-2</v>
      </c>
      <c r="T18" s="229">
        <v>420.046875</v>
      </c>
      <c r="U18" s="230">
        <v>0.14703856736618265</v>
      </c>
      <c r="V18" s="229">
        <v>902.06787999999983</v>
      </c>
      <c r="W18" s="230">
        <v>0.31577134990529226</v>
      </c>
      <c r="X18" s="229">
        <v>481.03728700000005</v>
      </c>
      <c r="Y18" s="230">
        <v>0.16838842933945231</v>
      </c>
      <c r="Z18" s="229">
        <v>662.04109600000004</v>
      </c>
      <c r="AA18" s="230">
        <v>0.23174931201042123</v>
      </c>
      <c r="AB18" s="229">
        <v>314.78922699999998</v>
      </c>
      <c r="AC18" s="230">
        <v>0.11019283731223584</v>
      </c>
      <c r="AD18" s="221">
        <v>2856.712239</v>
      </c>
      <c r="AE18" s="225"/>
      <c r="AF18" s="228" t="s">
        <v>11</v>
      </c>
      <c r="AG18" s="229">
        <v>118.04596000000001</v>
      </c>
      <c r="AH18" s="230">
        <v>4.1265474471214432E-2</v>
      </c>
      <c r="AI18" s="229">
        <v>125.91569200000001</v>
      </c>
      <c r="AJ18" s="230">
        <v>4.4016506568723732E-2</v>
      </c>
      <c r="AK18" s="229">
        <v>35.413786999999999</v>
      </c>
      <c r="AL18" s="230">
        <v>1.2379641991793072E-2</v>
      </c>
      <c r="AM18" s="229">
        <v>137.72028600000002</v>
      </c>
      <c r="AN18" s="230">
        <v>4.8143053316702669E-2</v>
      </c>
      <c r="AO18" s="229">
        <v>460.37924499999997</v>
      </c>
      <c r="AP18" s="230">
        <v>0.1609353507873075</v>
      </c>
      <c r="AQ18" s="229">
        <v>440.70491800000008</v>
      </c>
      <c r="AR18" s="230">
        <v>0.15405777159224807</v>
      </c>
      <c r="AS18" s="229">
        <v>1172.5898729999997</v>
      </c>
      <c r="AT18" s="230">
        <v>0.40990371436249112</v>
      </c>
      <c r="AU18" s="229">
        <v>369.87734200000006</v>
      </c>
      <c r="AV18" s="230">
        <v>0.12929848690951939</v>
      </c>
      <c r="AW18" s="226">
        <v>2860.6471029999998</v>
      </c>
      <c r="AX18" s="228" t="s">
        <v>11</v>
      </c>
      <c r="AY18" s="229">
        <v>1318.1798880000001</v>
      </c>
      <c r="AZ18" s="230">
        <v>0.46079779872798954</v>
      </c>
      <c r="BA18" s="229">
        <v>1172.5898729999997</v>
      </c>
      <c r="BB18" s="230">
        <v>0.40990371436249112</v>
      </c>
      <c r="BC18" s="229">
        <v>369.87734200000006</v>
      </c>
      <c r="BD18" s="230">
        <v>0.12929848690951939</v>
      </c>
    </row>
    <row r="19" spans="1:56" x14ac:dyDescent="0.2">
      <c r="A19" s="119">
        <v>97215</v>
      </c>
      <c r="B19" s="228" t="s">
        <v>12</v>
      </c>
      <c r="C19" s="221">
        <v>133.01742200000001</v>
      </c>
      <c r="D19" s="121">
        <v>0.29906542110706785</v>
      </c>
      <c r="E19" s="221">
        <v>33.254354999999997</v>
      </c>
      <c r="F19" s="121">
        <v>7.4766354152608114E-2</v>
      </c>
      <c r="G19" s="221">
        <v>66.508711000000005</v>
      </c>
      <c r="H19" s="121">
        <v>0.14953271055353393</v>
      </c>
      <c r="I19" s="221">
        <v>95.606272000000004</v>
      </c>
      <c r="J19" s="197">
        <v>0.21495327128018515</v>
      </c>
      <c r="K19" s="221">
        <v>116.390244</v>
      </c>
      <c r="L19" s="121">
        <v>0.26168224290660491</v>
      </c>
      <c r="M19" s="224">
        <v>444.77700400000003</v>
      </c>
      <c r="O19" s="228" t="s">
        <v>12</v>
      </c>
      <c r="P19" s="229">
        <v>1.039199</v>
      </c>
      <c r="Q19" s="230">
        <v>2.3419212560851759E-3</v>
      </c>
      <c r="R19" s="229">
        <v>6.2351919999999996</v>
      </c>
      <c r="S19" s="230">
        <v>1.4051523029344946E-2</v>
      </c>
      <c r="T19" s="229">
        <v>43.64634199999999</v>
      </c>
      <c r="U19" s="230">
        <v>9.8360656698248491E-2</v>
      </c>
      <c r="V19" s="229">
        <v>134.05662000000001</v>
      </c>
      <c r="W19" s="230">
        <v>0.30210772710225192</v>
      </c>
      <c r="X19" s="229">
        <v>93.527876000000006</v>
      </c>
      <c r="Y19" s="230">
        <v>0.21077283642584199</v>
      </c>
      <c r="Z19" s="229">
        <v>104.959059</v>
      </c>
      <c r="AA19" s="230">
        <v>0.23653395672128058</v>
      </c>
      <c r="AB19" s="229">
        <v>60.273517999999996</v>
      </c>
      <c r="AC19" s="230">
        <v>0.1358313787669469</v>
      </c>
      <c r="AD19" s="221">
        <v>443.73780599999998</v>
      </c>
      <c r="AE19" s="225"/>
      <c r="AF19" s="228" t="s">
        <v>12</v>
      </c>
      <c r="AG19" s="229">
        <v>4.1567939999999997</v>
      </c>
      <c r="AH19" s="230">
        <v>9.3457934889938261E-3</v>
      </c>
      <c r="AI19" s="229">
        <v>4.1567939999999997</v>
      </c>
      <c r="AJ19" s="230">
        <v>9.3457934889938261E-3</v>
      </c>
      <c r="AK19" s="229">
        <v>4.1567939999999997</v>
      </c>
      <c r="AL19" s="230">
        <v>9.3457934889938261E-3</v>
      </c>
      <c r="AM19" s="229">
        <v>20.783971999999999</v>
      </c>
      <c r="AN19" s="230">
        <v>4.6728971941604511E-2</v>
      </c>
      <c r="AO19" s="229">
        <v>66.508711000000005</v>
      </c>
      <c r="AP19" s="230">
        <v>0.14953271156212508</v>
      </c>
      <c r="AQ19" s="229">
        <v>103.919861</v>
      </c>
      <c r="AR19" s="230">
        <v>0.23364486195634027</v>
      </c>
      <c r="AS19" s="229">
        <v>211.99651499999999</v>
      </c>
      <c r="AT19" s="230">
        <v>0.47663551515335667</v>
      </c>
      <c r="AU19" s="229">
        <v>29.097559999999994</v>
      </c>
      <c r="AV19" s="230">
        <v>6.5420558919592156E-2</v>
      </c>
      <c r="AW19" s="226">
        <v>444.77700099999993</v>
      </c>
      <c r="AX19" s="228" t="s">
        <v>12</v>
      </c>
      <c r="AY19" s="229">
        <v>203.68292600000001</v>
      </c>
      <c r="AZ19" s="230">
        <v>0.45794392592705135</v>
      </c>
      <c r="BA19" s="229">
        <v>211.99651499999999</v>
      </c>
      <c r="BB19" s="230">
        <v>0.47663551515335667</v>
      </c>
      <c r="BC19" s="229">
        <v>29.097559999999994</v>
      </c>
      <c r="BD19" s="230">
        <v>6.5420558919592156E-2</v>
      </c>
    </row>
    <row r="20" spans="1:56" x14ac:dyDescent="0.2">
      <c r="A20" s="119">
        <v>97216</v>
      </c>
      <c r="B20" s="231" t="s">
        <v>13</v>
      </c>
      <c r="C20" s="221">
        <v>400</v>
      </c>
      <c r="D20" s="121">
        <v>0.28328611898016998</v>
      </c>
      <c r="E20" s="221">
        <v>40</v>
      </c>
      <c r="F20" s="121">
        <v>2.8328611898016998E-2</v>
      </c>
      <c r="G20" s="221">
        <v>256</v>
      </c>
      <c r="H20" s="121">
        <v>0.18130311614730879</v>
      </c>
      <c r="I20" s="221">
        <v>320</v>
      </c>
      <c r="J20" s="197">
        <v>0.22662889518413598</v>
      </c>
      <c r="K20" s="221">
        <v>396</v>
      </c>
      <c r="L20" s="222">
        <v>0.28045325779036828</v>
      </c>
      <c r="M20" s="224">
        <v>1412</v>
      </c>
      <c r="O20" s="231" t="s">
        <v>13</v>
      </c>
      <c r="P20" s="229">
        <v>6</v>
      </c>
      <c r="Q20" s="230">
        <v>4.2523033309709423E-3</v>
      </c>
      <c r="R20" s="229">
        <v>21</v>
      </c>
      <c r="S20" s="230">
        <v>1.4883061658398299E-2</v>
      </c>
      <c r="T20" s="229">
        <v>195</v>
      </c>
      <c r="U20" s="230">
        <v>0.13819985825655565</v>
      </c>
      <c r="V20" s="229">
        <v>472</v>
      </c>
      <c r="W20" s="230">
        <v>0.33451452870304749</v>
      </c>
      <c r="X20" s="229">
        <v>262</v>
      </c>
      <c r="Y20" s="230">
        <v>0.18568391211906449</v>
      </c>
      <c r="Z20" s="229">
        <v>308</v>
      </c>
      <c r="AA20" s="230">
        <v>0.21828490432317504</v>
      </c>
      <c r="AB20" s="229">
        <v>147</v>
      </c>
      <c r="AC20" s="230">
        <v>0.10418143160878809</v>
      </c>
      <c r="AD20" s="221">
        <v>1411</v>
      </c>
      <c r="AE20" s="225"/>
      <c r="AF20" s="231" t="s">
        <v>13</v>
      </c>
      <c r="AG20" s="229">
        <v>4</v>
      </c>
      <c r="AH20" s="230">
        <v>2.8328611898016999E-3</v>
      </c>
      <c r="AI20" s="229">
        <v>60</v>
      </c>
      <c r="AJ20" s="230">
        <v>4.2492917847025496E-2</v>
      </c>
      <c r="AK20" s="229">
        <v>24</v>
      </c>
      <c r="AL20" s="230">
        <v>1.69971671388102E-2</v>
      </c>
      <c r="AM20" s="229">
        <v>80</v>
      </c>
      <c r="AN20" s="230">
        <v>5.6657223796033995E-2</v>
      </c>
      <c r="AO20" s="229">
        <v>204</v>
      </c>
      <c r="AP20" s="230">
        <v>0.14447592067988668</v>
      </c>
      <c r="AQ20" s="229">
        <v>352</v>
      </c>
      <c r="AR20" s="230">
        <v>0.24929178470254956</v>
      </c>
      <c r="AS20" s="229">
        <v>520</v>
      </c>
      <c r="AT20" s="230">
        <v>0.36827195467422097</v>
      </c>
      <c r="AU20" s="229">
        <v>168</v>
      </c>
      <c r="AV20" s="230">
        <v>0.11898016997167139</v>
      </c>
      <c r="AW20" s="226">
        <v>1412</v>
      </c>
      <c r="AX20" s="231" t="s">
        <v>13</v>
      </c>
      <c r="AY20" s="229">
        <v>724</v>
      </c>
      <c r="AZ20" s="230">
        <v>0.5127478753541076</v>
      </c>
      <c r="BA20" s="229">
        <v>520</v>
      </c>
      <c r="BB20" s="230">
        <v>0.36827195467422097</v>
      </c>
      <c r="BC20" s="229">
        <v>168</v>
      </c>
      <c r="BD20" s="230">
        <v>0.11898016997167139</v>
      </c>
    </row>
    <row r="21" spans="1:56" x14ac:dyDescent="0.2">
      <c r="A21" s="126"/>
      <c r="B21" s="235" t="s">
        <v>36</v>
      </c>
      <c r="C21" s="236">
        <v>2143.0639620000002</v>
      </c>
      <c r="D21" s="134">
        <v>0.2964851789215131</v>
      </c>
      <c r="E21" s="236">
        <v>361.339584</v>
      </c>
      <c r="F21" s="134">
        <v>4.9990029748661839E-2</v>
      </c>
      <c r="G21" s="236">
        <v>1195.4331830000001</v>
      </c>
      <c r="H21" s="134">
        <v>0.16538387441301622</v>
      </c>
      <c r="I21" s="236">
        <v>1710.8767830000002</v>
      </c>
      <c r="J21" s="237">
        <v>0.23669363962755013</v>
      </c>
      <c r="K21" s="236">
        <v>1817.5195139999998</v>
      </c>
      <c r="L21" s="134">
        <v>0.25144727728925875</v>
      </c>
      <c r="M21" s="236">
        <v>7228.2330259999999</v>
      </c>
      <c r="O21" s="235" t="s">
        <v>36</v>
      </c>
      <c r="P21" s="192">
        <v>35.764032999999998</v>
      </c>
      <c r="Q21" s="134">
        <v>4.9505373799837698E-3</v>
      </c>
      <c r="R21" s="192">
        <v>121.06946400000002</v>
      </c>
      <c r="S21" s="134">
        <v>1.6758705795473332E-2</v>
      </c>
      <c r="T21" s="192">
        <v>956.11703999999997</v>
      </c>
      <c r="U21" s="134">
        <v>0.13234785758528514</v>
      </c>
      <c r="V21" s="192">
        <v>2310.1021190000001</v>
      </c>
      <c r="W21" s="134">
        <v>0.3197694983585665</v>
      </c>
      <c r="X21" s="192">
        <v>1284.268834</v>
      </c>
      <c r="Y21" s="134">
        <v>0.17777136232552887</v>
      </c>
      <c r="Z21" s="192">
        <v>1705.880705</v>
      </c>
      <c r="AA21" s="134">
        <v>0.23613181980610429</v>
      </c>
      <c r="AB21" s="192">
        <v>811.07069799999999</v>
      </c>
      <c r="AC21" s="134">
        <v>0.11227021874905797</v>
      </c>
      <c r="AD21" s="236">
        <v>7224.2728930000012</v>
      </c>
      <c r="AE21" s="225"/>
      <c r="AF21" s="235" t="s">
        <v>36</v>
      </c>
      <c r="AG21" s="192">
        <v>187.33591899999999</v>
      </c>
      <c r="AH21" s="134">
        <v>2.5917249559261508E-2</v>
      </c>
      <c r="AI21" s="192">
        <v>320.55967899999996</v>
      </c>
      <c r="AJ21" s="134">
        <v>4.4348276847430208E-2</v>
      </c>
      <c r="AK21" s="192">
        <v>100.399311</v>
      </c>
      <c r="AL21" s="134">
        <v>1.3889883011516384E-2</v>
      </c>
      <c r="AM21" s="192">
        <v>384.99245200000001</v>
      </c>
      <c r="AN21" s="134">
        <v>5.3262318887794334E-2</v>
      </c>
      <c r="AO21" s="192">
        <v>1065.16065</v>
      </c>
      <c r="AP21" s="134">
        <v>0.14736113893222583</v>
      </c>
      <c r="AQ21" s="192">
        <v>1434.8481190000002</v>
      </c>
      <c r="AR21" s="134">
        <v>0.19850606855463721</v>
      </c>
      <c r="AS21" s="192">
        <v>2968.3416269999998</v>
      </c>
      <c r="AT21" s="134">
        <v>0.4106593713301897</v>
      </c>
      <c r="AU21" s="192">
        <v>766.59526100000005</v>
      </c>
      <c r="AV21" s="134">
        <v>0.10605569287694483</v>
      </c>
      <c r="AW21" s="226">
        <v>7228.2330179999999</v>
      </c>
      <c r="AX21" s="235" t="s">
        <v>36</v>
      </c>
      <c r="AY21" s="192">
        <v>3493.2961300000002</v>
      </c>
      <c r="AZ21" s="134">
        <v>0.48328493579286547</v>
      </c>
      <c r="BA21" s="192">
        <v>2968.3416269999998</v>
      </c>
      <c r="BB21" s="134">
        <v>0.4106593713301897</v>
      </c>
      <c r="BC21" s="192">
        <v>766.59526100000005</v>
      </c>
      <c r="BD21" s="134">
        <v>0.10605569287694483</v>
      </c>
    </row>
    <row r="22" spans="1:56" x14ac:dyDescent="0.2">
      <c r="A22" s="119">
        <v>97234</v>
      </c>
      <c r="B22" s="238" t="s">
        <v>2</v>
      </c>
      <c r="C22" s="221">
        <v>146.255031</v>
      </c>
      <c r="D22" s="121">
        <v>0.27007299298378379</v>
      </c>
      <c r="E22" s="221">
        <v>19.764192999999999</v>
      </c>
      <c r="F22" s="121">
        <v>3.6496349704504508E-2</v>
      </c>
      <c r="G22" s="221">
        <v>75.103935000000007</v>
      </c>
      <c r="H22" s="121">
        <v>0.13868613183166023</v>
      </c>
      <c r="I22" s="221">
        <v>146.255031</v>
      </c>
      <c r="J22" s="197">
        <v>0.27007299298378379</v>
      </c>
      <c r="K22" s="221">
        <v>154.160708</v>
      </c>
      <c r="L22" s="222">
        <v>0.2846715324962677</v>
      </c>
      <c r="M22" s="224">
        <v>541.53889800000002</v>
      </c>
      <c r="O22" s="238" t="s">
        <v>2</v>
      </c>
      <c r="P22" s="229">
        <v>2.9646300000000001</v>
      </c>
      <c r="Q22" s="230">
        <v>5.5147076672928492E-3</v>
      </c>
      <c r="R22" s="229">
        <v>4.9410489999999996</v>
      </c>
      <c r="S22" s="230">
        <v>9.1911775853208196E-3</v>
      </c>
      <c r="T22" s="229">
        <v>107.71485499999999</v>
      </c>
      <c r="U22" s="230">
        <v>0.200367646805786</v>
      </c>
      <c r="V22" s="229">
        <v>189.73625600000005</v>
      </c>
      <c r="W22" s="230">
        <v>0.35294117165603772</v>
      </c>
      <c r="X22" s="229">
        <v>83.997823999999966</v>
      </c>
      <c r="Y22" s="230">
        <v>0.15625000220894852</v>
      </c>
      <c r="Z22" s="229">
        <v>105.73843699999999</v>
      </c>
      <c r="AA22" s="230">
        <v>0.19669117874792533</v>
      </c>
      <c r="AB22" s="229">
        <v>42.493015</v>
      </c>
      <c r="AC22" s="230">
        <v>7.9044115328688588E-2</v>
      </c>
      <c r="AD22" s="221">
        <v>537.58606600000007</v>
      </c>
      <c r="AE22" s="225"/>
      <c r="AF22" s="238" t="s">
        <v>2</v>
      </c>
      <c r="AG22" s="229">
        <v>19.764194</v>
      </c>
      <c r="AH22" s="230">
        <v>3.6496351551093938E-2</v>
      </c>
      <c r="AI22" s="229">
        <v>15.811356</v>
      </c>
      <c r="AJ22" s="230">
        <v>2.9197082718146691E-2</v>
      </c>
      <c r="AK22" s="229">
        <v>19.764192999999999</v>
      </c>
      <c r="AL22" s="230">
        <v>3.6496349704504515E-2</v>
      </c>
      <c r="AM22" s="229">
        <v>67.198258999999993</v>
      </c>
      <c r="AN22" s="230">
        <v>0.12408759416576573</v>
      </c>
      <c r="AO22" s="229">
        <v>98.820965999999999</v>
      </c>
      <c r="AP22" s="230">
        <v>0.18248175036911202</v>
      </c>
      <c r="AQ22" s="229">
        <v>122.53799699999999</v>
      </c>
      <c r="AR22" s="230">
        <v>0.22627736890656377</v>
      </c>
      <c r="AS22" s="229">
        <v>173.92489999999998</v>
      </c>
      <c r="AT22" s="230">
        <v>0.32116788035418281</v>
      </c>
      <c r="AU22" s="229">
        <v>23.717033000000001</v>
      </c>
      <c r="AV22" s="230">
        <v>4.3795622230630618E-2</v>
      </c>
      <c r="AW22" s="226">
        <v>541.5388979999999</v>
      </c>
      <c r="AX22" s="238" t="s">
        <v>2</v>
      </c>
      <c r="AY22" s="229">
        <v>343.89696500000002</v>
      </c>
      <c r="AZ22" s="230">
        <v>0.63503649741518664</v>
      </c>
      <c r="BA22" s="229">
        <v>173.92489999999998</v>
      </c>
      <c r="BB22" s="230">
        <v>0.32116788035418281</v>
      </c>
      <c r="BC22" s="229">
        <v>23.717033000000001</v>
      </c>
      <c r="BD22" s="230">
        <v>4.3795622230630618E-2</v>
      </c>
    </row>
    <row r="23" spans="1:56" x14ac:dyDescent="0.2">
      <c r="A23" s="119">
        <v>97204</v>
      </c>
      <c r="B23" s="228" t="s">
        <v>3</v>
      </c>
      <c r="C23" s="221">
        <v>540.72436100000004</v>
      </c>
      <c r="D23" s="121">
        <v>0.34358974378525903</v>
      </c>
      <c r="E23" s="221">
        <v>88.775640999999993</v>
      </c>
      <c r="F23" s="121">
        <v>5.6410256214741043E-2</v>
      </c>
      <c r="G23" s="221">
        <v>298.60897499999999</v>
      </c>
      <c r="H23" s="121">
        <v>0.18974358954807438</v>
      </c>
      <c r="I23" s="221">
        <v>359.13782200000003</v>
      </c>
      <c r="J23" s="197">
        <v>0.22820512842508303</v>
      </c>
      <c r="K23" s="221">
        <v>286.50320599999998</v>
      </c>
      <c r="L23" s="121">
        <v>0.18205128202684262</v>
      </c>
      <c r="M23" s="224">
        <v>1573.7500049999999</v>
      </c>
      <c r="O23" s="228" t="s">
        <v>3</v>
      </c>
      <c r="P23" s="229">
        <v>5.0440700000000005</v>
      </c>
      <c r="Q23" s="230">
        <v>3.2092603216857594E-3</v>
      </c>
      <c r="R23" s="229">
        <v>10.088140000000003</v>
      </c>
      <c r="S23" s="230">
        <v>6.4185206433715206E-3</v>
      </c>
      <c r="T23" s="229">
        <v>234.044873</v>
      </c>
      <c r="U23" s="230">
        <v>0.14890969483232441</v>
      </c>
      <c r="V23" s="229">
        <v>490.2836529999999</v>
      </c>
      <c r="W23" s="230">
        <v>0.3119401344438219</v>
      </c>
      <c r="X23" s="229">
        <v>337.95272599999993</v>
      </c>
      <c r="Y23" s="230">
        <v>0.21502046445773731</v>
      </c>
      <c r="Z23" s="229">
        <v>363.16424699999993</v>
      </c>
      <c r="AA23" s="230">
        <v>0.23106114866605465</v>
      </c>
      <c r="AB23" s="229">
        <v>131.14583299999998</v>
      </c>
      <c r="AC23" s="230">
        <v>8.3440776635004432E-2</v>
      </c>
      <c r="AD23" s="221">
        <v>1571.7235419999997</v>
      </c>
      <c r="AE23" s="225"/>
      <c r="AF23" s="228" t="s">
        <v>3</v>
      </c>
      <c r="AG23" s="229">
        <v>56.493588000000017</v>
      </c>
      <c r="AH23" s="230">
        <v>3.5897434949186367E-2</v>
      </c>
      <c r="AI23" s="229">
        <v>133.16345999999999</v>
      </c>
      <c r="AJ23" s="230">
        <v>8.461538401417483E-2</v>
      </c>
      <c r="AK23" s="229">
        <v>56.493589000000007</v>
      </c>
      <c r="AL23" s="230">
        <v>3.5897435584611309E-2</v>
      </c>
      <c r="AM23" s="229">
        <v>157.374999</v>
      </c>
      <c r="AN23" s="230">
        <v>9.9999999809372492E-2</v>
      </c>
      <c r="AO23" s="229">
        <v>242.11538400000003</v>
      </c>
      <c r="AP23" s="230">
        <v>0.15384615413942687</v>
      </c>
      <c r="AQ23" s="229">
        <v>181.58653900000002</v>
      </c>
      <c r="AR23" s="230">
        <v>0.1153846162399951</v>
      </c>
      <c r="AS23" s="229">
        <v>653.71153800000013</v>
      </c>
      <c r="AT23" s="230">
        <v>0.41538461693896256</v>
      </c>
      <c r="AU23" s="229">
        <v>92.810896000000014</v>
      </c>
      <c r="AV23" s="230">
        <v>5.8974358324270372E-2</v>
      </c>
      <c r="AW23" s="226">
        <v>1573.7499930000004</v>
      </c>
      <c r="AX23" s="228" t="s">
        <v>3</v>
      </c>
      <c r="AY23" s="229">
        <v>827.22755900000004</v>
      </c>
      <c r="AZ23" s="230">
        <v>0.52564102473676699</v>
      </c>
      <c r="BA23" s="229">
        <v>653.71153800000013</v>
      </c>
      <c r="BB23" s="230">
        <v>0.41538461693896256</v>
      </c>
      <c r="BC23" s="229">
        <v>92.810896000000014</v>
      </c>
      <c r="BD23" s="230">
        <v>5.8974358324270372E-2</v>
      </c>
    </row>
    <row r="24" spans="1:56" x14ac:dyDescent="0.2">
      <c r="A24" s="119">
        <v>97205</v>
      </c>
      <c r="B24" s="228" t="s">
        <v>4</v>
      </c>
      <c r="C24" s="221">
        <v>486.39548500000001</v>
      </c>
      <c r="D24" s="121">
        <v>0.27252252269540478</v>
      </c>
      <c r="E24" s="221">
        <v>24.118784000000002</v>
      </c>
      <c r="F24" s="121">
        <v>1.3513513309083382E-2</v>
      </c>
      <c r="G24" s="221">
        <v>325.603589</v>
      </c>
      <c r="H24" s="121">
        <v>0.18243243247407562</v>
      </c>
      <c r="I24" s="221">
        <v>522.57366100000002</v>
      </c>
      <c r="J24" s="197">
        <v>0.29279279265902985</v>
      </c>
      <c r="K24" s="221">
        <v>426.098524</v>
      </c>
      <c r="L24" s="121">
        <v>0.23873873886240635</v>
      </c>
      <c r="M24" s="224">
        <v>1784.790043</v>
      </c>
      <c r="O24" s="228" t="s">
        <v>4</v>
      </c>
      <c r="P24" s="229">
        <v>9.0445439999999984</v>
      </c>
      <c r="Q24" s="230">
        <v>5.0847456998228931E-3</v>
      </c>
      <c r="R24" s="229">
        <v>25.123733000000001</v>
      </c>
      <c r="S24" s="230">
        <v>1.4124293423222724E-2</v>
      </c>
      <c r="T24" s="229">
        <v>310.52934900000002</v>
      </c>
      <c r="U24" s="230">
        <v>0.17457627183819913</v>
      </c>
      <c r="V24" s="229">
        <v>635.12798699999996</v>
      </c>
      <c r="W24" s="230">
        <v>0.35706214716136281</v>
      </c>
      <c r="X24" s="229">
        <v>401.979738</v>
      </c>
      <c r="Y24" s="230">
        <v>0.22598870039345639</v>
      </c>
      <c r="Z24" s="229">
        <v>307.51449999999994</v>
      </c>
      <c r="AA24" s="230">
        <v>0.1728813560427355</v>
      </c>
      <c r="AB24" s="229">
        <v>89.440491000000009</v>
      </c>
      <c r="AC24" s="230">
        <v>5.0282485441200613E-2</v>
      </c>
      <c r="AD24" s="221">
        <v>1778.7603419999998</v>
      </c>
      <c r="AE24" s="225"/>
      <c r="AF24" s="228" t="s">
        <v>4</v>
      </c>
      <c r="AG24" s="229">
        <v>28.138581000000002</v>
      </c>
      <c r="AH24" s="230">
        <v>1.5765765367000816E-2</v>
      </c>
      <c r="AI24" s="229">
        <v>124.61371900000002</v>
      </c>
      <c r="AJ24" s="230">
        <v>6.9819819814772172E-2</v>
      </c>
      <c r="AK24" s="229">
        <v>233.14824899999999</v>
      </c>
      <c r="AL24" s="230">
        <v>0.13063063092844243</v>
      </c>
      <c r="AM24" s="229">
        <v>257.26703300000003</v>
      </c>
      <c r="AN24" s="230">
        <v>0.14414414426024028</v>
      </c>
      <c r="AO24" s="229">
        <v>333.64318300000002</v>
      </c>
      <c r="AP24" s="230">
        <v>0.18693693685112675</v>
      </c>
      <c r="AQ24" s="229">
        <v>209.02946399999999</v>
      </c>
      <c r="AR24" s="230">
        <v>0.11711711703635458</v>
      </c>
      <c r="AS24" s="229">
        <v>510.51426900000007</v>
      </c>
      <c r="AT24" s="230">
        <v>0.28603603648527759</v>
      </c>
      <c r="AU24" s="229">
        <v>88.435541999999984</v>
      </c>
      <c r="AV24" s="230">
        <v>4.9549549256785397E-2</v>
      </c>
      <c r="AW24" s="226">
        <v>1784.7900400000001</v>
      </c>
      <c r="AX24" s="228" t="s">
        <v>4</v>
      </c>
      <c r="AY24" s="229">
        <v>1185.8402290000001</v>
      </c>
      <c r="AZ24" s="230">
        <v>0.66441441425793712</v>
      </c>
      <c r="BA24" s="229">
        <v>510.51426900000007</v>
      </c>
      <c r="BB24" s="230">
        <v>0.28603603648527759</v>
      </c>
      <c r="BC24" s="229">
        <v>88.435541999999984</v>
      </c>
      <c r="BD24" s="230">
        <v>4.9549549256785397E-2</v>
      </c>
    </row>
    <row r="25" spans="1:56" x14ac:dyDescent="0.2">
      <c r="A25" s="119">
        <v>97208</v>
      </c>
      <c r="B25" s="228" t="s">
        <v>7</v>
      </c>
      <c r="C25" s="221">
        <v>129.58075600000001</v>
      </c>
      <c r="D25" s="121">
        <v>0.37078651711113997</v>
      </c>
      <c r="E25" s="221">
        <v>11.780068999999999</v>
      </c>
      <c r="F25" s="121">
        <v>3.3707865972312345E-2</v>
      </c>
      <c r="G25" s="221">
        <v>51.046964000000003</v>
      </c>
      <c r="H25" s="121">
        <v>0.14606741444430024</v>
      </c>
      <c r="I25" s="221">
        <v>62.827033</v>
      </c>
      <c r="J25" s="197">
        <v>0.17977528041661259</v>
      </c>
      <c r="K25" s="221">
        <v>94.240549999999999</v>
      </c>
      <c r="L25" s="121">
        <v>0.26966292205563486</v>
      </c>
      <c r="M25" s="224">
        <v>349.47537199999999</v>
      </c>
      <c r="O25" s="228" t="s">
        <v>7</v>
      </c>
      <c r="P25" s="229">
        <v>0</v>
      </c>
      <c r="Q25" s="230">
        <v>0</v>
      </c>
      <c r="R25" s="229">
        <v>3.9266899999999998</v>
      </c>
      <c r="S25" s="230">
        <v>1.1299436231312257E-2</v>
      </c>
      <c r="T25" s="229">
        <v>53.991982</v>
      </c>
      <c r="U25" s="230">
        <v>0.15536723235375322</v>
      </c>
      <c r="V25" s="229">
        <v>109.94730800000001</v>
      </c>
      <c r="W25" s="230">
        <v>0.31638417994556434</v>
      </c>
      <c r="X25" s="229">
        <v>66.75372200000001</v>
      </c>
      <c r="Y25" s="230">
        <v>0.1920903929115225</v>
      </c>
      <c r="Z25" s="229">
        <v>79.515464000000009</v>
      </c>
      <c r="AA25" s="230">
        <v>0.22881355922448818</v>
      </c>
      <c r="AB25" s="229">
        <v>33.376861999999996</v>
      </c>
      <c r="AC25" s="230">
        <v>9.6045199333359449E-2</v>
      </c>
      <c r="AD25" s="221">
        <v>347.51202800000004</v>
      </c>
      <c r="AE25" s="225"/>
      <c r="AF25" s="228" t="s">
        <v>7</v>
      </c>
      <c r="AG25" s="229">
        <v>7.8533790000000003</v>
      </c>
      <c r="AH25" s="230">
        <v>2.2471909372888382E-2</v>
      </c>
      <c r="AI25" s="229">
        <v>15.706758999999998</v>
      </c>
      <c r="AJ25" s="230">
        <v>4.4943821607208681E-2</v>
      </c>
      <c r="AK25" s="229">
        <v>15.706759</v>
      </c>
      <c r="AL25" s="230">
        <v>4.4943821607208681E-2</v>
      </c>
      <c r="AM25" s="229">
        <v>23.560139000000003</v>
      </c>
      <c r="AN25" s="230">
        <v>6.7415733841528991E-2</v>
      </c>
      <c r="AO25" s="229">
        <v>51.046965</v>
      </c>
      <c r="AP25" s="230">
        <v>0.14606741521592237</v>
      </c>
      <c r="AQ25" s="229">
        <v>78.533791000000008</v>
      </c>
      <c r="AR25" s="230">
        <v>0.22471909659031575</v>
      </c>
      <c r="AS25" s="229">
        <v>125.65406799999998</v>
      </c>
      <c r="AT25" s="230">
        <v>0.35955056141194175</v>
      </c>
      <c r="AU25" s="229">
        <v>31.413516999999999</v>
      </c>
      <c r="AV25" s="230">
        <v>8.9887640352985437E-2</v>
      </c>
      <c r="AW25" s="226">
        <v>349.47537699999998</v>
      </c>
      <c r="AX25" s="228" t="s">
        <v>7</v>
      </c>
      <c r="AY25" s="229">
        <v>192.40779200000003</v>
      </c>
      <c r="AZ25" s="230">
        <v>0.55056179823507279</v>
      </c>
      <c r="BA25" s="229">
        <v>125.65406799999998</v>
      </c>
      <c r="BB25" s="230">
        <v>0.35955056141194175</v>
      </c>
      <c r="BC25" s="229">
        <v>31.413516999999999</v>
      </c>
      <c r="BD25" s="230">
        <v>8.9887640352985437E-2</v>
      </c>
    </row>
    <row r="26" spans="1:56" x14ac:dyDescent="0.2">
      <c r="A26" s="119">
        <v>97218</v>
      </c>
      <c r="B26" s="228" t="s">
        <v>15</v>
      </c>
      <c r="C26" s="221">
        <v>548</v>
      </c>
      <c r="D26" s="121">
        <v>0.28189300411522633</v>
      </c>
      <c r="E26" s="221">
        <v>60</v>
      </c>
      <c r="F26" s="121">
        <v>3.0864197530864196E-2</v>
      </c>
      <c r="G26" s="221">
        <v>368</v>
      </c>
      <c r="H26" s="222">
        <v>0.18930041152263374</v>
      </c>
      <c r="I26" s="221">
        <v>524</v>
      </c>
      <c r="J26" s="197">
        <v>0.26954732510288065</v>
      </c>
      <c r="K26" s="221">
        <v>444</v>
      </c>
      <c r="L26" s="121">
        <v>0.22839506172839505</v>
      </c>
      <c r="M26" s="224">
        <v>1944</v>
      </c>
      <c r="O26" s="228" t="s">
        <v>15</v>
      </c>
      <c r="P26" s="229">
        <v>10</v>
      </c>
      <c r="Q26" s="230">
        <v>5.1466803911477095E-3</v>
      </c>
      <c r="R26" s="229">
        <v>37</v>
      </c>
      <c r="S26" s="230">
        <v>1.9042717447246525E-2</v>
      </c>
      <c r="T26" s="229">
        <v>320</v>
      </c>
      <c r="U26" s="230">
        <v>0.16469377251672671</v>
      </c>
      <c r="V26" s="229">
        <v>595</v>
      </c>
      <c r="W26" s="230">
        <v>0.30622748327328875</v>
      </c>
      <c r="X26" s="229">
        <v>372</v>
      </c>
      <c r="Y26" s="230">
        <v>0.19145651055069479</v>
      </c>
      <c r="Z26" s="229">
        <v>435</v>
      </c>
      <c r="AA26" s="230">
        <v>0.22388059701492538</v>
      </c>
      <c r="AB26" s="229">
        <v>174</v>
      </c>
      <c r="AC26" s="230">
        <v>8.9552238805970144E-2</v>
      </c>
      <c r="AD26" s="221">
        <v>1943</v>
      </c>
      <c r="AE26" s="225"/>
      <c r="AF26" s="228" t="s">
        <v>15</v>
      </c>
      <c r="AG26" s="229">
        <v>64</v>
      </c>
      <c r="AH26" s="230">
        <v>3.292181069958848E-2</v>
      </c>
      <c r="AI26" s="229">
        <v>96</v>
      </c>
      <c r="AJ26" s="230">
        <v>4.9382716049382713E-2</v>
      </c>
      <c r="AK26" s="229">
        <v>32</v>
      </c>
      <c r="AL26" s="230">
        <v>1.646090534979424E-2</v>
      </c>
      <c r="AM26" s="229">
        <v>144</v>
      </c>
      <c r="AN26" s="230">
        <v>7.407407407407407E-2</v>
      </c>
      <c r="AO26" s="229">
        <v>244</v>
      </c>
      <c r="AP26" s="230">
        <v>0.12551440329218108</v>
      </c>
      <c r="AQ26" s="229">
        <v>416</v>
      </c>
      <c r="AR26" s="230">
        <v>0.2139917695473251</v>
      </c>
      <c r="AS26" s="229">
        <v>748</v>
      </c>
      <c r="AT26" s="230">
        <v>0.38477366255144035</v>
      </c>
      <c r="AU26" s="229">
        <v>200</v>
      </c>
      <c r="AV26" s="230">
        <v>0.102880658436214</v>
      </c>
      <c r="AW26" s="226">
        <v>1944</v>
      </c>
      <c r="AX26" s="228" t="s">
        <v>15</v>
      </c>
      <c r="AY26" s="229">
        <v>996</v>
      </c>
      <c r="AZ26" s="230">
        <v>0.51234567901234573</v>
      </c>
      <c r="BA26" s="229">
        <v>748</v>
      </c>
      <c r="BB26" s="230">
        <v>0.38477366255144035</v>
      </c>
      <c r="BC26" s="229">
        <v>200</v>
      </c>
      <c r="BD26" s="230">
        <v>0.102880658436214</v>
      </c>
    </row>
    <row r="27" spans="1:56" x14ac:dyDescent="0.2">
      <c r="A27" s="119">
        <v>97233</v>
      </c>
      <c r="B27" s="228" t="s">
        <v>16</v>
      </c>
      <c r="C27" s="221">
        <v>268.29165799999998</v>
      </c>
      <c r="D27" s="222">
        <v>0.33333333416161925</v>
      </c>
      <c r="E27" s="221">
        <v>40.043531000000002</v>
      </c>
      <c r="F27" s="121">
        <v>4.9751243849088155E-2</v>
      </c>
      <c r="G27" s="221">
        <v>176.19153600000001</v>
      </c>
      <c r="H27" s="121">
        <v>0.21890547243901629</v>
      </c>
      <c r="I27" s="221">
        <v>180.19588899999999</v>
      </c>
      <c r="J27" s="197">
        <v>0.22388059669968216</v>
      </c>
      <c r="K27" s="221">
        <v>140.15235799999999</v>
      </c>
      <c r="L27" s="121">
        <v>0.17412935285059403</v>
      </c>
      <c r="M27" s="224">
        <v>804.87497200000007</v>
      </c>
      <c r="O27" s="228" t="s">
        <v>16</v>
      </c>
      <c r="P27" s="229">
        <v>3.0032639999999997</v>
      </c>
      <c r="Q27" s="230">
        <v>3.7313531488679386E-3</v>
      </c>
      <c r="R27" s="229">
        <v>9.0097939999999994</v>
      </c>
      <c r="S27" s="230">
        <v>1.1194061931469048E-2</v>
      </c>
      <c r="T27" s="229">
        <v>88.095766000000012</v>
      </c>
      <c r="U27" s="230">
        <v>0.10945305303364378</v>
      </c>
      <c r="V27" s="229">
        <v>239.260098</v>
      </c>
      <c r="W27" s="230">
        <v>0.2972645495270318</v>
      </c>
      <c r="X27" s="229">
        <v>164.17847599999999</v>
      </c>
      <c r="Y27" s="230">
        <v>0.20398069347181574</v>
      </c>
      <c r="Z27" s="229">
        <v>226.243605</v>
      </c>
      <c r="AA27" s="230">
        <v>0.28109243407438844</v>
      </c>
      <c r="AB27" s="229">
        <v>75.081620999999998</v>
      </c>
      <c r="AC27" s="230">
        <v>9.3283854812783409E-2</v>
      </c>
      <c r="AD27" s="221">
        <v>804.87262399999986</v>
      </c>
      <c r="AE27" s="225"/>
      <c r="AF27" s="228" t="s">
        <v>16</v>
      </c>
      <c r="AG27" s="229">
        <v>56.060943000000002</v>
      </c>
      <c r="AH27" s="230">
        <v>6.9651741064826522E-2</v>
      </c>
      <c r="AI27" s="229">
        <v>52.056590000000007</v>
      </c>
      <c r="AJ27" s="230">
        <v>6.4676616791798133E-2</v>
      </c>
      <c r="AK27" s="229">
        <v>40.043529999999997</v>
      </c>
      <c r="AL27" s="230">
        <v>4.9751242730283939E-2</v>
      </c>
      <c r="AM27" s="229">
        <v>68.07400299999999</v>
      </c>
      <c r="AN27" s="230">
        <v>8.4577115126340682E-2</v>
      </c>
      <c r="AO27" s="229">
        <v>108.11753399999999</v>
      </c>
      <c r="AP27" s="230">
        <v>0.13432835909905363</v>
      </c>
      <c r="AQ27" s="229">
        <v>124.13494599999999</v>
      </c>
      <c r="AR27" s="230">
        <v>0.15422885619116719</v>
      </c>
      <c r="AS27" s="229">
        <v>300.32648099999989</v>
      </c>
      <c r="AT27" s="230">
        <v>0.37313432793170342</v>
      </c>
      <c r="AU27" s="229">
        <v>56.060943000000002</v>
      </c>
      <c r="AV27" s="230">
        <v>6.9651741064826522E-2</v>
      </c>
      <c r="AW27" s="226">
        <v>804.87496999999985</v>
      </c>
      <c r="AX27" s="228" t="s">
        <v>16</v>
      </c>
      <c r="AY27" s="229">
        <v>448.48754599999995</v>
      </c>
      <c r="AZ27" s="230">
        <v>0.55721393100347016</v>
      </c>
      <c r="BA27" s="229">
        <v>300.32648099999989</v>
      </c>
      <c r="BB27" s="230">
        <v>0.37313432793170342</v>
      </c>
      <c r="BC27" s="229">
        <v>56.060943000000002</v>
      </c>
      <c r="BD27" s="230">
        <v>6.9651741064826522E-2</v>
      </c>
    </row>
    <row r="28" spans="1:56" x14ac:dyDescent="0.2">
      <c r="A28" s="119">
        <v>97219</v>
      </c>
      <c r="B28" s="228" t="s">
        <v>31</v>
      </c>
      <c r="C28" s="221">
        <v>233.088931</v>
      </c>
      <c r="D28" s="222">
        <v>0.34117647074321722</v>
      </c>
      <c r="E28" s="221">
        <v>36.168971999999997</v>
      </c>
      <c r="F28" s="121">
        <v>5.2941176418927594E-2</v>
      </c>
      <c r="G28" s="221">
        <v>88.413043000000002</v>
      </c>
      <c r="H28" s="222">
        <v>0.12941176506750682</v>
      </c>
      <c r="I28" s="221">
        <v>144.67588799999999</v>
      </c>
      <c r="J28" s="197">
        <v>0.21176470567571037</v>
      </c>
      <c r="K28" s="221">
        <v>180.84486000000001</v>
      </c>
      <c r="L28" s="121">
        <v>0.26470588209463802</v>
      </c>
      <c r="M28" s="224">
        <v>683.19169399999998</v>
      </c>
      <c r="O28" s="228" t="s">
        <v>31</v>
      </c>
      <c r="P28" s="229">
        <v>7.0328559999999998</v>
      </c>
      <c r="Q28" s="230">
        <v>1.0324484189372908E-2</v>
      </c>
      <c r="R28" s="229">
        <v>25.117343000000002</v>
      </c>
      <c r="S28" s="230">
        <v>3.6873158028908358E-2</v>
      </c>
      <c r="T28" s="229">
        <v>107.50222299999999</v>
      </c>
      <c r="U28" s="230">
        <v>0.15781710896482745</v>
      </c>
      <c r="V28" s="229">
        <v>215.004445</v>
      </c>
      <c r="W28" s="230">
        <v>0.31563421646161915</v>
      </c>
      <c r="X28" s="229">
        <v>104.48814200000001</v>
      </c>
      <c r="Y28" s="230">
        <v>0.15339233023624421</v>
      </c>
      <c r="Z28" s="229">
        <v>144.67588900000001</v>
      </c>
      <c r="AA28" s="230">
        <v>0.21238938044003319</v>
      </c>
      <c r="AB28" s="229">
        <v>77.361413000000013</v>
      </c>
      <c r="AC28" s="230">
        <v>0.11356932167899469</v>
      </c>
      <c r="AD28" s="221">
        <v>681.18231100000003</v>
      </c>
      <c r="AE28" s="225"/>
      <c r="AF28" s="228" t="s">
        <v>31</v>
      </c>
      <c r="AG28" s="229">
        <v>32.150196999999999</v>
      </c>
      <c r="AH28" s="230">
        <v>4.7058822857823486E-2</v>
      </c>
      <c r="AI28" s="229">
        <v>24.112648</v>
      </c>
      <c r="AJ28" s="230">
        <v>3.5294117509297125E-2</v>
      </c>
      <c r="AK28" s="229">
        <v>4.0187749999999998</v>
      </c>
      <c r="AL28" s="230">
        <v>5.8823534061221948E-3</v>
      </c>
      <c r="AM28" s="229">
        <v>36.168973000000001</v>
      </c>
      <c r="AN28" s="230">
        <v>5.2941177727663713E-2</v>
      </c>
      <c r="AO28" s="229">
        <v>104.48814200000001</v>
      </c>
      <c r="AP28" s="230">
        <v>0.1529411768494329</v>
      </c>
      <c r="AQ28" s="229">
        <v>128.60078899999999</v>
      </c>
      <c r="AR28" s="230">
        <v>0.18823529289501195</v>
      </c>
      <c r="AS28" s="229">
        <v>217.01383200000004</v>
      </c>
      <c r="AT28" s="230">
        <v>0.31764705758367417</v>
      </c>
      <c r="AU28" s="229">
        <v>136.63834000000003</v>
      </c>
      <c r="AV28" s="230">
        <v>0.20000000117097444</v>
      </c>
      <c r="AW28" s="226">
        <v>683.19169600000009</v>
      </c>
      <c r="AX28" s="228" t="s">
        <v>31</v>
      </c>
      <c r="AY28" s="229">
        <v>329.53952400000003</v>
      </c>
      <c r="AZ28" s="230">
        <v>0.48235294124535133</v>
      </c>
      <c r="BA28" s="229">
        <v>217.01383200000004</v>
      </c>
      <c r="BB28" s="230">
        <v>0.31764705758367417</v>
      </c>
      <c r="BC28" s="229">
        <v>136.63834000000003</v>
      </c>
      <c r="BD28" s="258">
        <v>0.20000000117097444</v>
      </c>
    </row>
    <row r="29" spans="1:56" x14ac:dyDescent="0.2">
      <c r="A29" s="119">
        <v>97225</v>
      </c>
      <c r="B29" s="231" t="s">
        <v>20</v>
      </c>
      <c r="C29" s="221">
        <v>636.88788499999998</v>
      </c>
      <c r="D29" s="222">
        <v>0.3527793064587168</v>
      </c>
      <c r="E29" s="221">
        <v>103.332824</v>
      </c>
      <c r="F29" s="121">
        <v>5.7237204292464518E-2</v>
      </c>
      <c r="G29" s="221">
        <v>222.563005</v>
      </c>
      <c r="H29" s="222">
        <v>0.12328013202397142</v>
      </c>
      <c r="I29" s="221">
        <v>365.63922300000002</v>
      </c>
      <c r="J29" s="197">
        <v>0.20253164574490862</v>
      </c>
      <c r="K29" s="221">
        <v>476.920725</v>
      </c>
      <c r="L29" s="121">
        <v>0.26417171147993873</v>
      </c>
      <c r="M29" s="224">
        <v>1805.3436619999998</v>
      </c>
      <c r="O29" s="231" t="s">
        <v>20</v>
      </c>
      <c r="P29" s="229">
        <v>15.897358000000001</v>
      </c>
      <c r="Q29" s="230">
        <v>8.7912090513002136E-3</v>
      </c>
      <c r="R29" s="229">
        <v>37.756223999999996</v>
      </c>
      <c r="S29" s="230">
        <v>2.0879120805590356E-2</v>
      </c>
      <c r="T29" s="229">
        <v>274.22941700000001</v>
      </c>
      <c r="U29" s="230">
        <v>0.15164835143444469</v>
      </c>
      <c r="V29" s="229">
        <v>581.24713500000007</v>
      </c>
      <c r="W29" s="230">
        <v>0.32142857160632088</v>
      </c>
      <c r="X29" s="229">
        <v>309.00488699999994</v>
      </c>
      <c r="Y29" s="230">
        <v>0.17087912088854004</v>
      </c>
      <c r="Z29" s="229">
        <v>370.60714900000005</v>
      </c>
      <c r="AA29" s="230">
        <v>0.2049450558240789</v>
      </c>
      <c r="AB29" s="229">
        <v>219.58224899999996</v>
      </c>
      <c r="AC29" s="230">
        <v>0.12142857038972495</v>
      </c>
      <c r="AD29" s="221">
        <v>1808.324419</v>
      </c>
      <c r="AE29" s="225"/>
      <c r="AF29" s="231" t="s">
        <v>20</v>
      </c>
      <c r="AG29" s="229">
        <v>47.692073000000001</v>
      </c>
      <c r="AH29" s="230">
        <v>2.6417171454214985E-2</v>
      </c>
      <c r="AI29" s="229">
        <v>111.281502</v>
      </c>
      <c r="AJ29" s="230">
        <v>6.1640065803316366E-2</v>
      </c>
      <c r="AK29" s="229">
        <v>63.589429000000003</v>
      </c>
      <c r="AL29" s="230">
        <v>3.5222894349101377E-2</v>
      </c>
      <c r="AM29" s="229">
        <v>139.101878</v>
      </c>
      <c r="AN29" s="230">
        <v>7.705008253110103E-2</v>
      </c>
      <c r="AO29" s="229">
        <v>302.04979200000002</v>
      </c>
      <c r="AP29" s="230">
        <v>0.167308750512354</v>
      </c>
      <c r="AQ29" s="229">
        <v>309.99847</v>
      </c>
      <c r="AR29" s="230">
        <v>0.17171161195979717</v>
      </c>
      <c r="AS29" s="229">
        <v>652.78524299999992</v>
      </c>
      <c r="AT29" s="230">
        <v>0.36158503085224225</v>
      </c>
      <c r="AU29" s="229">
        <v>178.84527299999999</v>
      </c>
      <c r="AV29" s="230">
        <v>9.9064392537872817E-2</v>
      </c>
      <c r="AW29" s="226">
        <v>1805.34366</v>
      </c>
      <c r="AX29" s="231" t="s">
        <v>20</v>
      </c>
      <c r="AY29" s="229">
        <v>973.71314400000006</v>
      </c>
      <c r="AZ29" s="230">
        <v>0.53935057660988495</v>
      </c>
      <c r="BA29" s="229">
        <v>652.78524299999992</v>
      </c>
      <c r="BB29" s="230">
        <v>0.36158503085224225</v>
      </c>
      <c r="BC29" s="229">
        <v>178.84527299999999</v>
      </c>
      <c r="BD29" s="230">
        <v>9.9064392537872817E-2</v>
      </c>
    </row>
    <row r="30" spans="1:56" x14ac:dyDescent="0.2">
      <c r="A30" s="126"/>
      <c r="B30" s="235" t="s">
        <v>37</v>
      </c>
      <c r="C30" s="236">
        <v>2989.224107</v>
      </c>
      <c r="D30" s="134">
        <v>0.31508751413555125</v>
      </c>
      <c r="E30" s="236">
        <v>383.984014</v>
      </c>
      <c r="F30" s="134">
        <v>4.0474907236204324E-2</v>
      </c>
      <c r="G30" s="236">
        <v>1605.5310470000002</v>
      </c>
      <c r="H30" s="134">
        <v>0.16923548330887289</v>
      </c>
      <c r="I30" s="236">
        <v>2305.3045470000002</v>
      </c>
      <c r="J30" s="237">
        <v>0.24299706313040687</v>
      </c>
      <c r="K30" s="236">
        <v>2202.9209310000001</v>
      </c>
      <c r="L30" s="134">
        <v>0.23220503218896468</v>
      </c>
      <c r="M30" s="236">
        <v>9486.9646460000004</v>
      </c>
      <c r="O30" s="235" t="s">
        <v>37</v>
      </c>
      <c r="P30" s="236">
        <v>52.986722</v>
      </c>
      <c r="Q30" s="134">
        <v>5.5934696810182238E-3</v>
      </c>
      <c r="R30" s="236">
        <v>152.96297300000001</v>
      </c>
      <c r="S30" s="134">
        <v>1.614732369732004E-2</v>
      </c>
      <c r="T30" s="236">
        <v>1496.1084649999998</v>
      </c>
      <c r="U30" s="134">
        <v>0.15793461121245078</v>
      </c>
      <c r="V30" s="236">
        <v>3055.606882</v>
      </c>
      <c r="W30" s="134">
        <v>0.32256089462521625</v>
      </c>
      <c r="X30" s="236">
        <v>1840.3555149999997</v>
      </c>
      <c r="Y30" s="134">
        <v>0.19427457270233053</v>
      </c>
      <c r="Z30" s="236">
        <v>2032.4592910000001</v>
      </c>
      <c r="AA30" s="134">
        <v>0.21455374088082474</v>
      </c>
      <c r="AB30" s="236">
        <v>842.48148399999991</v>
      </c>
      <c r="AC30" s="134">
        <v>8.8935387200839475E-2</v>
      </c>
      <c r="AD30" s="236">
        <v>9472.9613319999989</v>
      </c>
      <c r="AE30" s="225"/>
      <c r="AF30" s="235" t="s">
        <v>37</v>
      </c>
      <c r="AG30" s="192">
        <v>312.15295500000002</v>
      </c>
      <c r="AH30" s="134">
        <v>3.2903353922210901E-2</v>
      </c>
      <c r="AI30" s="192">
        <v>572.74603400000001</v>
      </c>
      <c r="AJ30" s="134">
        <v>6.0371895131489745E-2</v>
      </c>
      <c r="AK30" s="192">
        <v>464.76452399999994</v>
      </c>
      <c r="AL30" s="134">
        <v>4.8989802526969127E-2</v>
      </c>
      <c r="AM30" s="192">
        <v>892.74528400000008</v>
      </c>
      <c r="AN30" s="134">
        <v>9.4102309689288982E-2</v>
      </c>
      <c r="AO30" s="192">
        <v>1484.281966</v>
      </c>
      <c r="AP30" s="134">
        <v>0.15645488554690443</v>
      </c>
      <c r="AQ30" s="192">
        <v>1570.421996</v>
      </c>
      <c r="AR30" s="134">
        <v>0.1655347159587609</v>
      </c>
      <c r="AS30" s="192">
        <v>3381.9303310000005</v>
      </c>
      <c r="AT30" s="134">
        <v>0.35648181072369756</v>
      </c>
      <c r="AU30" s="192">
        <v>807.92154400000004</v>
      </c>
      <c r="AV30" s="134">
        <v>8.516122650067845E-2</v>
      </c>
      <c r="AW30" s="226">
        <v>9486.9646339999999</v>
      </c>
      <c r="AX30" s="235" t="s">
        <v>37</v>
      </c>
      <c r="AY30" s="192">
        <v>5297.1127589999996</v>
      </c>
      <c r="AZ30" s="134">
        <v>0.55835696277562408</v>
      </c>
      <c r="BA30" s="192">
        <v>3381.9303310000005</v>
      </c>
      <c r="BB30" s="134">
        <v>0.35648181072369756</v>
      </c>
      <c r="BC30" s="192">
        <v>807.92154400000004</v>
      </c>
      <c r="BD30" s="134">
        <v>8.516122650067845E-2</v>
      </c>
    </row>
    <row r="31" spans="1:56" ht="13.5" thickBot="1" x14ac:dyDescent="0.25">
      <c r="A31" s="126"/>
      <c r="B31" s="232" t="s">
        <v>39</v>
      </c>
      <c r="C31" s="233">
        <v>12609.254909000001</v>
      </c>
      <c r="D31" s="129">
        <v>0.29469681026711286</v>
      </c>
      <c r="E31" s="233">
        <v>1522.1360199999999</v>
      </c>
      <c r="F31" s="129">
        <v>3.5574554811046551E-2</v>
      </c>
      <c r="G31" s="233">
        <v>7151.8873120000007</v>
      </c>
      <c r="H31" s="129">
        <v>0.16715011263130899</v>
      </c>
      <c r="I31" s="233">
        <v>10859.472428000001</v>
      </c>
      <c r="J31" s="234">
        <v>0.25380182324897271</v>
      </c>
      <c r="K31" s="233">
        <v>10644.461373</v>
      </c>
      <c r="L31" s="129">
        <v>0.24877669904155894</v>
      </c>
      <c r="M31" s="233">
        <v>42787.212041999999</v>
      </c>
      <c r="O31" s="232" t="s">
        <v>39</v>
      </c>
      <c r="P31" s="233">
        <v>222.70386399999998</v>
      </c>
      <c r="Q31" s="129">
        <v>5.2072884088111802E-3</v>
      </c>
      <c r="R31" s="233">
        <v>863.54882500000008</v>
      </c>
      <c r="S31" s="129">
        <v>2.0191602005006144E-2</v>
      </c>
      <c r="T31" s="233">
        <v>6919.3403669999989</v>
      </c>
      <c r="U31" s="129">
        <v>0.16178884480288316</v>
      </c>
      <c r="V31" s="233">
        <v>14570.01381</v>
      </c>
      <c r="W31" s="129">
        <v>0.34067780713958262</v>
      </c>
      <c r="X31" s="233">
        <v>7794.8311199999998</v>
      </c>
      <c r="Y31" s="129">
        <v>0.18225967439800089</v>
      </c>
      <c r="Z31" s="233">
        <v>8666.1609779999999</v>
      </c>
      <c r="AA31" s="129">
        <v>0.20263321344811139</v>
      </c>
      <c r="AB31" s="233">
        <v>3731.1232199999999</v>
      </c>
      <c r="AC31" s="129">
        <v>8.724156979760464E-2</v>
      </c>
      <c r="AD31" s="233">
        <v>42767.722183999998</v>
      </c>
      <c r="AE31" s="225"/>
      <c r="AF31" s="232" t="s">
        <v>39</v>
      </c>
      <c r="AG31" s="191">
        <v>866.16392700000006</v>
      </c>
      <c r="AH31" s="129">
        <v>2.0243523379688034E-2</v>
      </c>
      <c r="AI31" s="191">
        <v>2400.4380410000003</v>
      </c>
      <c r="AJ31" s="129">
        <v>5.6101763291830149E-2</v>
      </c>
      <c r="AK31" s="191">
        <v>1732.7124719999997</v>
      </c>
      <c r="AL31" s="129">
        <v>4.049603584704474E-2</v>
      </c>
      <c r="AM31" s="191">
        <v>4084.8118480000003</v>
      </c>
      <c r="AN31" s="129">
        <v>9.5468053527718297E-2</v>
      </c>
      <c r="AO31" s="191">
        <v>7035.81441</v>
      </c>
      <c r="AP31" s="129">
        <v>0.16443731846152138</v>
      </c>
      <c r="AQ31" s="191">
        <v>7766.2222090000005</v>
      </c>
      <c r="AR31" s="129">
        <v>0.18150802170239069</v>
      </c>
      <c r="AS31" s="191">
        <v>14793.051471999999</v>
      </c>
      <c r="AT31" s="129">
        <v>0.34573534407922818</v>
      </c>
      <c r="AU31" s="191">
        <v>4107.9976470000001</v>
      </c>
      <c r="AV31" s="129">
        <v>9.6009939710578515E-2</v>
      </c>
      <c r="AW31" s="226">
        <v>42787.212026000001</v>
      </c>
      <c r="AX31" s="232" t="s">
        <v>39</v>
      </c>
      <c r="AY31" s="191">
        <v>23886.162906999998</v>
      </c>
      <c r="AZ31" s="129">
        <v>0.55825471621019329</v>
      </c>
      <c r="BA31" s="191">
        <v>14793.051471999999</v>
      </c>
      <c r="BB31" s="129">
        <v>0.34573534407922818</v>
      </c>
      <c r="BC31" s="191">
        <v>4107.9976470000001</v>
      </c>
      <c r="BD31" s="129">
        <v>9.6009939710578515E-2</v>
      </c>
    </row>
    <row r="32" spans="1:56" x14ac:dyDescent="0.2">
      <c r="A32" s="119">
        <v>97210</v>
      </c>
      <c r="B32" s="220" t="s">
        <v>33</v>
      </c>
      <c r="C32" s="227">
        <v>2096.8772909999998</v>
      </c>
      <c r="D32" s="121">
        <v>0.28297743578401596</v>
      </c>
      <c r="E32" s="227">
        <v>253.63001</v>
      </c>
      <c r="F32" s="121">
        <v>3.4227834969516265E-2</v>
      </c>
      <c r="G32" s="227">
        <v>1180.662495</v>
      </c>
      <c r="H32" s="121">
        <v>0.15933256886106389</v>
      </c>
      <c r="I32" s="227">
        <v>2059.9467679999998</v>
      </c>
      <c r="J32" s="197">
        <v>0.27799359398003576</v>
      </c>
      <c r="K32" s="227">
        <v>1818.9346479999999</v>
      </c>
      <c r="L32" s="121">
        <v>0.24546856640536802</v>
      </c>
      <c r="M32" s="224">
        <v>7410.0512120000003</v>
      </c>
      <c r="O32" s="220" t="s">
        <v>33</v>
      </c>
      <c r="P32" s="229">
        <v>17.475866</v>
      </c>
      <c r="Q32" s="230">
        <v>2.3603113272675363E-3</v>
      </c>
      <c r="R32" s="229">
        <v>102.42884100000001</v>
      </c>
      <c r="S32" s="230">
        <v>1.3834161560359036E-2</v>
      </c>
      <c r="T32" s="229">
        <v>1313.7933790000004</v>
      </c>
      <c r="U32" s="230">
        <v>0.17744250237114384</v>
      </c>
      <c r="V32" s="229">
        <v>2643.9257029999994</v>
      </c>
      <c r="W32" s="230">
        <v>0.35709176216186839</v>
      </c>
      <c r="X32" s="229">
        <v>1316.054253</v>
      </c>
      <c r="Y32" s="230">
        <v>0.17774785871295395</v>
      </c>
      <c r="Z32" s="229">
        <v>1458.7597309999996</v>
      </c>
      <c r="AA32" s="230">
        <v>0.19702183095481754</v>
      </c>
      <c r="AB32" s="229">
        <v>551.61346300000002</v>
      </c>
      <c r="AC32" s="230">
        <v>7.4501572911589736E-2</v>
      </c>
      <c r="AD32" s="221">
        <v>7404.0512359999993</v>
      </c>
      <c r="AE32" s="225"/>
      <c r="AF32" s="228" t="s">
        <v>33</v>
      </c>
      <c r="AG32" s="229">
        <v>87.335223999999997</v>
      </c>
      <c r="AH32" s="230">
        <v>1.1786048643486504E-2</v>
      </c>
      <c r="AI32" s="229">
        <v>533.15352400000006</v>
      </c>
      <c r="AJ32" s="230">
        <v>7.1950045817827754E-2</v>
      </c>
      <c r="AK32" s="229">
        <v>404.4652559999999</v>
      </c>
      <c r="AL32" s="230">
        <v>5.4583328048900648E-2</v>
      </c>
      <c r="AM32" s="229">
        <v>588.96053899999993</v>
      </c>
      <c r="AN32" s="230">
        <v>7.9481304836958228E-2</v>
      </c>
      <c r="AO32" s="229">
        <v>1360.1146920000001</v>
      </c>
      <c r="AP32" s="230">
        <v>0.18354997200937695</v>
      </c>
      <c r="AQ32" s="229">
        <v>1400.413415</v>
      </c>
      <c r="AR32" s="230">
        <v>0.18898835858234078</v>
      </c>
      <c r="AS32" s="229">
        <v>2254.1715680000007</v>
      </c>
      <c r="AT32" s="230">
        <v>0.30420458704282083</v>
      </c>
      <c r="AU32" s="229">
        <v>781.43699099999992</v>
      </c>
      <c r="AV32" s="230">
        <v>0.10545635501828822</v>
      </c>
      <c r="AW32" s="226">
        <v>7410.0512090000011</v>
      </c>
      <c r="AX32" s="220" t="s">
        <v>33</v>
      </c>
      <c r="AY32" s="229">
        <v>4374.44265</v>
      </c>
      <c r="AZ32" s="230">
        <v>0.59033905793889085</v>
      </c>
      <c r="BA32" s="229">
        <v>2254.1715680000007</v>
      </c>
      <c r="BB32" s="230">
        <v>0.30420458704282083</v>
      </c>
      <c r="BC32" s="229">
        <v>781.43699099999992</v>
      </c>
      <c r="BD32" s="230">
        <v>0.10545635501828822</v>
      </c>
    </row>
    <row r="33" spans="1:56" x14ac:dyDescent="0.2">
      <c r="A33" s="119">
        <v>97217</v>
      </c>
      <c r="B33" s="228" t="s">
        <v>14</v>
      </c>
      <c r="C33" s="221">
        <v>1092.7932249999999</v>
      </c>
      <c r="D33" s="121">
        <v>0.31134259256654218</v>
      </c>
      <c r="E33" s="221">
        <v>129.99770699999999</v>
      </c>
      <c r="F33" s="121">
        <v>3.7037037015932937E-2</v>
      </c>
      <c r="G33" s="221">
        <v>568.73996799999998</v>
      </c>
      <c r="H33" s="121">
        <v>0.16203703690909343</v>
      </c>
      <c r="I33" s="221">
        <v>840.92266800000004</v>
      </c>
      <c r="J33" s="197">
        <v>0.23958333343720509</v>
      </c>
      <c r="K33" s="221">
        <v>877.48452299999997</v>
      </c>
      <c r="L33" s="121">
        <v>0.2500000000712263</v>
      </c>
      <c r="M33" s="224">
        <v>3509.938091</v>
      </c>
      <c r="O33" s="228" t="s">
        <v>14</v>
      </c>
      <c r="P33" s="229">
        <v>17.265319999999999</v>
      </c>
      <c r="Q33" s="230">
        <v>4.9147369196905514E-3</v>
      </c>
      <c r="R33" s="229">
        <v>75.154923000000011</v>
      </c>
      <c r="S33" s="230">
        <v>2.139356089343265E-2</v>
      </c>
      <c r="T33" s="229">
        <v>624.59835899999996</v>
      </c>
      <c r="U33" s="230">
        <v>0.17779784069773585</v>
      </c>
      <c r="V33" s="229">
        <v>1283.711763</v>
      </c>
      <c r="W33" s="230">
        <v>0.36542071597034675</v>
      </c>
      <c r="X33" s="229">
        <v>601.23939500000006</v>
      </c>
      <c r="Y33" s="230">
        <v>0.17114849027871543</v>
      </c>
      <c r="Z33" s="229">
        <v>641.86367899999993</v>
      </c>
      <c r="AA33" s="230">
        <v>0.1827125776174264</v>
      </c>
      <c r="AB33" s="229">
        <v>269.13587799999993</v>
      </c>
      <c r="AC33" s="230">
        <v>7.6612077622652333E-2</v>
      </c>
      <c r="AD33" s="221">
        <v>3512.969317</v>
      </c>
      <c r="AE33" s="225"/>
      <c r="AF33" s="228" t="s">
        <v>14</v>
      </c>
      <c r="AG33" s="229">
        <v>48.749138999999992</v>
      </c>
      <c r="AH33" s="230">
        <v>1.3888888596069541E-2</v>
      </c>
      <c r="AI33" s="229">
        <v>190.93413100000001</v>
      </c>
      <c r="AJ33" s="230">
        <v>5.4398147927214639E-2</v>
      </c>
      <c r="AK33" s="229">
        <v>150.30984799999999</v>
      </c>
      <c r="AL33" s="230">
        <v>4.2824073954704028E-2</v>
      </c>
      <c r="AM33" s="229">
        <v>402.18040599999995</v>
      </c>
      <c r="AN33" s="230">
        <v>0.11458333355294784</v>
      </c>
      <c r="AO33" s="229">
        <v>572.80239699999993</v>
      </c>
      <c r="AP33" s="230">
        <v>0.16319444492126514</v>
      </c>
      <c r="AQ33" s="229">
        <v>613.42667799999981</v>
      </c>
      <c r="AR33" s="230">
        <v>0.17476851832396509</v>
      </c>
      <c r="AS33" s="229">
        <v>1088.7307960000001</v>
      </c>
      <c r="AT33" s="230">
        <v>0.31018518576818593</v>
      </c>
      <c r="AU33" s="229">
        <v>442.80468700000006</v>
      </c>
      <c r="AV33" s="230">
        <v>0.12615740695564787</v>
      </c>
      <c r="AW33" s="226">
        <v>3509.9380819999997</v>
      </c>
      <c r="AX33" s="228" t="s">
        <v>14</v>
      </c>
      <c r="AY33" s="229">
        <v>1978.4025989999996</v>
      </c>
      <c r="AZ33" s="230">
        <v>0.56365740727616631</v>
      </c>
      <c r="BA33" s="229">
        <v>1088.7307960000001</v>
      </c>
      <c r="BB33" s="230">
        <v>0.31018518576818593</v>
      </c>
      <c r="BC33" s="229">
        <v>442.80468700000006</v>
      </c>
      <c r="BD33" s="230">
        <v>0.12615740695564787</v>
      </c>
    </row>
    <row r="34" spans="1:56" x14ac:dyDescent="0.2">
      <c r="A34" s="119">
        <v>97220</v>
      </c>
      <c r="B34" s="228" t="s">
        <v>28</v>
      </c>
      <c r="C34" s="221">
        <v>1565.7831530000001</v>
      </c>
      <c r="D34" s="121">
        <v>0.29723358513927073</v>
      </c>
      <c r="E34" s="221">
        <v>154.708324</v>
      </c>
      <c r="F34" s="121">
        <v>2.9368376907940762E-2</v>
      </c>
      <c r="G34" s="221">
        <v>810.69251999999994</v>
      </c>
      <c r="H34" s="121">
        <v>0.15389426288276706</v>
      </c>
      <c r="I34" s="221">
        <v>1445.5710180000001</v>
      </c>
      <c r="J34" s="197">
        <v>0.27441364114202166</v>
      </c>
      <c r="K34" s="221">
        <v>1291.0990609999999</v>
      </c>
      <c r="L34" s="121">
        <v>0.24509013392799986</v>
      </c>
      <c r="M34" s="224">
        <v>5267.8540759999996</v>
      </c>
      <c r="O34" s="228" t="s">
        <v>28</v>
      </c>
      <c r="P34" s="229">
        <v>32.434517</v>
      </c>
      <c r="Q34" s="230">
        <v>6.1541479495648994E-3</v>
      </c>
      <c r="R34" s="229">
        <v>127.35802699999999</v>
      </c>
      <c r="S34" s="230">
        <v>2.4165001153637681E-2</v>
      </c>
      <c r="T34" s="229">
        <v>754.82600600000012</v>
      </c>
      <c r="U34" s="230">
        <v>0.14322121451980194</v>
      </c>
      <c r="V34" s="229">
        <v>1908.285746</v>
      </c>
      <c r="W34" s="230">
        <v>0.36207947264729806</v>
      </c>
      <c r="X34" s="229">
        <v>1006.5534660000001</v>
      </c>
      <c r="Y34" s="230">
        <v>0.19098415891043924</v>
      </c>
      <c r="Z34" s="229">
        <v>1011.3543850000001</v>
      </c>
      <c r="AA34" s="230">
        <v>0.19189508864063615</v>
      </c>
      <c r="AB34" s="229">
        <v>429.53839799999997</v>
      </c>
      <c r="AC34" s="230">
        <v>8.150091617862204E-2</v>
      </c>
      <c r="AD34" s="221">
        <v>5270.3505450000002</v>
      </c>
      <c r="AE34" s="225"/>
      <c r="AF34" s="228" t="s">
        <v>28</v>
      </c>
      <c r="AG34" s="229">
        <v>77.372078999999985</v>
      </c>
      <c r="AH34" s="230">
        <v>1.4687589649170834E-2</v>
      </c>
      <c r="AI34" s="229">
        <v>334.4989349999999</v>
      </c>
      <c r="AJ34" s="230">
        <v>6.3498139882795027E-2</v>
      </c>
      <c r="AK34" s="229">
        <v>89.896389999999997</v>
      </c>
      <c r="AL34" s="230">
        <v>1.7065087358733435E-2</v>
      </c>
      <c r="AM34" s="229">
        <v>371.09139599999997</v>
      </c>
      <c r="AN34" s="230">
        <v>7.0444509404819736E-2</v>
      </c>
      <c r="AO34" s="229">
        <v>964.07396199999994</v>
      </c>
      <c r="AP34" s="230">
        <v>0.18301075695932015</v>
      </c>
      <c r="AQ34" s="229">
        <v>1083.7230189999998</v>
      </c>
      <c r="AR34" s="230">
        <v>0.20572381151128907</v>
      </c>
      <c r="AS34" s="229">
        <v>1600.7869909999997</v>
      </c>
      <c r="AT34" s="230">
        <v>0.30387838537386241</v>
      </c>
      <c r="AU34" s="229">
        <v>746.41130400000009</v>
      </c>
      <c r="AV34" s="230">
        <v>0.14169171986000931</v>
      </c>
      <c r="AW34" s="226">
        <v>5267.8540759999996</v>
      </c>
      <c r="AX34" s="228" t="s">
        <v>28</v>
      </c>
      <c r="AY34" s="229">
        <v>2920.6557809999995</v>
      </c>
      <c r="AZ34" s="230">
        <v>0.55442989476612825</v>
      </c>
      <c r="BA34" s="229">
        <v>1600.7869909999997</v>
      </c>
      <c r="BB34" s="230">
        <v>0.30387838537386241</v>
      </c>
      <c r="BC34" s="229">
        <v>746.41130400000009</v>
      </c>
      <c r="BD34" s="230">
        <v>0.14169171986000931</v>
      </c>
    </row>
    <row r="35" spans="1:56" x14ac:dyDescent="0.2">
      <c r="A35" s="119">
        <v>97226</v>
      </c>
      <c r="B35" s="228" t="s">
        <v>21</v>
      </c>
      <c r="C35" s="221">
        <v>521.88305300000002</v>
      </c>
      <c r="D35" s="121">
        <v>0.27872340420191188</v>
      </c>
      <c r="E35" s="221">
        <v>91.628321999999997</v>
      </c>
      <c r="F35" s="121">
        <v>4.8936170052544192E-2</v>
      </c>
      <c r="G35" s="221">
        <v>358.54560900000001</v>
      </c>
      <c r="H35" s="121">
        <v>0.19148936170212766</v>
      </c>
      <c r="I35" s="221">
        <v>513.91537300000005</v>
      </c>
      <c r="J35" s="197">
        <v>0.27446808515979026</v>
      </c>
      <c r="K35" s="221">
        <v>386.43248999999997</v>
      </c>
      <c r="L35" s="121">
        <v>0.206382978883626</v>
      </c>
      <c r="M35" s="224">
        <v>1872.404847</v>
      </c>
      <c r="O35" s="228" t="s">
        <v>21</v>
      </c>
      <c r="P35" s="229">
        <v>5.9757599999999993</v>
      </c>
      <c r="Q35" s="230">
        <v>3.1948881054646131E-3</v>
      </c>
      <c r="R35" s="229">
        <v>43.822240000000001</v>
      </c>
      <c r="S35" s="230">
        <v>2.3429179440073833E-2</v>
      </c>
      <c r="T35" s="229">
        <v>343.60620800000004</v>
      </c>
      <c r="U35" s="230">
        <v>0.1837060703413457</v>
      </c>
      <c r="V35" s="229">
        <v>650.36189599999989</v>
      </c>
      <c r="W35" s="230">
        <v>0.34771033069899288</v>
      </c>
      <c r="X35" s="229">
        <v>377.46884800000021</v>
      </c>
      <c r="Y35" s="230">
        <v>0.20181043627231193</v>
      </c>
      <c r="Z35" s="229">
        <v>330.65872800000005</v>
      </c>
      <c r="AA35" s="230">
        <v>0.17678381277950572</v>
      </c>
      <c r="AB35" s="229">
        <v>118.51924299999997</v>
      </c>
      <c r="AC35" s="230">
        <v>6.3365282362305389E-2</v>
      </c>
      <c r="AD35" s="221">
        <v>1870.4129230000001</v>
      </c>
      <c r="AE35" s="225"/>
      <c r="AF35" s="228" t="s">
        <v>21</v>
      </c>
      <c r="AG35" s="229">
        <v>39.838401000000005</v>
      </c>
      <c r="AH35" s="230">
        <v>2.127659573331761E-2</v>
      </c>
      <c r="AI35" s="229">
        <v>155.36976399999998</v>
      </c>
      <c r="AJ35" s="230">
        <v>8.2978723413345917E-2</v>
      </c>
      <c r="AK35" s="229">
        <v>55.773761000000007</v>
      </c>
      <c r="AL35" s="230">
        <v>2.9787233813015644E-2</v>
      </c>
      <c r="AM35" s="229">
        <v>167.32128499999999</v>
      </c>
      <c r="AN35" s="230">
        <v>8.9361702507191984E-2</v>
      </c>
      <c r="AO35" s="229">
        <v>374.48096899999996</v>
      </c>
      <c r="AP35" s="230">
        <v>0.19999999967955651</v>
      </c>
      <c r="AQ35" s="229">
        <v>298.78800699999988</v>
      </c>
      <c r="AR35" s="230">
        <v>0.15957446773284573</v>
      </c>
      <c r="AS35" s="229">
        <v>613.51137599999993</v>
      </c>
      <c r="AT35" s="230">
        <v>0.32765957461353468</v>
      </c>
      <c r="AU35" s="229">
        <v>167.32128499999996</v>
      </c>
      <c r="AV35" s="230">
        <v>8.936170250719197E-2</v>
      </c>
      <c r="AW35" s="226">
        <v>1872.4048479999997</v>
      </c>
      <c r="AX35" s="228" t="s">
        <v>21</v>
      </c>
      <c r="AY35" s="229">
        <v>1091.5721869999998</v>
      </c>
      <c r="AZ35" s="230">
        <v>0.58297872287927333</v>
      </c>
      <c r="BA35" s="229">
        <v>613.51137599999993</v>
      </c>
      <c r="BB35" s="230">
        <v>0.32765957461353468</v>
      </c>
      <c r="BC35" s="229">
        <v>167.32128499999996</v>
      </c>
      <c r="BD35" s="230">
        <v>8.936170250719197E-2</v>
      </c>
    </row>
    <row r="36" spans="1:56" x14ac:dyDescent="0.2">
      <c r="A36" s="119">
        <v>97232</v>
      </c>
      <c r="B36" s="231" t="s">
        <v>26</v>
      </c>
      <c r="C36" s="221">
        <v>1105.8147650000001</v>
      </c>
      <c r="D36" s="121">
        <v>0.3024830700348512</v>
      </c>
      <c r="E36" s="221">
        <v>115.532886</v>
      </c>
      <c r="F36" s="121">
        <v>3.1602708838189983E-2</v>
      </c>
      <c r="G36" s="221">
        <v>590.04295300000001</v>
      </c>
      <c r="H36" s="121">
        <v>0.16139954857255809</v>
      </c>
      <c r="I36" s="221">
        <v>936.64161000000001</v>
      </c>
      <c r="J36" s="197">
        <v>0.25620767481358941</v>
      </c>
      <c r="K36" s="221">
        <v>907.75838899999997</v>
      </c>
      <c r="L36" s="121">
        <v>0.24830699774081122</v>
      </c>
      <c r="M36" s="224">
        <v>3655.7906030000004</v>
      </c>
      <c r="O36" s="231" t="s">
        <v>26</v>
      </c>
      <c r="P36" s="229">
        <v>17.536242000000001</v>
      </c>
      <c r="Q36" s="230">
        <v>4.7901230878074621E-3</v>
      </c>
      <c r="R36" s="229">
        <v>64.987249000000006</v>
      </c>
      <c r="S36" s="230">
        <v>1.7751632410638062E-2</v>
      </c>
      <c r="T36" s="229">
        <v>647.77785200000017</v>
      </c>
      <c r="U36" s="230">
        <v>0.17694416196101342</v>
      </c>
      <c r="V36" s="229">
        <v>1235.7892609999999</v>
      </c>
      <c r="W36" s="230">
        <v>0.3375627840206939</v>
      </c>
      <c r="X36" s="229">
        <v>652.96711600000026</v>
      </c>
      <c r="Y36" s="230">
        <v>0.17836163859569537</v>
      </c>
      <c r="Z36" s="229">
        <v>735.4906050000003</v>
      </c>
      <c r="AA36" s="230">
        <v>0.20090339354782968</v>
      </c>
      <c r="AB36" s="229">
        <v>306.36845700000003</v>
      </c>
      <c r="AC36" s="230">
        <v>8.3686266376322122E-2</v>
      </c>
      <c r="AD36" s="221">
        <v>3660.9167820000007</v>
      </c>
      <c r="AE36" s="225"/>
      <c r="AF36" s="231" t="s">
        <v>26</v>
      </c>
      <c r="AG36" s="229">
        <v>99.028186000000019</v>
      </c>
      <c r="AH36" s="230">
        <v>2.70880357184967E-2</v>
      </c>
      <c r="AI36" s="229">
        <v>152.66845499999999</v>
      </c>
      <c r="AJ36" s="230">
        <v>4.1760722165785254E-2</v>
      </c>
      <c r="AK36" s="229">
        <v>123.78523300000002</v>
      </c>
      <c r="AL36" s="230">
        <v>3.3860044784890193E-2</v>
      </c>
      <c r="AM36" s="229">
        <v>330.09395799999993</v>
      </c>
      <c r="AN36" s="230">
        <v>9.0293453671502641E-2</v>
      </c>
      <c r="AO36" s="229">
        <v>598.295299</v>
      </c>
      <c r="AP36" s="230">
        <v>0.1636568848137909</v>
      </c>
      <c r="AQ36" s="229">
        <v>618.92617199999995</v>
      </c>
      <c r="AR36" s="230">
        <v>0.16930022583922144</v>
      </c>
      <c r="AS36" s="229">
        <v>1213.0952990000001</v>
      </c>
      <c r="AT36" s="230">
        <v>0.33182844315912674</v>
      </c>
      <c r="AU36" s="229">
        <v>519.89798500000006</v>
      </c>
      <c r="AV36" s="230">
        <v>0.14221218984718614</v>
      </c>
      <c r="AW36" s="226">
        <v>3655.790587</v>
      </c>
      <c r="AX36" s="231" t="s">
        <v>26</v>
      </c>
      <c r="AY36" s="229">
        <v>1922.7973029999998</v>
      </c>
      <c r="AZ36" s="230">
        <v>0.52595936699368717</v>
      </c>
      <c r="BA36" s="229">
        <v>1213.0952990000001</v>
      </c>
      <c r="BB36" s="230">
        <v>0.33182844315912674</v>
      </c>
      <c r="BC36" s="229">
        <v>519.89798500000006</v>
      </c>
      <c r="BD36" s="230">
        <v>0.14221218984718614</v>
      </c>
    </row>
    <row r="37" spans="1:56" x14ac:dyDescent="0.2">
      <c r="A37" s="126"/>
      <c r="B37" s="235" t="s">
        <v>38</v>
      </c>
      <c r="C37" s="236">
        <v>6383.1514870000001</v>
      </c>
      <c r="D37" s="134">
        <v>0.29393719256367423</v>
      </c>
      <c r="E37" s="236">
        <v>745.49724900000001</v>
      </c>
      <c r="F37" s="134">
        <v>3.4329338553422052E-2</v>
      </c>
      <c r="G37" s="236">
        <v>3508.6835449999999</v>
      </c>
      <c r="H37" s="134">
        <v>0.16157106609675237</v>
      </c>
      <c r="I37" s="236">
        <v>5796.9974369999991</v>
      </c>
      <c r="J37" s="237">
        <v>0.26694543524478237</v>
      </c>
      <c r="K37" s="236">
        <v>5281.7091109999992</v>
      </c>
      <c r="L37" s="134">
        <v>0.24321696754136887</v>
      </c>
      <c r="M37" s="236">
        <v>21716.038829000001</v>
      </c>
      <c r="O37" s="235" t="s">
        <v>38</v>
      </c>
      <c r="P37" s="192">
        <v>90.687704999999994</v>
      </c>
      <c r="Q37" s="134">
        <v>4.1755584656091999E-3</v>
      </c>
      <c r="R37" s="192">
        <v>413.75128000000007</v>
      </c>
      <c r="S37" s="134">
        <v>1.9050461800313976E-2</v>
      </c>
      <c r="T37" s="192">
        <v>3684.6018040000008</v>
      </c>
      <c r="U37" s="134">
        <v>0.16965111483514919</v>
      </c>
      <c r="V37" s="192">
        <v>7722.0743689999999</v>
      </c>
      <c r="W37" s="134">
        <v>0.35554955331091215</v>
      </c>
      <c r="X37" s="192">
        <v>3954.2830780000008</v>
      </c>
      <c r="Y37" s="134">
        <v>0.18206812248427842</v>
      </c>
      <c r="Z37" s="192">
        <v>4178.1271280000001</v>
      </c>
      <c r="AA37" s="134">
        <v>0.19237463446353456</v>
      </c>
      <c r="AB37" s="192">
        <v>1675.1754389999999</v>
      </c>
      <c r="AC37" s="134">
        <v>7.7130554640202423E-2</v>
      </c>
      <c r="AD37" s="236">
        <v>21718.700803000003</v>
      </c>
      <c r="AE37" s="225"/>
      <c r="AF37" s="235" t="s">
        <v>38</v>
      </c>
      <c r="AG37" s="192">
        <v>352.32302900000002</v>
      </c>
      <c r="AH37" s="134">
        <v>1.6224092810496905E-2</v>
      </c>
      <c r="AI37" s="192">
        <v>1366.6248089999999</v>
      </c>
      <c r="AJ37" s="134">
        <v>6.2931588097647748E-2</v>
      </c>
      <c r="AK37" s="192">
        <v>824.23048799999992</v>
      </c>
      <c r="AL37" s="134">
        <v>3.7954918736104404E-2</v>
      </c>
      <c r="AM37" s="192">
        <v>1859.6475839999998</v>
      </c>
      <c r="AN37" s="134">
        <v>8.5634751390697011E-2</v>
      </c>
      <c r="AO37" s="192">
        <v>3869.767319</v>
      </c>
      <c r="AP37" s="134">
        <v>0.17819858189991827</v>
      </c>
      <c r="AQ37" s="192">
        <v>4015.2772909999999</v>
      </c>
      <c r="AR37" s="134">
        <v>0.18489915806515328</v>
      </c>
      <c r="AS37" s="192">
        <v>6770.2960300000013</v>
      </c>
      <c r="AT37" s="134">
        <v>0.31176477863801166</v>
      </c>
      <c r="AU37" s="192">
        <v>2657.8722520000001</v>
      </c>
      <c r="AV37" s="134">
        <v>0.1223921303619708</v>
      </c>
      <c r="AW37" s="226">
        <v>21716.038801999999</v>
      </c>
      <c r="AX37" s="235" t="s">
        <v>38</v>
      </c>
      <c r="AY37" s="192">
        <v>12287.87052</v>
      </c>
      <c r="AZ37" s="134">
        <v>0.56584309100001762</v>
      </c>
      <c r="BA37" s="192">
        <v>6770.2960300000013</v>
      </c>
      <c r="BB37" s="134">
        <v>0.31176477863801166</v>
      </c>
      <c r="BC37" s="192">
        <v>2657.8722520000001</v>
      </c>
      <c r="BD37" s="134">
        <v>0.1223921303619708</v>
      </c>
    </row>
    <row r="38" spans="1:56" x14ac:dyDescent="0.2">
      <c r="A38" s="119">
        <v>97202</v>
      </c>
      <c r="B38" s="238" t="s">
        <v>0</v>
      </c>
      <c r="C38" s="221">
        <v>425.68297100000001</v>
      </c>
      <c r="D38" s="121">
        <v>0.28840970353691481</v>
      </c>
      <c r="E38" s="221">
        <v>55.696837000000002</v>
      </c>
      <c r="F38" s="121">
        <v>3.7735848839285296E-2</v>
      </c>
      <c r="G38" s="221">
        <v>282.46253200000001</v>
      </c>
      <c r="H38" s="121">
        <v>0.19137466298694458</v>
      </c>
      <c r="I38" s="221">
        <v>421.70462600000002</v>
      </c>
      <c r="J38" s="197">
        <v>0.28571428610144128</v>
      </c>
      <c r="K38" s="221">
        <v>290.41922299999999</v>
      </c>
      <c r="L38" s="222">
        <v>0.19676549853541392</v>
      </c>
      <c r="M38" s="224">
        <v>1475.9661890000002</v>
      </c>
      <c r="O38" s="238" t="s">
        <v>0</v>
      </c>
      <c r="P38" s="229">
        <v>0.99458599999999997</v>
      </c>
      <c r="Q38" s="230">
        <v>6.7294725556848762E-4</v>
      </c>
      <c r="R38" s="229">
        <v>20.886313000000001</v>
      </c>
      <c r="S38" s="230">
        <v>1.4131897103211211E-2</v>
      </c>
      <c r="T38" s="229">
        <v>216.81982999999997</v>
      </c>
      <c r="U38" s="230">
        <v>0.14670255719598507</v>
      </c>
      <c r="V38" s="229">
        <v>508.23364000000009</v>
      </c>
      <c r="W38" s="230">
        <v>0.34387617885791955</v>
      </c>
      <c r="X38" s="229">
        <v>313.29470800000013</v>
      </c>
      <c r="Y38" s="230">
        <v>0.21197846534410375</v>
      </c>
      <c r="Z38" s="229">
        <v>304.34343100000007</v>
      </c>
      <c r="AA38" s="230">
        <v>0.20592193801415606</v>
      </c>
      <c r="AB38" s="229">
        <v>113.38284699999998</v>
      </c>
      <c r="AC38" s="230">
        <v>7.6716016229055828E-2</v>
      </c>
      <c r="AD38" s="221">
        <v>1477.9553550000003</v>
      </c>
      <c r="AE38" s="225"/>
      <c r="AF38" s="238" t="s">
        <v>0</v>
      </c>
      <c r="AG38" s="229">
        <v>75.588566</v>
      </c>
      <c r="AH38" s="230">
        <v>5.1212938171575552E-2</v>
      </c>
      <c r="AI38" s="229">
        <v>123.32871200000001</v>
      </c>
      <c r="AJ38" s="230">
        <v>8.3557951111760051E-2</v>
      </c>
      <c r="AK38" s="229">
        <v>67.631874999999994</v>
      </c>
      <c r="AL38" s="230">
        <v>4.5822102681544796E-2</v>
      </c>
      <c r="AM38" s="229">
        <v>115.37202200000002</v>
      </c>
      <c r="AN38" s="230">
        <v>7.8167116299251591E-2</v>
      </c>
      <c r="AO38" s="229">
        <v>222.78735199999997</v>
      </c>
      <c r="AP38" s="230">
        <v>0.15094339643095012</v>
      </c>
      <c r="AQ38" s="229">
        <v>206.87396999999996</v>
      </c>
      <c r="AR38" s="230">
        <v>0.14016172545088859</v>
      </c>
      <c r="AS38" s="229">
        <v>477.40146499999997</v>
      </c>
      <c r="AT38" s="230">
        <v>0.32345013278945639</v>
      </c>
      <c r="AU38" s="229">
        <v>186.98224299999995</v>
      </c>
      <c r="AV38" s="230">
        <v>0.12668463706457286</v>
      </c>
      <c r="AW38" s="226">
        <v>1475.9662049999999</v>
      </c>
      <c r="AX38" s="238" t="s">
        <v>0</v>
      </c>
      <c r="AY38" s="229">
        <v>811.58249699999999</v>
      </c>
      <c r="AZ38" s="230">
        <v>0.54986523014597066</v>
      </c>
      <c r="BA38" s="229">
        <v>477.40146499999997</v>
      </c>
      <c r="BB38" s="230">
        <v>0.32345013278945639</v>
      </c>
      <c r="BC38" s="229">
        <v>186.98224299999995</v>
      </c>
      <c r="BD38" s="230">
        <v>0.12668463706457286</v>
      </c>
    </row>
    <row r="39" spans="1:56" x14ac:dyDescent="0.2">
      <c r="A39" s="119">
        <v>97206</v>
      </c>
      <c r="B39" s="228" t="s">
        <v>5</v>
      </c>
      <c r="C39" s="221">
        <v>725.80276800000001</v>
      </c>
      <c r="D39" s="121">
        <v>0.29104121289417478</v>
      </c>
      <c r="E39" s="221">
        <v>72.991305999999994</v>
      </c>
      <c r="F39" s="121">
        <v>2.9268940772308898E-2</v>
      </c>
      <c r="G39" s="221">
        <v>490.66377899999998</v>
      </c>
      <c r="H39" s="121">
        <v>0.19675232399141157</v>
      </c>
      <c r="I39" s="221">
        <v>705.58262400000001</v>
      </c>
      <c r="J39" s="197">
        <v>0.28293309386499127</v>
      </c>
      <c r="K39" s="221">
        <v>498.77392400000002</v>
      </c>
      <c r="L39" s="121">
        <v>0.20000442847711344</v>
      </c>
      <c r="M39" s="224">
        <v>2493.8144010000001</v>
      </c>
      <c r="O39" s="228" t="s">
        <v>5</v>
      </c>
      <c r="P39" s="229">
        <v>6.0826079999999996</v>
      </c>
      <c r="Q39" s="230">
        <v>2.4420156470527574E-3</v>
      </c>
      <c r="R39" s="229">
        <v>55.757248000000004</v>
      </c>
      <c r="S39" s="230">
        <v>2.2385146643117734E-2</v>
      </c>
      <c r="T39" s="229">
        <v>455.18189299999995</v>
      </c>
      <c r="U39" s="230">
        <v>0.18274419541109568</v>
      </c>
      <c r="V39" s="229">
        <v>946.85943999999995</v>
      </c>
      <c r="W39" s="230">
        <v>0.38014048711335852</v>
      </c>
      <c r="X39" s="229">
        <v>499.77388600000006</v>
      </c>
      <c r="Y39" s="230">
        <v>0.20064677020126254</v>
      </c>
      <c r="Z39" s="229">
        <v>391.31450100000006</v>
      </c>
      <c r="AA39" s="230">
        <v>0.15710302790524097</v>
      </c>
      <c r="AB39" s="229">
        <v>135.84493099999997</v>
      </c>
      <c r="AC39" s="230">
        <v>5.453835707887178E-2</v>
      </c>
      <c r="AD39" s="221">
        <v>2490.814507</v>
      </c>
      <c r="AE39" s="225"/>
      <c r="AF39" s="228" t="s">
        <v>5</v>
      </c>
      <c r="AG39" s="229">
        <v>20.275364</v>
      </c>
      <c r="AH39" s="230">
        <v>8.1302617798809963E-3</v>
      </c>
      <c r="AI39" s="229">
        <v>186.53333900000001</v>
      </c>
      <c r="AJ39" s="230">
        <v>7.4798404445182112E-2</v>
      </c>
      <c r="AK39" s="229">
        <v>287.85493300000002</v>
      </c>
      <c r="AL39" s="230">
        <v>0.1154275681521725</v>
      </c>
      <c r="AM39" s="229">
        <v>433.89276499999994</v>
      </c>
      <c r="AN39" s="230">
        <v>0.17398759222504642</v>
      </c>
      <c r="AO39" s="229">
        <v>364.95653199999998</v>
      </c>
      <c r="AP39" s="230">
        <v>0.14634470401801494</v>
      </c>
      <c r="AQ39" s="229">
        <v>344.68116899999995</v>
      </c>
      <c r="AR39" s="230">
        <v>0.13821444263912608</v>
      </c>
      <c r="AS39" s="229">
        <v>665.03189999999984</v>
      </c>
      <c r="AT39" s="230">
        <v>0.26667257066120437</v>
      </c>
      <c r="AU39" s="229">
        <v>190.58840999999998</v>
      </c>
      <c r="AV39" s="230">
        <v>7.6424456079372427E-2</v>
      </c>
      <c r="AW39" s="226">
        <v>2493.8144120000002</v>
      </c>
      <c r="AX39" s="228" t="s">
        <v>5</v>
      </c>
      <c r="AY39" s="229">
        <v>1638.1941019999999</v>
      </c>
      <c r="AZ39" s="230">
        <v>0.65690297325942304</v>
      </c>
      <c r="BA39" s="229">
        <v>665.03189999999984</v>
      </c>
      <c r="BB39" s="230">
        <v>0.26667257066120437</v>
      </c>
      <c r="BC39" s="229">
        <v>190.58840999999998</v>
      </c>
      <c r="BD39" s="230">
        <v>7.6424456079372427E-2</v>
      </c>
    </row>
    <row r="40" spans="1:56" x14ac:dyDescent="0.2">
      <c r="A40" s="119">
        <v>97207</v>
      </c>
      <c r="B40" s="228" t="s">
        <v>6</v>
      </c>
      <c r="C40" s="221">
        <v>1898.5455400000001</v>
      </c>
      <c r="D40" s="222">
        <v>0.29108477799857047</v>
      </c>
      <c r="E40" s="221">
        <v>133.95680400000001</v>
      </c>
      <c r="F40" s="121">
        <v>2.0538241370674743E-2</v>
      </c>
      <c r="G40" s="221">
        <v>1051.997024</v>
      </c>
      <c r="H40" s="121">
        <v>0.16129205949212932</v>
      </c>
      <c r="I40" s="221">
        <v>1858.1544570000001</v>
      </c>
      <c r="J40" s="197">
        <v>0.28489202192268681</v>
      </c>
      <c r="K40" s="221">
        <v>1579.6574860000001</v>
      </c>
      <c r="L40" s="121">
        <v>0.24219289921593873</v>
      </c>
      <c r="M40" s="224">
        <v>6522.3113109999995</v>
      </c>
      <c r="O40" s="228" t="s">
        <v>6</v>
      </c>
      <c r="P40" s="229">
        <v>22.625841000000001</v>
      </c>
      <c r="Q40" s="230">
        <v>3.4705876016021373E-3</v>
      </c>
      <c r="R40" s="229">
        <v>135.81333000000001</v>
      </c>
      <c r="S40" s="230">
        <v>2.0832465817747926E-2</v>
      </c>
      <c r="T40" s="229">
        <v>1264.7110109999999</v>
      </c>
      <c r="U40" s="230">
        <v>0.19399457259450834</v>
      </c>
      <c r="V40" s="229">
        <v>2294.2422469999997</v>
      </c>
      <c r="W40" s="230">
        <v>0.35191481711155076</v>
      </c>
      <c r="X40" s="229">
        <v>1355.8927550000003</v>
      </c>
      <c r="Y40" s="230">
        <v>0.20798098000446325</v>
      </c>
      <c r="Z40" s="229">
        <v>1079.0312270000002</v>
      </c>
      <c r="AA40" s="230">
        <v>0.16551306968734297</v>
      </c>
      <c r="AB40" s="229">
        <v>366.99489800000003</v>
      </c>
      <c r="AC40" s="230">
        <v>5.6293507182784544E-2</v>
      </c>
      <c r="AD40" s="221">
        <v>6519.3113090000006</v>
      </c>
      <c r="AE40" s="225"/>
      <c r="AF40" s="228" t="s">
        <v>6</v>
      </c>
      <c r="AG40" s="229">
        <v>78.488820999999987</v>
      </c>
      <c r="AH40" s="230">
        <v>1.2033896763492312E-2</v>
      </c>
      <c r="AI40" s="229">
        <v>464.82859799999994</v>
      </c>
      <c r="AJ40" s="230">
        <v>7.1267465733124827E-2</v>
      </c>
      <c r="AK40" s="229">
        <v>379.34309800000005</v>
      </c>
      <c r="AL40" s="230">
        <v>5.8160838971900823E-2</v>
      </c>
      <c r="AM40" s="229">
        <v>1016.0462060000002</v>
      </c>
      <c r="AN40" s="230">
        <v>0.15578008427393816</v>
      </c>
      <c r="AO40" s="229">
        <v>1321.4147029999999</v>
      </c>
      <c r="AP40" s="230">
        <v>0.20259914615946206</v>
      </c>
      <c r="AQ40" s="229">
        <v>946.75380999999993</v>
      </c>
      <c r="AR40" s="230">
        <v>0.14515618230503188</v>
      </c>
      <c r="AS40" s="229">
        <v>1820.440619</v>
      </c>
      <c r="AT40" s="230">
        <v>0.27910974064846816</v>
      </c>
      <c r="AU40" s="229">
        <v>494.99545799999999</v>
      </c>
      <c r="AV40" s="230">
        <v>7.589264514458173E-2</v>
      </c>
      <c r="AW40" s="226">
        <v>6522.3113130000002</v>
      </c>
      <c r="AX40" s="228" t="s">
        <v>6</v>
      </c>
      <c r="AY40" s="229">
        <v>4206.8752359999999</v>
      </c>
      <c r="AZ40" s="230">
        <v>0.64499761420695012</v>
      </c>
      <c r="BA40" s="229">
        <v>1820.440619</v>
      </c>
      <c r="BB40" s="230">
        <v>0.27910974064846816</v>
      </c>
      <c r="BC40" s="229">
        <v>494.99545799999999</v>
      </c>
      <c r="BD40" s="230">
        <v>7.589264514458173E-2</v>
      </c>
    </row>
    <row r="41" spans="1:56" x14ac:dyDescent="0.2">
      <c r="A41" s="119">
        <v>97221</v>
      </c>
      <c r="B41" s="228" t="s">
        <v>27</v>
      </c>
      <c r="C41" s="221">
        <v>1440.4454459999999</v>
      </c>
      <c r="D41" s="222">
        <v>0.28241382434433471</v>
      </c>
      <c r="E41" s="221">
        <v>134.43994499999999</v>
      </c>
      <c r="F41" s="121">
        <v>2.6358304035411569E-2</v>
      </c>
      <c r="G41" s="221">
        <v>771.70912899999996</v>
      </c>
      <c r="H41" s="222">
        <v>0.15130134015663757</v>
      </c>
      <c r="I41" s="221">
        <v>1354.0095920000001</v>
      </c>
      <c r="J41" s="197">
        <v>0.26546720539642871</v>
      </c>
      <c r="K41" s="221">
        <v>1399.8737040000001</v>
      </c>
      <c r="L41" s="222">
        <v>0.27445932606718743</v>
      </c>
      <c r="M41" s="224">
        <v>5100.4778160000005</v>
      </c>
      <c r="O41" s="228" t="s">
        <v>27</v>
      </c>
      <c r="P41" s="229">
        <v>49.84145800000001</v>
      </c>
      <c r="Q41" s="230">
        <v>9.7738355568272872E-3</v>
      </c>
      <c r="R41" s="229">
        <v>106.462506</v>
      </c>
      <c r="S41" s="230">
        <v>2.0877138598388079E-2</v>
      </c>
      <c r="T41" s="229">
        <v>938.41746999999998</v>
      </c>
      <c r="U41" s="230">
        <v>0.18402226587018988</v>
      </c>
      <c r="V41" s="229">
        <v>1955.3972969999995</v>
      </c>
      <c r="W41" s="230">
        <v>0.38345049274326126</v>
      </c>
      <c r="X41" s="229">
        <v>1080.7768449999999</v>
      </c>
      <c r="Y41" s="230">
        <v>0.21193872692601831</v>
      </c>
      <c r="Z41" s="229">
        <v>729.43074300000001</v>
      </c>
      <c r="AA41" s="230">
        <v>0.14304028048650475</v>
      </c>
      <c r="AB41" s="229">
        <v>239.15153800000002</v>
      </c>
      <c r="AC41" s="230">
        <v>4.6897259818810516E-2</v>
      </c>
      <c r="AD41" s="221">
        <v>5099.4778569999989</v>
      </c>
      <c r="AE41" s="225"/>
      <c r="AF41" s="228" t="s">
        <v>27</v>
      </c>
      <c r="AG41" s="229">
        <v>52.161602000000002</v>
      </c>
      <c r="AH41" s="230">
        <v>1.022680694849621E-2</v>
      </c>
      <c r="AI41" s="229">
        <v>359.01487299999997</v>
      </c>
      <c r="AJ41" s="230">
        <v>7.0388478440709779E-2</v>
      </c>
      <c r="AK41" s="229">
        <v>295.16232299999996</v>
      </c>
      <c r="AL41" s="230">
        <v>5.7869543496587433E-2</v>
      </c>
      <c r="AM41" s="229">
        <v>660.38304299999993</v>
      </c>
      <c r="AN41" s="230">
        <v>0.12947474068801551</v>
      </c>
      <c r="AO41" s="229">
        <v>1147.4971259999998</v>
      </c>
      <c r="AP41" s="230">
        <v>0.22497835824820389</v>
      </c>
      <c r="AQ41" s="229">
        <v>759.33543399999996</v>
      </c>
      <c r="AR41" s="230">
        <v>0.14887535265252369</v>
      </c>
      <c r="AS41" s="229">
        <v>1351.7794590000005</v>
      </c>
      <c r="AT41" s="230">
        <v>0.26502996522491107</v>
      </c>
      <c r="AU41" s="229">
        <v>475.143959</v>
      </c>
      <c r="AV41" s="230">
        <v>9.3156754300552314E-2</v>
      </c>
      <c r="AW41" s="226">
        <v>5100.4778190000006</v>
      </c>
      <c r="AX41" s="228" t="s">
        <v>27</v>
      </c>
      <c r="AY41" s="229">
        <v>3273.5544009999999</v>
      </c>
      <c r="AZ41" s="230">
        <v>0.64181328047453656</v>
      </c>
      <c r="BA41" s="229">
        <v>1351.7794590000005</v>
      </c>
      <c r="BB41" s="230">
        <v>0.26502996522491107</v>
      </c>
      <c r="BC41" s="229">
        <v>475.143959</v>
      </c>
      <c r="BD41" s="230">
        <v>9.3156754300552314E-2</v>
      </c>
    </row>
    <row r="42" spans="1:56" x14ac:dyDescent="0.2">
      <c r="A42" s="119">
        <v>97227</v>
      </c>
      <c r="B42" s="228" t="s">
        <v>22</v>
      </c>
      <c r="C42" s="221">
        <v>1242.4259910000001</v>
      </c>
      <c r="D42" s="121">
        <v>0.30262172289406186</v>
      </c>
      <c r="E42" s="221">
        <v>110.71122699999999</v>
      </c>
      <c r="F42" s="121">
        <v>2.6966292158367749E-2</v>
      </c>
      <c r="G42" s="221">
        <v>807.78191500000003</v>
      </c>
      <c r="H42" s="121">
        <v>0.19675405747364524</v>
      </c>
      <c r="I42" s="221">
        <v>1234.2251590000001</v>
      </c>
      <c r="J42" s="197">
        <v>0.3006242196810075</v>
      </c>
      <c r="K42" s="221">
        <v>710.39703899999995</v>
      </c>
      <c r="L42" s="222">
        <v>0.17303370779291757</v>
      </c>
      <c r="M42" s="224">
        <v>4105.5413310000004</v>
      </c>
      <c r="O42" s="228" t="s">
        <v>22</v>
      </c>
      <c r="P42" s="229">
        <v>15.376560000000001</v>
      </c>
      <c r="Q42" s="230">
        <v>3.7462768736821884E-3</v>
      </c>
      <c r="R42" s="229">
        <v>103.5355</v>
      </c>
      <c r="S42" s="230">
        <v>2.522492997491781E-2</v>
      </c>
      <c r="T42" s="229">
        <v>875.41362300000003</v>
      </c>
      <c r="U42" s="230">
        <v>0.21328189209753273</v>
      </c>
      <c r="V42" s="229">
        <v>1582.7605030000002</v>
      </c>
      <c r="W42" s="230">
        <v>0.38561674841229043</v>
      </c>
      <c r="X42" s="229">
        <v>732.94932700000015</v>
      </c>
      <c r="Y42" s="230">
        <v>0.17857252293887738</v>
      </c>
      <c r="Z42" s="229">
        <v>614.03726800000027</v>
      </c>
      <c r="AA42" s="230">
        <v>0.14960131633391299</v>
      </c>
      <c r="AB42" s="229">
        <v>180.41829599999997</v>
      </c>
      <c r="AC42" s="230">
        <v>4.3956313368786484E-2</v>
      </c>
      <c r="AD42" s="221">
        <v>4104.4910770000006</v>
      </c>
      <c r="AE42" s="225"/>
      <c r="AF42" s="228" t="s">
        <v>22</v>
      </c>
      <c r="AG42" s="229">
        <v>36.903742000000001</v>
      </c>
      <c r="AH42" s="230">
        <v>8.9887639694087498E-3</v>
      </c>
      <c r="AI42" s="229">
        <v>397.74033399999996</v>
      </c>
      <c r="AJ42" s="230">
        <v>9.6878901425221361E-2</v>
      </c>
      <c r="AK42" s="229">
        <v>344.43492999999989</v>
      </c>
      <c r="AL42" s="230">
        <v>8.3895131517823407E-2</v>
      </c>
      <c r="AM42" s="229">
        <v>664.26735999999994</v>
      </c>
      <c r="AN42" s="230">
        <v>0.16179775242365041</v>
      </c>
      <c r="AO42" s="229">
        <v>693.99537699999996</v>
      </c>
      <c r="AP42" s="230">
        <v>0.16903870181278205</v>
      </c>
      <c r="AQ42" s="229">
        <v>594.56029299999989</v>
      </c>
      <c r="AR42" s="230">
        <v>0.14481897633469007</v>
      </c>
      <c r="AS42" s="229">
        <v>1033.304783</v>
      </c>
      <c r="AT42" s="230">
        <v>0.25168539284845765</v>
      </c>
      <c r="AU42" s="229">
        <v>340.33451299999996</v>
      </c>
      <c r="AV42" s="230">
        <v>8.2896379667966272E-2</v>
      </c>
      <c r="AW42" s="226">
        <v>4105.5413319999998</v>
      </c>
      <c r="AX42" s="228" t="s">
        <v>22</v>
      </c>
      <c r="AY42" s="229">
        <v>2731.902036</v>
      </c>
      <c r="AZ42" s="230">
        <v>0.66541822748357604</v>
      </c>
      <c r="BA42" s="229">
        <v>1033.304783</v>
      </c>
      <c r="BB42" s="230">
        <v>0.25168539284845765</v>
      </c>
      <c r="BC42" s="229">
        <v>340.33451299999996</v>
      </c>
      <c r="BD42" s="230">
        <v>8.2896379667966272E-2</v>
      </c>
    </row>
    <row r="43" spans="1:56" x14ac:dyDescent="0.2">
      <c r="A43" s="119">
        <v>97223</v>
      </c>
      <c r="B43" s="228" t="s">
        <v>18</v>
      </c>
      <c r="C43" s="221">
        <v>888</v>
      </c>
      <c r="D43" s="222">
        <v>0.25198637911464244</v>
      </c>
      <c r="E43" s="221">
        <v>164</v>
      </c>
      <c r="F43" s="121">
        <v>4.6538024971623154E-2</v>
      </c>
      <c r="G43" s="221">
        <v>520</v>
      </c>
      <c r="H43" s="121">
        <v>0.14755959137343927</v>
      </c>
      <c r="I43" s="221">
        <v>1080</v>
      </c>
      <c r="J43" s="197">
        <v>0.30646992054483541</v>
      </c>
      <c r="K43" s="221">
        <v>872</v>
      </c>
      <c r="L43" s="121">
        <v>0.2474460839954597</v>
      </c>
      <c r="M43" s="224">
        <v>3524</v>
      </c>
      <c r="O43" s="228" t="s">
        <v>18</v>
      </c>
      <c r="P43" s="229">
        <v>15</v>
      </c>
      <c r="Q43" s="230">
        <v>4.2577348850411584E-3</v>
      </c>
      <c r="R43" s="229">
        <v>49</v>
      </c>
      <c r="S43" s="230">
        <v>1.3908600624467783E-2</v>
      </c>
      <c r="T43" s="229">
        <v>590</v>
      </c>
      <c r="U43" s="230">
        <v>0.16747090547828555</v>
      </c>
      <c r="V43" s="229">
        <v>1284</v>
      </c>
      <c r="W43" s="230">
        <v>0.36446210615952312</v>
      </c>
      <c r="X43" s="229">
        <v>646</v>
      </c>
      <c r="Y43" s="230">
        <v>0.18336644904910587</v>
      </c>
      <c r="Z43" s="229">
        <v>653</v>
      </c>
      <c r="AA43" s="230">
        <v>0.18535339199545842</v>
      </c>
      <c r="AB43" s="229">
        <v>286</v>
      </c>
      <c r="AC43" s="230">
        <v>8.1180811808118078E-2</v>
      </c>
      <c r="AD43" s="221">
        <v>3523</v>
      </c>
      <c r="AE43" s="225"/>
      <c r="AF43" s="228" t="s">
        <v>18</v>
      </c>
      <c r="AG43" s="229">
        <v>68</v>
      </c>
      <c r="AH43" s="230">
        <v>1.9296254256526674E-2</v>
      </c>
      <c r="AI43" s="229">
        <v>220</v>
      </c>
      <c r="AJ43" s="230">
        <v>6.2429057888762768E-2</v>
      </c>
      <c r="AK43" s="229">
        <v>132</v>
      </c>
      <c r="AL43" s="230">
        <v>3.7457434733257661E-2</v>
      </c>
      <c r="AM43" s="229">
        <v>396</v>
      </c>
      <c r="AN43" s="230">
        <v>0.11237230419977298</v>
      </c>
      <c r="AO43" s="229">
        <v>548</v>
      </c>
      <c r="AP43" s="230">
        <v>0.15550510783200908</v>
      </c>
      <c r="AQ43" s="229">
        <v>668</v>
      </c>
      <c r="AR43" s="230">
        <v>0.18955732122587968</v>
      </c>
      <c r="AS43" s="229">
        <v>1144</v>
      </c>
      <c r="AT43" s="230">
        <v>0.32463110102156639</v>
      </c>
      <c r="AU43" s="229">
        <v>348</v>
      </c>
      <c r="AV43" s="230">
        <v>9.8751418842224742E-2</v>
      </c>
      <c r="AW43" s="226">
        <v>3524</v>
      </c>
      <c r="AX43" s="228" t="s">
        <v>18</v>
      </c>
      <c r="AY43" s="229">
        <v>2032</v>
      </c>
      <c r="AZ43" s="230">
        <v>0.57661748013620884</v>
      </c>
      <c r="BA43" s="229">
        <v>1144</v>
      </c>
      <c r="BB43" s="230">
        <v>0.32463110102156639</v>
      </c>
      <c r="BC43" s="229">
        <v>348</v>
      </c>
      <c r="BD43" s="230">
        <v>9.8751418842224742E-2</v>
      </c>
    </row>
    <row r="44" spans="1:56" x14ac:dyDescent="0.2">
      <c r="A44" s="119">
        <v>97231</v>
      </c>
      <c r="B44" s="231" t="s">
        <v>29</v>
      </c>
      <c r="C44" s="221">
        <v>1241.148657</v>
      </c>
      <c r="D44" s="222">
        <v>0.36224779381048194</v>
      </c>
      <c r="E44" s="221">
        <v>108.451331</v>
      </c>
      <c r="F44" s="121">
        <v>3.16531425699801E-2</v>
      </c>
      <c r="G44" s="221">
        <v>710.95872599999996</v>
      </c>
      <c r="H44" s="222">
        <v>0.20750393478757229</v>
      </c>
      <c r="I44" s="221">
        <v>718.99215800000002</v>
      </c>
      <c r="J44" s="197">
        <v>0.20984861203659785</v>
      </c>
      <c r="K44" s="221">
        <v>646.69127000000003</v>
      </c>
      <c r="L44" s="222">
        <v>0.18874651679536783</v>
      </c>
      <c r="M44" s="224">
        <v>3426.2421420000001</v>
      </c>
      <c r="O44" s="231" t="s">
        <v>29</v>
      </c>
      <c r="P44" s="229">
        <v>11.045968999999999</v>
      </c>
      <c r="Q44" s="230">
        <v>3.2182718561119864E-3</v>
      </c>
      <c r="R44" s="229">
        <v>84.351035999999993</v>
      </c>
      <c r="S44" s="230">
        <v>2.4575894173946077E-2</v>
      </c>
      <c r="T44" s="229">
        <v>745.10081300000002</v>
      </c>
      <c r="U44" s="230">
        <v>0.21708706374642733</v>
      </c>
      <c r="V44" s="229">
        <v>1260.2404900000001</v>
      </c>
      <c r="W44" s="230">
        <v>0.36717435119542519</v>
      </c>
      <c r="X44" s="229">
        <v>647.68716200000006</v>
      </c>
      <c r="Y44" s="230">
        <v>0.18870534264849423</v>
      </c>
      <c r="Z44" s="229">
        <v>540.24829800000009</v>
      </c>
      <c r="AA44" s="230">
        <v>0.15740274961533948</v>
      </c>
      <c r="AB44" s="229">
        <v>143.59345299999998</v>
      </c>
      <c r="AC44" s="230">
        <v>4.1836326764255742E-2</v>
      </c>
      <c r="AD44" s="221">
        <v>3432.2672210000001</v>
      </c>
      <c r="AE44" s="225"/>
      <c r="AF44" s="231" t="s">
        <v>29</v>
      </c>
      <c r="AG44" s="229">
        <v>16.066863999999999</v>
      </c>
      <c r="AH44" s="230">
        <v>4.6893544898391698E-3</v>
      </c>
      <c r="AI44" s="229">
        <v>277.15340199999997</v>
      </c>
      <c r="AJ44" s="230">
        <v>8.0891364365995769E-2</v>
      </c>
      <c r="AK44" s="229">
        <v>445.85547300000002</v>
      </c>
      <c r="AL44" s="230">
        <v>0.13012958621744211</v>
      </c>
      <c r="AM44" s="229">
        <v>486.02263199999999</v>
      </c>
      <c r="AN44" s="230">
        <v>0.14185297215017509</v>
      </c>
      <c r="AO44" s="229">
        <v>562.32366000000002</v>
      </c>
      <c r="AP44" s="230">
        <v>0.16412256802346711</v>
      </c>
      <c r="AQ44" s="229">
        <v>397.65488199999999</v>
      </c>
      <c r="AR44" s="230">
        <v>0.11606152303978956</v>
      </c>
      <c r="AS44" s="229">
        <v>939.91153700000007</v>
      </c>
      <c r="AT44" s="230">
        <v>0.2743272356125368</v>
      </c>
      <c r="AU44" s="229">
        <v>301.25369799999993</v>
      </c>
      <c r="AV44" s="230">
        <v>8.7925396100754519E-2</v>
      </c>
      <c r="AW44" s="226">
        <v>3426.2421479999994</v>
      </c>
      <c r="AX44" s="231" t="s">
        <v>29</v>
      </c>
      <c r="AY44" s="229">
        <v>2185.0769129999999</v>
      </c>
      <c r="AZ44" s="230">
        <v>0.63774736828670886</v>
      </c>
      <c r="BA44" s="229">
        <v>939.91153700000007</v>
      </c>
      <c r="BB44" s="230">
        <v>0.2743272356125368</v>
      </c>
      <c r="BC44" s="229">
        <v>301.25369799999993</v>
      </c>
      <c r="BD44" s="230">
        <v>8.7925396100754519E-2</v>
      </c>
    </row>
    <row r="45" spans="1:56" x14ac:dyDescent="0.2">
      <c r="A45" s="126"/>
      <c r="B45" s="235" t="s">
        <v>40</v>
      </c>
      <c r="C45" s="236">
        <v>7862.0513729999993</v>
      </c>
      <c r="D45" s="134">
        <v>0.29502953960961065</v>
      </c>
      <c r="E45" s="236">
        <v>780.24744999999996</v>
      </c>
      <c r="F45" s="134">
        <v>2.9279387151503002E-2</v>
      </c>
      <c r="G45" s="236">
        <v>4635.5731050000004</v>
      </c>
      <c r="H45" s="134">
        <v>0.17395345490765768</v>
      </c>
      <c r="I45" s="236">
        <v>7372.6686159999999</v>
      </c>
      <c r="J45" s="237">
        <v>0.27666507432686877</v>
      </c>
      <c r="K45" s="236">
        <v>5997.8126460000003</v>
      </c>
      <c r="L45" s="134">
        <v>0.22507254400435994</v>
      </c>
      <c r="M45" s="236">
        <v>26648.353189999998</v>
      </c>
      <c r="O45" s="235" t="s">
        <v>40</v>
      </c>
      <c r="P45" s="192">
        <v>120.96702200000001</v>
      </c>
      <c r="Q45" s="134">
        <v>4.5395572289737224E-3</v>
      </c>
      <c r="R45" s="192">
        <v>555.80593299999998</v>
      </c>
      <c r="S45" s="134">
        <v>2.0857856954241909E-2</v>
      </c>
      <c r="T45" s="192">
        <v>5085.6446399999995</v>
      </c>
      <c r="U45" s="134">
        <v>0.19085015492489729</v>
      </c>
      <c r="V45" s="192">
        <v>9831.7336169999999</v>
      </c>
      <c r="W45" s="134">
        <v>0.36895772646528657</v>
      </c>
      <c r="X45" s="192">
        <v>5276.3746830000009</v>
      </c>
      <c r="Y45" s="134">
        <v>0.19800772507226458</v>
      </c>
      <c r="Z45" s="192">
        <v>4311.4054680000008</v>
      </c>
      <c r="AA45" s="134">
        <v>0.16179510362168156</v>
      </c>
      <c r="AB45" s="192">
        <v>1465.3859629999999</v>
      </c>
      <c r="AC45" s="134">
        <v>5.4991875732654377E-2</v>
      </c>
      <c r="AD45" s="236">
        <v>26647.317326</v>
      </c>
      <c r="AE45" s="225"/>
      <c r="AF45" s="235" t="s">
        <v>40</v>
      </c>
      <c r="AG45" s="192">
        <v>347.484959</v>
      </c>
      <c r="AH45" s="134">
        <v>1.3039640986965393E-2</v>
      </c>
      <c r="AI45" s="192">
        <v>2028.5992579999997</v>
      </c>
      <c r="AJ45" s="134">
        <v>7.6124751145687383E-2</v>
      </c>
      <c r="AK45" s="192">
        <v>1952.2826319999999</v>
      </c>
      <c r="AL45" s="134">
        <v>7.3260910917205699E-2</v>
      </c>
      <c r="AM45" s="192">
        <v>3771.9840279999999</v>
      </c>
      <c r="AN45" s="134">
        <v>0.14154660873735148</v>
      </c>
      <c r="AO45" s="192">
        <v>4860.9747499999994</v>
      </c>
      <c r="AP45" s="134">
        <v>0.1824118251596146</v>
      </c>
      <c r="AQ45" s="192">
        <v>3917.8595579999997</v>
      </c>
      <c r="AR45" s="134">
        <v>0.14702070046626367</v>
      </c>
      <c r="AS45" s="192">
        <v>7431.8697630000006</v>
      </c>
      <c r="AT45" s="134">
        <v>0.27888664260545332</v>
      </c>
      <c r="AU45" s="192">
        <v>2337.2982809999999</v>
      </c>
      <c r="AV45" s="134">
        <v>8.7708919981458411E-2</v>
      </c>
      <c r="AW45" s="226">
        <v>26648.353229</v>
      </c>
      <c r="AX45" s="235" t="s">
        <v>40</v>
      </c>
      <c r="AY45" s="192">
        <v>16879.185184999998</v>
      </c>
      <c r="AZ45" s="134">
        <v>0.63340443741308827</v>
      </c>
      <c r="BA45" s="192">
        <v>7431.8697630000006</v>
      </c>
      <c r="BB45" s="134">
        <v>0.27888664260545332</v>
      </c>
      <c r="BC45" s="192">
        <v>2337.2982809999999</v>
      </c>
      <c r="BD45" s="134">
        <v>8.7708919981458411E-2</v>
      </c>
    </row>
    <row r="46" spans="1:56" ht="13.5" thickBot="1" x14ac:dyDescent="0.25">
      <c r="A46" s="126"/>
      <c r="B46" s="232" t="s">
        <v>41</v>
      </c>
      <c r="C46" s="128">
        <v>14245.202859999999</v>
      </c>
      <c r="D46" s="129">
        <v>0.29453906614609687</v>
      </c>
      <c r="E46" s="128">
        <v>1525.7446989999999</v>
      </c>
      <c r="F46" s="129">
        <v>3.1546859896442195E-2</v>
      </c>
      <c r="G46" s="128">
        <v>8144.2566500000003</v>
      </c>
      <c r="H46" s="129">
        <v>0.16839365305782239</v>
      </c>
      <c r="I46" s="128">
        <v>13169.666052999999</v>
      </c>
      <c r="J46" s="234">
        <v>0.27230087060385838</v>
      </c>
      <c r="K46" s="128">
        <v>11279.521756999999</v>
      </c>
      <c r="L46" s="129">
        <v>0.23321955029578015</v>
      </c>
      <c r="M46" s="233">
        <v>48364.392018999999</v>
      </c>
      <c r="O46" s="232" t="s">
        <v>41</v>
      </c>
      <c r="P46" s="191">
        <v>211.65472700000001</v>
      </c>
      <c r="Q46" s="129">
        <v>4.3761040331143771E-3</v>
      </c>
      <c r="R46" s="128">
        <v>969.55721300000005</v>
      </c>
      <c r="S46" s="129">
        <v>2.004624838898323E-2</v>
      </c>
      <c r="T46" s="128">
        <v>8770.2464440000003</v>
      </c>
      <c r="U46" s="129">
        <v>0.18133075211211996</v>
      </c>
      <c r="V46" s="128">
        <v>17553.807986</v>
      </c>
      <c r="W46" s="129">
        <v>0.36293680284329283</v>
      </c>
      <c r="X46" s="128">
        <v>9230.6577610000022</v>
      </c>
      <c r="Y46" s="129">
        <v>0.19085006618449224</v>
      </c>
      <c r="Z46" s="128">
        <v>8489.5325960000009</v>
      </c>
      <c r="AA46" s="129">
        <v>0.17552680424005637</v>
      </c>
      <c r="AB46" s="128">
        <v>3140.5614019999998</v>
      </c>
      <c r="AC46" s="129">
        <v>6.4933222197940996E-2</v>
      </c>
      <c r="AD46" s="233">
        <v>48366.018129000004</v>
      </c>
      <c r="AE46" s="225"/>
      <c r="AF46" s="232" t="s">
        <v>41</v>
      </c>
      <c r="AG46" s="128">
        <v>699.80798800000002</v>
      </c>
      <c r="AH46" s="129">
        <v>1.4469487956169199E-2</v>
      </c>
      <c r="AI46" s="128">
        <v>3395.2240669999996</v>
      </c>
      <c r="AJ46" s="129">
        <v>7.0200904517186358E-2</v>
      </c>
      <c r="AK46" s="128">
        <v>2776.5131199999996</v>
      </c>
      <c r="AL46" s="129">
        <v>5.740820887855564E-2</v>
      </c>
      <c r="AM46" s="128">
        <v>5631.6316119999992</v>
      </c>
      <c r="AN46" s="129">
        <v>0.11644169140780902</v>
      </c>
      <c r="AO46" s="128">
        <v>8730.7420689999999</v>
      </c>
      <c r="AP46" s="129">
        <v>0.18052004175724734</v>
      </c>
      <c r="AQ46" s="128">
        <v>7933.1368489999995</v>
      </c>
      <c r="AR46" s="129">
        <v>0.1640284621776103</v>
      </c>
      <c r="AS46" s="128">
        <v>14202.165793000002</v>
      </c>
      <c r="AT46" s="129">
        <v>0.29364921580936815</v>
      </c>
      <c r="AU46" s="128">
        <v>4995.1705330000004</v>
      </c>
      <c r="AV46" s="129">
        <v>0.10328198749605411</v>
      </c>
      <c r="AW46" s="226">
        <v>48364.392030999996</v>
      </c>
      <c r="AX46" s="232" t="s">
        <v>41</v>
      </c>
      <c r="AY46" s="191">
        <v>29167.055704999995</v>
      </c>
      <c r="AZ46" s="129">
        <v>0.6030687966945778</v>
      </c>
      <c r="BA46" s="191">
        <v>14202.165793000002</v>
      </c>
      <c r="BB46" s="129">
        <v>0.29364921580936815</v>
      </c>
      <c r="BC46" s="191">
        <v>4995.1705330000004</v>
      </c>
      <c r="BD46" s="129">
        <v>0.10328198749605411</v>
      </c>
    </row>
    <row r="47" spans="1:56" ht="13.5" thickBot="1" x14ac:dyDescent="0.25">
      <c r="A47" s="126"/>
      <c r="B47" s="239" t="s">
        <v>42</v>
      </c>
      <c r="C47" s="141">
        <v>50875.373586999995</v>
      </c>
      <c r="D47" s="142">
        <v>0.31618777136928</v>
      </c>
      <c r="E47" s="141">
        <v>5411.7467500000002</v>
      </c>
      <c r="F47" s="142">
        <v>3.3633721454080542E-2</v>
      </c>
      <c r="G47" s="141">
        <v>25976.740635000002</v>
      </c>
      <c r="H47" s="142">
        <v>0.16144407696137764</v>
      </c>
      <c r="I47" s="141">
        <v>38578.563928000003</v>
      </c>
      <c r="J47" s="240">
        <v>0.23976374601283612</v>
      </c>
      <c r="K47" s="141">
        <v>40059.982447000002</v>
      </c>
      <c r="L47" s="142">
        <v>0.24897068420242571</v>
      </c>
      <c r="M47" s="241">
        <v>160902.407347</v>
      </c>
      <c r="O47" s="239" t="s">
        <v>42</v>
      </c>
      <c r="P47" s="242">
        <v>982.35439999999994</v>
      </c>
      <c r="Q47" s="243">
        <v>6.1049924575809376E-3</v>
      </c>
      <c r="R47" s="141">
        <v>3916.4656290000003</v>
      </c>
      <c r="S47" s="243">
        <v>2.4339477815155084E-2</v>
      </c>
      <c r="T47" s="141">
        <v>30292.715925</v>
      </c>
      <c r="U47" s="142">
        <v>0.18825874067624368</v>
      </c>
      <c r="V47" s="141">
        <v>55228.642223999996</v>
      </c>
      <c r="W47" s="142">
        <v>0.34322688860553391</v>
      </c>
      <c r="X47" s="141">
        <v>29266.719283999999</v>
      </c>
      <c r="Y47" s="142">
        <v>0.18188252680189407</v>
      </c>
      <c r="Z47" s="141">
        <v>29464.900014000003</v>
      </c>
      <c r="AA47" s="243">
        <v>0.18311415141912785</v>
      </c>
      <c r="AB47" s="141">
        <v>11758.212950000001</v>
      </c>
      <c r="AC47" s="243">
        <v>7.3073222224464524E-2</v>
      </c>
      <c r="AD47" s="241">
        <v>160910.01042599999</v>
      </c>
      <c r="AE47" s="225">
        <v>3.0444470272736023E-2</v>
      </c>
      <c r="AF47" s="244" t="s">
        <v>42</v>
      </c>
      <c r="AG47" s="141">
        <v>1827.459505</v>
      </c>
      <c r="AH47" s="142">
        <v>1.1357564719352753E-2</v>
      </c>
      <c r="AI47" s="141">
        <v>9729.5281340000001</v>
      </c>
      <c r="AJ47" s="142">
        <v>6.0468505686898065E-2</v>
      </c>
      <c r="AK47" s="141">
        <v>10136.497552999999</v>
      </c>
      <c r="AL47" s="142">
        <v>6.2997799223878451E-2</v>
      </c>
      <c r="AM47" s="141">
        <v>19714.137934999999</v>
      </c>
      <c r="AN47" s="142">
        <v>0.12252233051971771</v>
      </c>
      <c r="AO47" s="141">
        <v>29904.216057000001</v>
      </c>
      <c r="AP47" s="142">
        <v>0.18585313016218399</v>
      </c>
      <c r="AQ47" s="141">
        <v>25215.107104000002</v>
      </c>
      <c r="AR47" s="142">
        <v>0.15671056461472255</v>
      </c>
      <c r="AS47" s="141">
        <v>48781.294146</v>
      </c>
      <c r="AT47" s="142">
        <v>0.303173177759131</v>
      </c>
      <c r="AU47" s="141">
        <v>15594.166917999999</v>
      </c>
      <c r="AV47" s="142">
        <v>9.6916927314115581E-2</v>
      </c>
      <c r="AW47" s="226">
        <v>160902.40735199998</v>
      </c>
      <c r="AX47" s="239" t="s">
        <v>42</v>
      </c>
      <c r="AY47" s="242">
        <v>96526.946288000006</v>
      </c>
      <c r="AZ47" s="142">
        <v>0.59990989492675351</v>
      </c>
      <c r="BA47" s="242">
        <v>48781.294146</v>
      </c>
      <c r="BB47" s="142">
        <v>0.303173177759131</v>
      </c>
      <c r="BC47" s="242">
        <v>15594.166917999999</v>
      </c>
      <c r="BD47" s="142">
        <v>9.6916927314115581E-2</v>
      </c>
    </row>
    <row r="48" spans="1:56" x14ac:dyDescent="0.2">
      <c r="B48" s="145" t="s">
        <v>74</v>
      </c>
      <c r="C48" s="113"/>
      <c r="D48" s="113"/>
      <c r="F48" s="113"/>
      <c r="H48" s="113"/>
      <c r="J48" s="113"/>
      <c r="L48" s="113"/>
      <c r="O48" s="145" t="s">
        <v>74</v>
      </c>
      <c r="P48" s="113"/>
      <c r="Q48" s="113"/>
      <c r="R48" s="113"/>
      <c r="S48" s="113"/>
      <c r="AD48" s="115"/>
      <c r="AE48" s="225"/>
      <c r="AF48" s="145" t="s">
        <v>74</v>
      </c>
      <c r="AW48" s="226">
        <v>0</v>
      </c>
      <c r="AX48" s="145" t="s">
        <v>74</v>
      </c>
    </row>
    <row r="49" spans="2:2" x14ac:dyDescent="0.2">
      <c r="B49" s="245" t="s">
        <v>202</v>
      </c>
    </row>
  </sheetData>
  <phoneticPr fontId="3" type="noConversion"/>
  <printOptions horizontalCentered="1" verticalCentered="1"/>
  <pageMargins left="0.27559055118110237" right="0.35433070866141736" top="0.62992125984251968" bottom="0.43307086614173229" header="0.23622047244094491" footer="0.19685039370078741"/>
  <pageSetup paperSize="9" fitToHeight="2" orientation="portrait" r:id="rId1"/>
  <headerFooter alignWithMargins="0">
    <oddHeader>&amp;C&amp;"-,Normal"&amp;K003366Observatoire de l'habitat de la Martinique&amp;"Arial,Normal"&amp;K000000
&amp;"-,Gras"Les ménages</oddHeader>
  </headerFooter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46"/>
  <sheetViews>
    <sheetView showGridLines="0" topLeftCell="B1" zoomScale="90" zoomScaleNormal="9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M45" sqref="M45"/>
    </sheetView>
  </sheetViews>
  <sheetFormatPr baseColWidth="10" defaultRowHeight="12.75" x14ac:dyDescent="0.2"/>
  <cols>
    <col min="1" max="1" width="2.7109375" style="300" customWidth="1"/>
    <col min="2" max="2" width="11.42578125" style="300"/>
    <col min="3" max="3" width="19.85546875" style="300" customWidth="1"/>
    <col min="4" max="4" width="10.85546875" style="326" customWidth="1"/>
    <col min="5" max="5" width="10.42578125" style="326" customWidth="1"/>
    <col min="6" max="6" width="10.7109375" style="326" customWidth="1"/>
    <col min="7" max="7" width="11.5703125" style="326" customWidth="1"/>
    <col min="8" max="8" width="11.5703125" style="115" customWidth="1"/>
    <col min="9" max="9" width="11.5703125" style="326" customWidth="1"/>
    <col min="10" max="10" width="2.5703125" style="326" customWidth="1"/>
    <col min="11" max="12" width="10.85546875" style="326" customWidth="1"/>
    <col min="13" max="13" width="9.5703125" style="326" customWidth="1"/>
    <col min="14" max="14" width="10.85546875" style="326" customWidth="1"/>
    <col min="15" max="15" width="2.5703125" style="326" customWidth="1"/>
    <col min="16" max="17" width="10.85546875" style="326" customWidth="1"/>
    <col min="18" max="18" width="9.5703125" style="326" customWidth="1"/>
    <col min="19" max="19" width="10.85546875" style="326" customWidth="1"/>
    <col min="20" max="20" width="2.5703125" style="326" customWidth="1"/>
    <col min="21" max="21" width="19.85546875" style="300" customWidth="1"/>
    <col min="22" max="22" width="9.140625" style="303" customWidth="1"/>
    <col min="23" max="23" width="6.7109375" style="326" customWidth="1"/>
    <col min="24" max="24" width="9.140625" style="303" customWidth="1"/>
    <col min="25" max="25" width="6.7109375" style="326" customWidth="1"/>
    <col min="26" max="26" width="9.140625" style="303" customWidth="1"/>
    <col min="27" max="27" width="6.7109375" style="326" customWidth="1"/>
    <col min="28" max="28" width="9.140625" style="303" customWidth="1"/>
    <col min="29" max="29" width="6.7109375" style="326" customWidth="1"/>
    <col min="30" max="30" width="9.140625" style="303" customWidth="1"/>
    <col min="31" max="31" width="6.7109375" style="326" customWidth="1"/>
    <col min="32" max="32" width="9.140625" style="303" customWidth="1"/>
    <col min="33" max="33" width="6.7109375" style="326" customWidth="1"/>
    <col min="34" max="34" width="9.140625" style="303" customWidth="1"/>
    <col min="35" max="35" width="6.7109375" style="326" customWidth="1"/>
    <col min="36" max="36" width="9.140625" style="303" customWidth="1"/>
    <col min="37" max="37" width="6.7109375" style="326" customWidth="1"/>
    <col min="38" max="38" width="9.140625" style="303" customWidth="1"/>
    <col min="39" max="39" width="6.7109375" style="326" customWidth="1"/>
    <col min="40" max="40" width="9.140625" style="300" customWidth="1"/>
    <col min="41" max="41" width="6.7109375" style="300" customWidth="1"/>
    <col min="42" max="43" width="9.85546875" style="300" customWidth="1"/>
    <col min="44" max="45" width="11.42578125" style="300"/>
    <col min="46" max="46" width="13" style="300" customWidth="1"/>
    <col min="47" max="47" width="13.140625" style="300" customWidth="1"/>
    <col min="48" max="48" width="16.42578125" style="300" customWidth="1"/>
    <col min="49" max="49" width="11.42578125" style="300"/>
    <col min="50" max="50" width="19.85546875" style="300" customWidth="1"/>
    <col min="51" max="51" width="11.5703125" style="303" customWidth="1"/>
    <col min="52" max="52" width="11.5703125" style="326" customWidth="1"/>
    <col min="53" max="53" width="11.5703125" style="303" customWidth="1"/>
    <col min="54" max="54" width="11.5703125" style="326" customWidth="1"/>
    <col min="55" max="55" width="11.5703125" style="303" customWidth="1"/>
    <col min="56" max="56" width="11.5703125" style="326" customWidth="1"/>
    <col min="57" max="57" width="11.5703125" style="303" customWidth="1"/>
    <col min="58" max="58" width="11.5703125" style="326" customWidth="1"/>
    <col min="59" max="59" width="11.5703125" style="303" customWidth="1"/>
    <col min="60" max="60" width="11.5703125" style="326" customWidth="1"/>
    <col min="61" max="61" width="11.5703125" style="303" customWidth="1"/>
    <col min="62" max="62" width="11.5703125" style="326" customWidth="1"/>
    <col min="63" max="63" width="11.5703125" style="300" customWidth="1"/>
    <col min="64" max="64" width="11.5703125" style="336" customWidth="1"/>
    <col min="65" max="65" width="15.7109375" style="336" customWidth="1"/>
    <col min="66" max="66" width="19.85546875" style="300" customWidth="1"/>
    <col min="67" max="67" width="10.7109375" style="303" customWidth="1"/>
    <col min="68" max="68" width="7.85546875" style="326" customWidth="1"/>
    <col min="69" max="69" width="13.140625" style="303" customWidth="1"/>
    <col min="70" max="70" width="7.85546875" style="326" customWidth="1"/>
    <col min="71" max="71" width="12.140625" style="303" customWidth="1"/>
    <col min="72" max="72" width="11.42578125" style="300"/>
    <col min="73" max="73" width="12.5703125" style="300" customWidth="1"/>
    <col min="74" max="82" width="11.42578125" style="300"/>
    <col min="83" max="83" width="10.7109375" style="300" customWidth="1"/>
    <col min="84" max="16384" width="11.42578125" style="300"/>
  </cols>
  <sheetData>
    <row r="1" spans="2:84" x14ac:dyDescent="0.2">
      <c r="AN1" s="303"/>
      <c r="AT1" s="303"/>
      <c r="AU1" s="303"/>
      <c r="AV1" s="303"/>
      <c r="BT1" s="326"/>
      <c r="BU1" s="303"/>
      <c r="BV1" s="326"/>
      <c r="BW1" s="303"/>
      <c r="BX1" s="326"/>
      <c r="BY1" s="303"/>
      <c r="BZ1" s="326"/>
      <c r="CA1" s="303"/>
      <c r="CB1" s="326"/>
      <c r="CC1" s="303"/>
    </row>
    <row r="2" spans="2:84" x14ac:dyDescent="0.2">
      <c r="BM2" s="337"/>
    </row>
    <row r="3" spans="2:84" x14ac:dyDescent="0.2">
      <c r="E3" s="300"/>
      <c r="J3" s="300"/>
      <c r="L3" s="303"/>
      <c r="M3" s="300"/>
      <c r="N3" s="303"/>
      <c r="O3" s="300"/>
      <c r="Q3" s="303"/>
      <c r="R3" s="300"/>
      <c r="S3" s="303"/>
      <c r="T3" s="300"/>
      <c r="V3" s="326"/>
      <c r="W3" s="303"/>
      <c r="X3" s="326"/>
      <c r="Y3" s="303"/>
      <c r="Z3" s="326"/>
      <c r="AA3" s="303"/>
      <c r="AB3" s="326"/>
      <c r="AC3" s="303"/>
      <c r="AD3" s="326"/>
      <c r="AE3" s="303"/>
      <c r="AF3" s="326"/>
      <c r="AG3" s="303"/>
      <c r="AH3" s="326"/>
      <c r="AI3" s="303"/>
      <c r="AJ3" s="326"/>
      <c r="AK3" s="303"/>
      <c r="AL3" s="326"/>
      <c r="AM3" s="303"/>
      <c r="AN3" s="326"/>
      <c r="AO3" s="303"/>
      <c r="AP3" s="326"/>
      <c r="AQ3" s="326"/>
      <c r="AT3" s="326"/>
      <c r="AU3" s="326"/>
      <c r="AV3" s="326"/>
      <c r="AY3" s="326"/>
      <c r="AZ3" s="303"/>
      <c r="BA3" s="326"/>
      <c r="BB3" s="303"/>
      <c r="BC3" s="326"/>
      <c r="BD3" s="303"/>
      <c r="BE3" s="326"/>
      <c r="BF3" s="303"/>
      <c r="BG3" s="326"/>
      <c r="BH3" s="303"/>
      <c r="BI3" s="326"/>
      <c r="BJ3" s="303"/>
      <c r="BK3" s="326"/>
      <c r="BM3" s="338"/>
      <c r="BO3" s="326"/>
      <c r="BP3" s="303"/>
      <c r="BQ3" s="326"/>
      <c r="BR3" s="303"/>
      <c r="BS3" s="326"/>
      <c r="CE3" s="326"/>
    </row>
    <row r="4" spans="2:84" x14ac:dyDescent="0.2">
      <c r="E4" s="300"/>
      <c r="J4" s="300"/>
      <c r="L4" s="303"/>
      <c r="M4" s="300"/>
      <c r="N4" s="303"/>
      <c r="O4" s="300"/>
      <c r="Q4" s="303"/>
      <c r="R4" s="300"/>
      <c r="S4" s="303"/>
      <c r="T4" s="300"/>
      <c r="V4" s="326"/>
      <c r="W4" s="303"/>
      <c r="X4" s="326"/>
      <c r="Y4" s="303"/>
      <c r="Z4" s="326"/>
      <c r="AA4" s="303"/>
      <c r="AB4" s="326"/>
      <c r="AC4" s="303"/>
      <c r="AD4" s="326"/>
      <c r="AE4" s="303"/>
      <c r="AF4" s="326"/>
      <c r="AG4" s="303"/>
      <c r="AH4" s="326"/>
      <c r="AI4" s="303"/>
      <c r="AJ4" s="326"/>
      <c r="AK4" s="303"/>
      <c r="AL4" s="326"/>
      <c r="AM4" s="303"/>
      <c r="AN4" s="326"/>
      <c r="AO4" s="303"/>
      <c r="AP4" s="326"/>
      <c r="AQ4" s="326"/>
      <c r="AT4" s="326"/>
      <c r="AU4" s="326"/>
      <c r="AV4" s="326"/>
      <c r="AY4" s="326"/>
      <c r="AZ4" s="303"/>
      <c r="BA4" s="326"/>
      <c r="BB4" s="303"/>
      <c r="BC4" s="326"/>
      <c r="BD4" s="303"/>
      <c r="BE4" s="326"/>
      <c r="BF4" s="303"/>
      <c r="BG4" s="326"/>
      <c r="BH4" s="303"/>
      <c r="BI4" s="326"/>
      <c r="BJ4" s="303"/>
      <c r="BK4" s="326"/>
      <c r="BM4" s="331"/>
      <c r="BO4" s="326"/>
      <c r="BP4" s="303"/>
      <c r="BQ4" s="326"/>
      <c r="BR4" s="303"/>
      <c r="BS4" s="326"/>
      <c r="CE4" s="326"/>
    </row>
    <row r="5" spans="2:84" x14ac:dyDescent="0.2">
      <c r="D5" s="339" t="s">
        <v>119</v>
      </c>
      <c r="E5" s="341"/>
      <c r="F5" s="341"/>
      <c r="G5" s="340"/>
      <c r="H5" s="463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00"/>
      <c r="V5" s="342" t="s">
        <v>54</v>
      </c>
      <c r="W5" s="343"/>
      <c r="X5" s="339"/>
      <c r="Y5" s="343"/>
      <c r="Z5" s="339"/>
      <c r="AA5" s="343"/>
      <c r="AB5" s="339"/>
      <c r="AC5" s="343"/>
      <c r="AD5" s="339"/>
      <c r="AE5" s="343"/>
      <c r="AF5" s="339"/>
      <c r="AG5" s="343"/>
      <c r="AH5" s="339"/>
      <c r="AI5" s="343"/>
      <c r="AJ5" s="339"/>
      <c r="AK5" s="343"/>
      <c r="AL5" s="339"/>
      <c r="AM5" s="343"/>
      <c r="AN5" s="339"/>
      <c r="AO5" s="343"/>
      <c r="AP5" s="344"/>
      <c r="AT5" s="339"/>
      <c r="AU5" s="339"/>
      <c r="AV5" s="339"/>
      <c r="AY5" s="342" t="s">
        <v>168</v>
      </c>
      <c r="AZ5" s="343"/>
      <c r="BA5" s="339"/>
      <c r="BB5" s="343"/>
      <c r="BC5" s="339"/>
      <c r="BD5" s="343"/>
      <c r="BE5" s="339"/>
      <c r="BF5" s="343"/>
      <c r="BG5" s="339"/>
      <c r="BH5" s="343"/>
      <c r="BI5" s="339"/>
      <c r="BJ5" s="345"/>
      <c r="BK5" s="344"/>
      <c r="BL5" s="346"/>
      <c r="BM5" s="331"/>
      <c r="BO5" s="342" t="s">
        <v>169</v>
      </c>
      <c r="BP5" s="343"/>
      <c r="BQ5" s="339"/>
      <c r="BR5" s="343"/>
      <c r="BS5" s="339"/>
      <c r="BT5" s="347"/>
      <c r="BU5" s="347"/>
      <c r="BV5" s="347"/>
      <c r="BW5" s="347"/>
      <c r="BX5" s="347"/>
      <c r="BY5" s="347"/>
      <c r="BZ5" s="347"/>
      <c r="CA5" s="347"/>
      <c r="CB5" s="347"/>
      <c r="CC5" s="347"/>
      <c r="CD5" s="347"/>
      <c r="CE5" s="344"/>
    </row>
    <row r="6" spans="2:84" ht="64.5" thickBot="1" x14ac:dyDescent="0.25">
      <c r="D6" s="348">
        <v>1999</v>
      </c>
      <c r="E6" s="348">
        <v>2006</v>
      </c>
      <c r="F6" s="348">
        <v>2010</v>
      </c>
      <c r="G6" s="369" t="s">
        <v>234</v>
      </c>
      <c r="H6" s="464" t="s">
        <v>242</v>
      </c>
      <c r="I6" s="349" t="s">
        <v>241</v>
      </c>
      <c r="J6" s="300"/>
      <c r="K6" s="350" t="s">
        <v>235</v>
      </c>
      <c r="L6" s="351" t="s">
        <v>236</v>
      </c>
      <c r="M6" s="352" t="s">
        <v>237</v>
      </c>
      <c r="N6" s="351" t="s">
        <v>238</v>
      </c>
      <c r="O6" s="300"/>
      <c r="P6" s="350" t="s">
        <v>250</v>
      </c>
      <c r="Q6" s="351" t="s">
        <v>251</v>
      </c>
      <c r="R6" s="352" t="s">
        <v>252</v>
      </c>
      <c r="S6" s="351" t="s">
        <v>253</v>
      </c>
      <c r="T6" s="300"/>
      <c r="V6" s="353" t="s">
        <v>43</v>
      </c>
      <c r="W6" s="354" t="s">
        <v>55</v>
      </c>
      <c r="X6" s="353" t="s">
        <v>44</v>
      </c>
      <c r="Y6" s="354" t="s">
        <v>55</v>
      </c>
      <c r="Z6" s="353" t="s">
        <v>45</v>
      </c>
      <c r="AA6" s="354" t="s">
        <v>55</v>
      </c>
      <c r="AB6" s="353" t="s">
        <v>46</v>
      </c>
      <c r="AC6" s="354" t="s">
        <v>55</v>
      </c>
      <c r="AD6" s="353" t="s">
        <v>47</v>
      </c>
      <c r="AE6" s="354" t="s">
        <v>55</v>
      </c>
      <c r="AF6" s="353" t="s">
        <v>48</v>
      </c>
      <c r="AG6" s="354" t="s">
        <v>55</v>
      </c>
      <c r="AH6" s="353" t="s">
        <v>49</v>
      </c>
      <c r="AI6" s="354" t="s">
        <v>55</v>
      </c>
      <c r="AJ6" s="353" t="s">
        <v>50</v>
      </c>
      <c r="AK6" s="354" t="s">
        <v>55</v>
      </c>
      <c r="AL6" s="353" t="s">
        <v>51</v>
      </c>
      <c r="AM6" s="354" t="s">
        <v>55</v>
      </c>
      <c r="AN6" s="353" t="s">
        <v>52</v>
      </c>
      <c r="AO6" s="354" t="s">
        <v>55</v>
      </c>
      <c r="AP6" s="355" t="s">
        <v>53</v>
      </c>
      <c r="AQ6" s="356"/>
      <c r="AT6" s="357" t="s">
        <v>248</v>
      </c>
      <c r="AU6" s="357" t="s">
        <v>249</v>
      </c>
      <c r="AV6" s="353" t="s">
        <v>247</v>
      </c>
      <c r="AY6" s="353" t="s">
        <v>85</v>
      </c>
      <c r="AZ6" s="354" t="s">
        <v>55</v>
      </c>
      <c r="BA6" s="353" t="s">
        <v>86</v>
      </c>
      <c r="BB6" s="354" t="s">
        <v>55</v>
      </c>
      <c r="BC6" s="353" t="s">
        <v>165</v>
      </c>
      <c r="BD6" s="354" t="s">
        <v>55</v>
      </c>
      <c r="BE6" s="353" t="s">
        <v>166</v>
      </c>
      <c r="BF6" s="354" t="s">
        <v>55</v>
      </c>
      <c r="BG6" s="353" t="s">
        <v>167</v>
      </c>
      <c r="BH6" s="354" t="s">
        <v>55</v>
      </c>
      <c r="BI6" s="353" t="s">
        <v>89</v>
      </c>
      <c r="BJ6" s="354" t="s">
        <v>55</v>
      </c>
      <c r="BK6" s="355" t="s">
        <v>53</v>
      </c>
      <c r="BL6" s="353" t="s">
        <v>220</v>
      </c>
      <c r="BM6" s="331"/>
      <c r="BO6" s="353" t="s">
        <v>155</v>
      </c>
      <c r="BP6" s="358" t="s">
        <v>55</v>
      </c>
      <c r="BQ6" s="353" t="s">
        <v>156</v>
      </c>
      <c r="BR6" s="358" t="s">
        <v>55</v>
      </c>
      <c r="BS6" s="353" t="s">
        <v>157</v>
      </c>
      <c r="BT6" s="358" t="s">
        <v>55</v>
      </c>
      <c r="BU6" s="353" t="s">
        <v>158</v>
      </c>
      <c r="BV6" s="358" t="s">
        <v>55</v>
      </c>
      <c r="BW6" s="353" t="s">
        <v>159</v>
      </c>
      <c r="BX6" s="358" t="s">
        <v>55</v>
      </c>
      <c r="BY6" s="353" t="s">
        <v>160</v>
      </c>
      <c r="BZ6" s="358" t="s">
        <v>55</v>
      </c>
      <c r="CA6" s="353" t="s">
        <v>161</v>
      </c>
      <c r="CB6" s="358" t="s">
        <v>55</v>
      </c>
      <c r="CC6" s="353" t="s">
        <v>162</v>
      </c>
      <c r="CD6" s="358" t="s">
        <v>55</v>
      </c>
      <c r="CE6" s="355" t="s">
        <v>53</v>
      </c>
    </row>
    <row r="7" spans="2:84" x14ac:dyDescent="0.2">
      <c r="B7" s="294">
        <v>97209</v>
      </c>
      <c r="C7" s="295" t="s">
        <v>8</v>
      </c>
      <c r="D7" s="319">
        <v>94152</v>
      </c>
      <c r="E7" s="299">
        <v>90346.926017999998</v>
      </c>
      <c r="F7" s="299">
        <v>87216</v>
      </c>
      <c r="G7" s="370">
        <v>-6.9324676506474781E-3</v>
      </c>
      <c r="H7" s="255">
        <v>-5.8760259685346483E-3</v>
      </c>
      <c r="I7" s="327">
        <v>-8.7785398974008499E-3</v>
      </c>
      <c r="J7" s="300"/>
      <c r="K7" s="299">
        <v>6850</v>
      </c>
      <c r="L7" s="328">
        <v>6.8465114485200722E-3</v>
      </c>
      <c r="M7" s="319">
        <v>-13786</v>
      </c>
      <c r="N7" s="328">
        <v>-1.3778979099167551E-2</v>
      </c>
      <c r="O7" s="300"/>
      <c r="P7" s="299">
        <v>2365</v>
      </c>
      <c r="Q7" s="328">
        <v>6.6310244119454067E-3</v>
      </c>
      <c r="R7" s="319">
        <v>-5495.9260179999983</v>
      </c>
      <c r="S7" s="328">
        <v>-1.5409564309346256E-2</v>
      </c>
      <c r="T7" s="300"/>
      <c r="U7" s="301" t="s">
        <v>8</v>
      </c>
      <c r="V7" s="170">
        <v>3188.5110500000001</v>
      </c>
      <c r="W7" s="298">
        <v>3.6558785658594745E-2</v>
      </c>
      <c r="X7" s="170">
        <v>3152.8112369999999</v>
      </c>
      <c r="Y7" s="298">
        <v>3.6149459239130426E-2</v>
      </c>
      <c r="Z7" s="170">
        <v>5527.9440979999999</v>
      </c>
      <c r="AA7" s="298">
        <v>6.3382224568886425E-2</v>
      </c>
      <c r="AB7" s="170">
        <v>8014.708509</v>
      </c>
      <c r="AC7" s="298">
        <v>9.1894933372316995E-2</v>
      </c>
      <c r="AD7" s="170">
        <v>7858.0643039999995</v>
      </c>
      <c r="AE7" s="298">
        <v>9.0098884424876152E-2</v>
      </c>
      <c r="AF7" s="170">
        <v>15414.897301000001</v>
      </c>
      <c r="AG7" s="298">
        <v>0.17674391511878554</v>
      </c>
      <c r="AH7" s="170">
        <v>19462.52247</v>
      </c>
      <c r="AI7" s="298">
        <v>0.22315311949642264</v>
      </c>
      <c r="AJ7" s="170">
        <v>9912.9130079999995</v>
      </c>
      <c r="AK7" s="298">
        <v>0.11365934012107867</v>
      </c>
      <c r="AL7" s="170">
        <v>10120.54768</v>
      </c>
      <c r="AM7" s="298">
        <v>0.11604003485598971</v>
      </c>
      <c r="AN7" s="170">
        <v>4563.0803429999996</v>
      </c>
      <c r="AO7" s="298">
        <v>5.2319303143918534E-2</v>
      </c>
      <c r="AP7" s="302">
        <v>87216.000000000015</v>
      </c>
      <c r="AQ7" s="297"/>
      <c r="AR7" s="330"/>
      <c r="AS7" s="330"/>
      <c r="AT7" s="170">
        <v>22502.590446999999</v>
      </c>
      <c r="AU7" s="170">
        <v>19250.442937</v>
      </c>
      <c r="AV7" s="170">
        <v>116.89388405577547</v>
      </c>
      <c r="AX7" s="301" t="s">
        <v>8</v>
      </c>
      <c r="AY7" s="170">
        <v>29769.357373000003</v>
      </c>
      <c r="AZ7" s="298">
        <v>0.42011770641627261</v>
      </c>
      <c r="BA7" s="170">
        <v>10689.205054999999</v>
      </c>
      <c r="BB7" s="298">
        <v>0.15085056270622729</v>
      </c>
      <c r="BC7" s="170">
        <v>16206.489809999999</v>
      </c>
      <c r="BD7" s="298">
        <v>0.2287128083662007</v>
      </c>
      <c r="BE7" s="170">
        <v>7192.9960490000012</v>
      </c>
      <c r="BF7" s="298">
        <v>0.10151058904308015</v>
      </c>
      <c r="BG7" s="170">
        <v>2022.082148</v>
      </c>
      <c r="BH7" s="298">
        <v>2.853647472328491E-2</v>
      </c>
      <c r="BI7" s="170">
        <v>4979.43325</v>
      </c>
      <c r="BJ7" s="298">
        <v>7.0271858744934357E-2</v>
      </c>
      <c r="BK7" s="302">
        <v>70859.563685000001</v>
      </c>
      <c r="BL7" s="328">
        <v>0.26420130655958157</v>
      </c>
      <c r="BM7" s="331"/>
      <c r="BN7" s="301" t="s">
        <v>8</v>
      </c>
      <c r="BO7" s="170">
        <v>105.45497300000001</v>
      </c>
      <c r="BP7" s="298">
        <v>1.488547160966519E-3</v>
      </c>
      <c r="BQ7" s="170">
        <v>2513.5072490000002</v>
      </c>
      <c r="BR7" s="298">
        <v>3.5479351737804872E-2</v>
      </c>
      <c r="BS7" s="296">
        <v>4212.1359249999996</v>
      </c>
      <c r="BT7" s="298">
        <v>5.9456304377071258E-2</v>
      </c>
      <c r="BU7" s="296">
        <v>8632.7485080000006</v>
      </c>
      <c r="BV7" s="298">
        <v>0.12185535605723737</v>
      </c>
      <c r="BW7" s="296">
        <v>14668.753625999998</v>
      </c>
      <c r="BX7" s="298">
        <v>0.2070564426098675</v>
      </c>
      <c r="BY7" s="296">
        <v>7886.9409490000007</v>
      </c>
      <c r="BZ7" s="298">
        <v>0.11132792721254155</v>
      </c>
      <c r="CA7" s="296">
        <v>16208.347931</v>
      </c>
      <c r="CB7" s="298">
        <v>0.22878854937118615</v>
      </c>
      <c r="CC7" s="296">
        <v>16616.337857999999</v>
      </c>
      <c r="CD7" s="298">
        <v>0.2345475214733248</v>
      </c>
      <c r="CE7" s="302">
        <v>70844.227018999998</v>
      </c>
      <c r="CF7" s="329"/>
    </row>
    <row r="8" spans="2:84" x14ac:dyDescent="0.2">
      <c r="B8" s="303">
        <v>97213</v>
      </c>
      <c r="C8" s="304" t="s">
        <v>10</v>
      </c>
      <c r="D8" s="297">
        <v>35488</v>
      </c>
      <c r="E8" s="296">
        <v>39846.599937999999</v>
      </c>
      <c r="F8" s="296">
        <v>39360</v>
      </c>
      <c r="G8" s="371">
        <v>9.4585851519020103E-3</v>
      </c>
      <c r="H8" s="248">
        <v>1.6686616079314653E-2</v>
      </c>
      <c r="I8" s="328">
        <v>-3.0670389734672732E-3</v>
      </c>
      <c r="J8" s="300"/>
      <c r="K8" s="296">
        <v>4366</v>
      </c>
      <c r="L8" s="328">
        <v>1.066533646002174E-2</v>
      </c>
      <c r="M8" s="326">
        <v>-494</v>
      </c>
      <c r="N8" s="328">
        <v>-1.2067513081197296E-3</v>
      </c>
      <c r="O8" s="300"/>
      <c r="P8" s="296">
        <v>1774</v>
      </c>
      <c r="Q8" s="328">
        <v>1.1181520411395838E-2</v>
      </c>
      <c r="R8" s="326">
        <v>-2260.5999379999994</v>
      </c>
      <c r="S8" s="328">
        <v>-1.4248559384863111E-2</v>
      </c>
      <c r="T8" s="300"/>
      <c r="U8" s="305" t="s">
        <v>10</v>
      </c>
      <c r="V8" s="302">
        <v>1527.8669319999999</v>
      </c>
      <c r="W8" s="298">
        <v>3.8817757419685406E-2</v>
      </c>
      <c r="X8" s="302">
        <v>1675.119872</v>
      </c>
      <c r="Y8" s="298">
        <v>4.2558939838479651E-2</v>
      </c>
      <c r="Z8" s="302">
        <v>2851.1678920000004</v>
      </c>
      <c r="AA8" s="298">
        <v>7.2438208640051793E-2</v>
      </c>
      <c r="AB8" s="302">
        <v>4150.715929</v>
      </c>
      <c r="AC8" s="298">
        <v>0.10545518112564672</v>
      </c>
      <c r="AD8" s="302">
        <v>3457.9680660000004</v>
      </c>
      <c r="AE8" s="298">
        <v>8.7854879727841853E-2</v>
      </c>
      <c r="AF8" s="302">
        <v>7406.8396250000005</v>
      </c>
      <c r="AG8" s="298">
        <v>0.18818190104644772</v>
      </c>
      <c r="AH8" s="302">
        <v>9230.7257629999986</v>
      </c>
      <c r="AI8" s="298">
        <v>0.23452047162689327</v>
      </c>
      <c r="AJ8" s="302">
        <v>4106.1648779999996</v>
      </c>
      <c r="AK8" s="298">
        <v>0.10432329466728463</v>
      </c>
      <c r="AL8" s="302">
        <v>3824.7504680000002</v>
      </c>
      <c r="AM8" s="298">
        <v>9.7173538315476982E-2</v>
      </c>
      <c r="AN8" s="302">
        <v>1128.680574</v>
      </c>
      <c r="AO8" s="298">
        <v>2.8675827592191967E-2</v>
      </c>
      <c r="AP8" s="302">
        <v>39359.999999</v>
      </c>
      <c r="AQ8" s="297"/>
      <c r="AR8" s="330"/>
      <c r="AS8" s="330"/>
      <c r="AT8" s="302">
        <v>11427.415914000001</v>
      </c>
      <c r="AU8" s="302">
        <v>6879.3833019999993</v>
      </c>
      <c r="AV8" s="302">
        <v>166.11105112689071</v>
      </c>
      <c r="AX8" s="305" t="s">
        <v>10</v>
      </c>
      <c r="AY8" s="302">
        <v>14837.151148999999</v>
      </c>
      <c r="AZ8" s="298">
        <v>0.47945709427127686</v>
      </c>
      <c r="BA8" s="302">
        <v>3994.1139150000004</v>
      </c>
      <c r="BB8" s="298">
        <v>0.12906832535728682</v>
      </c>
      <c r="BC8" s="302">
        <v>6091.8112689999998</v>
      </c>
      <c r="BD8" s="298">
        <v>0.19685464551465559</v>
      </c>
      <c r="BE8" s="302">
        <v>3337.6933459999996</v>
      </c>
      <c r="BF8" s="298">
        <v>0.10785633557083442</v>
      </c>
      <c r="BG8" s="302">
        <v>677.00988600000005</v>
      </c>
      <c r="BH8" s="298">
        <v>2.1877326009202634E-2</v>
      </c>
      <c r="BI8" s="302">
        <v>2007.9532780000004</v>
      </c>
      <c r="BJ8" s="298">
        <v>6.4886273276743692E-2</v>
      </c>
      <c r="BK8" s="302">
        <v>30945.732842999998</v>
      </c>
      <c r="BL8" s="328">
        <v>0.21210013779879322</v>
      </c>
      <c r="BM8" s="332"/>
      <c r="BN8" s="305" t="s">
        <v>10</v>
      </c>
      <c r="BO8" s="302">
        <v>105.090991</v>
      </c>
      <c r="BP8" s="298">
        <v>3.3966206465705214E-3</v>
      </c>
      <c r="BQ8" s="302">
        <v>1393.536906</v>
      </c>
      <c r="BR8" s="298">
        <v>4.5040171204376638E-2</v>
      </c>
      <c r="BS8" s="296">
        <v>1798.4300179999998</v>
      </c>
      <c r="BT8" s="298">
        <v>5.812662410378254E-2</v>
      </c>
      <c r="BU8" s="296">
        <v>4194.5802939999985</v>
      </c>
      <c r="BV8" s="298">
        <v>0.13557202091945486</v>
      </c>
      <c r="BW8" s="296">
        <v>6594.4421599999996</v>
      </c>
      <c r="BX8" s="298">
        <v>0.21313737914290964</v>
      </c>
      <c r="BY8" s="296">
        <v>3902.8389829999992</v>
      </c>
      <c r="BZ8" s="298">
        <v>0.12614272016806935</v>
      </c>
      <c r="CA8" s="296">
        <v>6088.2990609999997</v>
      </c>
      <c r="CB8" s="298">
        <v>0.19677844976348655</v>
      </c>
      <c r="CC8" s="296">
        <v>6862.6485710000006</v>
      </c>
      <c r="CD8" s="298">
        <v>0.22180601405134992</v>
      </c>
      <c r="CE8" s="302">
        <v>30939.866983999997</v>
      </c>
      <c r="CF8" s="329"/>
    </row>
    <row r="9" spans="2:84" x14ac:dyDescent="0.2">
      <c r="B9" s="303">
        <v>97224</v>
      </c>
      <c r="C9" s="304" t="s">
        <v>19</v>
      </c>
      <c r="D9" s="297">
        <v>15759</v>
      </c>
      <c r="E9" s="296">
        <v>17106.815669</v>
      </c>
      <c r="F9" s="296">
        <v>16717</v>
      </c>
      <c r="G9" s="371">
        <v>5.3793748912911443E-3</v>
      </c>
      <c r="H9" s="248">
        <v>1.1792609617559791E-2</v>
      </c>
      <c r="I9" s="328">
        <v>-5.74612637817562E-3</v>
      </c>
      <c r="J9" s="300"/>
      <c r="K9" s="296">
        <v>1193</v>
      </c>
      <c r="L9" s="328">
        <v>6.6989501516809338E-3</v>
      </c>
      <c r="M9" s="326">
        <v>-235</v>
      </c>
      <c r="N9" s="328">
        <v>-1.3195752603897902E-3</v>
      </c>
      <c r="O9" s="300"/>
      <c r="P9" s="296">
        <v>356</v>
      </c>
      <c r="Q9" s="328">
        <v>5.2476623012055546E-3</v>
      </c>
      <c r="R9" s="326">
        <v>-745.81566899999962</v>
      </c>
      <c r="S9" s="328">
        <v>-1.0993788679381175E-2</v>
      </c>
      <c r="T9" s="300"/>
      <c r="U9" s="305" t="s">
        <v>19</v>
      </c>
      <c r="V9" s="302">
        <v>571.62845100000004</v>
      </c>
      <c r="W9" s="298">
        <v>3.4194439851648023E-2</v>
      </c>
      <c r="X9" s="302">
        <v>589.22070000000008</v>
      </c>
      <c r="Y9" s="298">
        <v>3.5246796674044394E-2</v>
      </c>
      <c r="Z9" s="302">
        <v>1134.9043120000001</v>
      </c>
      <c r="AA9" s="298">
        <v>6.7889233235628413E-2</v>
      </c>
      <c r="AB9" s="302">
        <v>1656.0568149999999</v>
      </c>
      <c r="AC9" s="298">
        <v>9.9064234910570079E-2</v>
      </c>
      <c r="AD9" s="302">
        <v>1486.832879</v>
      </c>
      <c r="AE9" s="298">
        <v>8.8941369803194351E-2</v>
      </c>
      <c r="AF9" s="302">
        <v>2707.5973089999998</v>
      </c>
      <c r="AG9" s="298">
        <v>0.16196669910869174</v>
      </c>
      <c r="AH9" s="302">
        <v>4054.1373789999998</v>
      </c>
      <c r="AI9" s="298">
        <v>0.24251584488843692</v>
      </c>
      <c r="AJ9" s="302">
        <v>2175.5010299999999</v>
      </c>
      <c r="AK9" s="298">
        <v>0.13013704791529579</v>
      </c>
      <c r="AL9" s="302">
        <v>1786.823024</v>
      </c>
      <c r="AM9" s="298">
        <v>0.10688658395645152</v>
      </c>
      <c r="AN9" s="302">
        <v>554.29810099999997</v>
      </c>
      <c r="AO9" s="298">
        <v>3.3157749656038758E-2</v>
      </c>
      <c r="AP9" s="302">
        <v>16717</v>
      </c>
      <c r="AQ9" s="297"/>
      <c r="AR9" s="330"/>
      <c r="AS9" s="330"/>
      <c r="AT9" s="302">
        <v>4407.1891580000001</v>
      </c>
      <c r="AU9" s="302">
        <v>3349.6037580000007</v>
      </c>
      <c r="AV9" s="302">
        <v>131.57344797796227</v>
      </c>
      <c r="AX9" s="305" t="s">
        <v>19</v>
      </c>
      <c r="AY9" s="302">
        <v>6115.3476230000015</v>
      </c>
      <c r="AZ9" s="298">
        <v>0.4528410462805586</v>
      </c>
      <c r="BA9" s="302">
        <v>1936.648422</v>
      </c>
      <c r="BB9" s="298">
        <v>0.14340867465942134</v>
      </c>
      <c r="BC9" s="302">
        <v>2968.8388919999998</v>
      </c>
      <c r="BD9" s="298">
        <v>0.21984230381856315</v>
      </c>
      <c r="BE9" s="302">
        <v>1427.0841220000002</v>
      </c>
      <c r="BF9" s="298">
        <v>0.10567547534114273</v>
      </c>
      <c r="BG9" s="302">
        <v>314.36416499999996</v>
      </c>
      <c r="BH9" s="298">
        <v>2.3278643532267128E-2</v>
      </c>
      <c r="BI9" s="302">
        <v>742.11897899999997</v>
      </c>
      <c r="BJ9" s="298">
        <v>5.4953856368047033E-2</v>
      </c>
      <c r="BK9" s="302">
        <v>13504.402203000001</v>
      </c>
      <c r="BL9" s="328">
        <v>0.24051780591752633</v>
      </c>
      <c r="BM9" s="331"/>
      <c r="BN9" s="305" t="s">
        <v>19</v>
      </c>
      <c r="BO9" s="302">
        <v>74.888974000000019</v>
      </c>
      <c r="BP9" s="298">
        <v>5.5455798902225304E-3</v>
      </c>
      <c r="BQ9" s="302">
        <v>527.95326399999988</v>
      </c>
      <c r="BR9" s="298">
        <v>3.9095301316529524E-2</v>
      </c>
      <c r="BS9" s="296">
        <v>689.56320199999993</v>
      </c>
      <c r="BT9" s="298">
        <v>5.1062628071906223E-2</v>
      </c>
      <c r="BU9" s="296">
        <v>1831.424049</v>
      </c>
      <c r="BV9" s="298">
        <v>0.13561820698203608</v>
      </c>
      <c r="BW9" s="296">
        <v>2719.1306820000004</v>
      </c>
      <c r="BX9" s="298">
        <v>0.20135349202388955</v>
      </c>
      <c r="BY9" s="296">
        <v>1790.5712120000001</v>
      </c>
      <c r="BZ9" s="298">
        <v>0.13259302638167511</v>
      </c>
      <c r="CA9" s="296">
        <v>2967.3672019999999</v>
      </c>
      <c r="CB9" s="298">
        <v>0.2197355765925848</v>
      </c>
      <c r="CC9" s="296">
        <v>2903.3652580000003</v>
      </c>
      <c r="CD9" s="298">
        <v>0.21499618874115628</v>
      </c>
      <c r="CE9" s="302">
        <v>13504.263842999999</v>
      </c>
      <c r="CF9" s="329"/>
    </row>
    <row r="10" spans="2:84" x14ac:dyDescent="0.2">
      <c r="B10" s="303">
        <v>97229</v>
      </c>
      <c r="C10" s="306" t="s">
        <v>24</v>
      </c>
      <c r="D10" s="308">
        <v>20839</v>
      </c>
      <c r="E10" s="307">
        <v>21419.220044999998</v>
      </c>
      <c r="F10" s="307">
        <v>20814</v>
      </c>
      <c r="G10" s="372">
        <v>-1.0912076164970586E-4</v>
      </c>
      <c r="H10" s="249">
        <v>3.930908806484501E-3</v>
      </c>
      <c r="I10" s="333">
        <v>-7.1400912280318307E-3</v>
      </c>
      <c r="J10" s="300"/>
      <c r="K10" s="307">
        <v>1502</v>
      </c>
      <c r="L10" s="333">
        <v>6.5559753599143279E-3</v>
      </c>
      <c r="M10" s="326">
        <v>-1527</v>
      </c>
      <c r="N10" s="333">
        <v>-6.6650961215640337E-3</v>
      </c>
      <c r="O10" s="300"/>
      <c r="P10" s="307">
        <v>509</v>
      </c>
      <c r="Q10" s="333">
        <v>6.004934015475665E-3</v>
      </c>
      <c r="R10" s="326">
        <v>-1114.2200449999982</v>
      </c>
      <c r="S10" s="333">
        <v>-1.3145025243507495E-2</v>
      </c>
      <c r="T10" s="300"/>
      <c r="U10" s="310" t="s">
        <v>24</v>
      </c>
      <c r="V10" s="311">
        <v>642.59515099999999</v>
      </c>
      <c r="W10" s="309">
        <v>3.0873217595410452E-2</v>
      </c>
      <c r="X10" s="311">
        <v>721.22156999999993</v>
      </c>
      <c r="Y10" s="309">
        <v>3.4650791295985903E-2</v>
      </c>
      <c r="Z10" s="311">
        <v>1217.938091</v>
      </c>
      <c r="AA10" s="309">
        <v>5.8515330597603304E-2</v>
      </c>
      <c r="AB10" s="311">
        <v>1746.306137</v>
      </c>
      <c r="AC10" s="309">
        <v>8.3900554294412427E-2</v>
      </c>
      <c r="AD10" s="311">
        <v>2207.3379129999998</v>
      </c>
      <c r="AE10" s="309">
        <v>0.10605063481820169</v>
      </c>
      <c r="AF10" s="311">
        <v>3924.5359159999998</v>
      </c>
      <c r="AG10" s="309">
        <v>0.18855270088347034</v>
      </c>
      <c r="AH10" s="311">
        <v>4489.1281760000002</v>
      </c>
      <c r="AI10" s="309">
        <v>0.21567830192253665</v>
      </c>
      <c r="AJ10" s="311">
        <v>2763.8242719999998</v>
      </c>
      <c r="AK10" s="309">
        <v>0.13278679120461162</v>
      </c>
      <c r="AL10" s="311">
        <v>2319.033962</v>
      </c>
      <c r="AM10" s="309">
        <v>0.11141702518071571</v>
      </c>
      <c r="AN10" s="311">
        <v>782.07881099999997</v>
      </c>
      <c r="AO10" s="309">
        <v>3.7574652207051723E-2</v>
      </c>
      <c r="AP10" s="311">
        <v>20813.999999000003</v>
      </c>
      <c r="AQ10" s="297"/>
      <c r="AR10" s="330"/>
      <c r="AS10" s="330"/>
      <c r="AT10" s="311">
        <v>5026.2840020000003</v>
      </c>
      <c r="AU10" s="311">
        <v>4323.5386049999997</v>
      </c>
      <c r="AV10" s="311">
        <v>116.25394060752237</v>
      </c>
      <c r="AX10" s="310" t="s">
        <v>24</v>
      </c>
      <c r="AY10" s="311">
        <v>8286.7758240000003</v>
      </c>
      <c r="AZ10" s="309">
        <v>0.48080303360501403</v>
      </c>
      <c r="BA10" s="311">
        <v>1656.3650869999997</v>
      </c>
      <c r="BB10" s="309">
        <v>9.610316189326093E-2</v>
      </c>
      <c r="BC10" s="311">
        <v>3759.5717</v>
      </c>
      <c r="BD10" s="309">
        <v>0.2181323010066695</v>
      </c>
      <c r="BE10" s="311">
        <v>2290.3662359999998</v>
      </c>
      <c r="BF10" s="309">
        <v>0.13288823756351412</v>
      </c>
      <c r="BG10" s="311">
        <v>318.46038700000003</v>
      </c>
      <c r="BH10" s="309">
        <v>1.8477236913924121E-2</v>
      </c>
      <c r="BI10" s="311">
        <v>923.74266899999998</v>
      </c>
      <c r="BJ10" s="309">
        <v>5.3596029017617154E-2</v>
      </c>
      <c r="BK10" s="311">
        <v>17235.281903000003</v>
      </c>
      <c r="BL10" s="333">
        <v>0.16658368837633378</v>
      </c>
      <c r="BM10" s="331"/>
      <c r="BN10" s="310" t="s">
        <v>24</v>
      </c>
      <c r="BO10" s="311">
        <v>49.018751999999999</v>
      </c>
      <c r="BP10" s="309">
        <v>2.8451571706251313E-3</v>
      </c>
      <c r="BQ10" s="311">
        <v>794.67593499999987</v>
      </c>
      <c r="BR10" s="309">
        <v>4.612475517101048E-2</v>
      </c>
      <c r="BS10" s="307">
        <v>1739.8603760000001</v>
      </c>
      <c r="BT10" s="309">
        <v>0.10098535810668818</v>
      </c>
      <c r="BU10" s="296">
        <v>2854.6216899999999</v>
      </c>
      <c r="BV10" s="309">
        <v>0.16568857915284196</v>
      </c>
      <c r="BW10" s="296">
        <v>2967.374237</v>
      </c>
      <c r="BX10" s="309">
        <v>0.17223298725207911</v>
      </c>
      <c r="BY10" s="296">
        <v>1236.2686460000002</v>
      </c>
      <c r="BZ10" s="309">
        <v>7.1755776299362389E-2</v>
      </c>
      <c r="CA10" s="296">
        <v>3757.5717130000003</v>
      </c>
      <c r="CB10" s="309">
        <v>0.21809780272211152</v>
      </c>
      <c r="CC10" s="296">
        <v>3829.4466589999997</v>
      </c>
      <c r="CD10" s="309">
        <v>0.22226958412528131</v>
      </c>
      <c r="CE10" s="311">
        <v>17228.838007999999</v>
      </c>
      <c r="CF10" s="329"/>
    </row>
    <row r="11" spans="2:84" s="312" customFormat="1" ht="13.5" thickBot="1" x14ac:dyDescent="0.25">
      <c r="C11" s="313" t="s">
        <v>34</v>
      </c>
      <c r="D11" s="315">
        <v>166238</v>
      </c>
      <c r="E11" s="315">
        <v>168719.56167</v>
      </c>
      <c r="F11" s="314">
        <v>164107</v>
      </c>
      <c r="G11" s="373">
        <v>-1.1722071893204289E-3</v>
      </c>
      <c r="H11" s="254">
        <v>2.1190193426634529E-3</v>
      </c>
      <c r="I11" s="335">
        <v>-6.9058651816489292E-3</v>
      </c>
      <c r="J11" s="300"/>
      <c r="K11" s="314">
        <v>13911</v>
      </c>
      <c r="L11" s="335">
        <v>7.6520761194915476E-3</v>
      </c>
      <c r="M11" s="314">
        <v>-16042</v>
      </c>
      <c r="N11" s="335">
        <v>-8.8242833088119747E-3</v>
      </c>
      <c r="O11" s="300"/>
      <c r="P11" s="314">
        <v>5004</v>
      </c>
      <c r="Q11" s="335">
        <v>7.4919213749983903E-3</v>
      </c>
      <c r="R11" s="314">
        <v>-9616.5616699999955</v>
      </c>
      <c r="S11" s="335">
        <v>-1.4397786556647321E-2</v>
      </c>
      <c r="T11" s="300"/>
      <c r="U11" s="317" t="s">
        <v>34</v>
      </c>
      <c r="V11" s="318">
        <v>5930.601584</v>
      </c>
      <c r="W11" s="316">
        <v>3.6138626530692032E-2</v>
      </c>
      <c r="X11" s="318">
        <v>6138.3733789999997</v>
      </c>
      <c r="Y11" s="316">
        <v>3.7404701682894753E-2</v>
      </c>
      <c r="Z11" s="318">
        <v>10731.954393000002</v>
      </c>
      <c r="AA11" s="316">
        <v>6.5396079345370978E-2</v>
      </c>
      <c r="AB11" s="318">
        <v>15567.78739</v>
      </c>
      <c r="AC11" s="316">
        <v>9.4863640126196497E-2</v>
      </c>
      <c r="AD11" s="318">
        <v>15010.203162</v>
      </c>
      <c r="AE11" s="316">
        <v>9.1465953080508047E-2</v>
      </c>
      <c r="AF11" s="318">
        <v>29453.870151000003</v>
      </c>
      <c r="AG11" s="316">
        <v>0.1794796696750228</v>
      </c>
      <c r="AH11" s="318">
        <v>37236.513787999997</v>
      </c>
      <c r="AI11" s="316">
        <v>0.22690387240308948</v>
      </c>
      <c r="AJ11" s="318">
        <v>18958.403187999997</v>
      </c>
      <c r="AK11" s="316">
        <v>0.11552464665267811</v>
      </c>
      <c r="AL11" s="318">
        <v>18051.155134000001</v>
      </c>
      <c r="AM11" s="316">
        <v>0.10999625326293208</v>
      </c>
      <c r="AN11" s="318">
        <v>7028.1378290000002</v>
      </c>
      <c r="AO11" s="316">
        <v>4.2826557240615293E-2</v>
      </c>
      <c r="AP11" s="318">
        <v>164106.99999799998</v>
      </c>
      <c r="AQ11" s="297"/>
      <c r="AR11" s="330"/>
      <c r="AS11" s="330"/>
      <c r="AT11" s="318">
        <v>43363.479521000001</v>
      </c>
      <c r="AU11" s="318">
        <v>33802.968602000001</v>
      </c>
      <c r="AV11" s="318">
        <v>128.28305120643853</v>
      </c>
      <c r="AX11" s="317" t="s">
        <v>34</v>
      </c>
      <c r="AY11" s="318">
        <v>59008.631969000009</v>
      </c>
      <c r="AZ11" s="316">
        <v>0.44519703188114018</v>
      </c>
      <c r="BA11" s="318">
        <v>18276.332478999997</v>
      </c>
      <c r="BB11" s="316">
        <v>0.13788777509023084</v>
      </c>
      <c r="BC11" s="318">
        <v>29026.711670999997</v>
      </c>
      <c r="BD11" s="316">
        <v>0.21899517833234464</v>
      </c>
      <c r="BE11" s="318">
        <v>14248.139753000001</v>
      </c>
      <c r="BF11" s="316">
        <v>0.10749663763084148</v>
      </c>
      <c r="BG11" s="318">
        <v>3331.9165860000003</v>
      </c>
      <c r="BH11" s="316">
        <v>2.5138006509658108E-2</v>
      </c>
      <c r="BI11" s="318">
        <v>8653.248176000001</v>
      </c>
      <c r="BJ11" s="316">
        <v>6.5285370555784733E-2</v>
      </c>
      <c r="BK11" s="318">
        <v>132544.98063400001</v>
      </c>
      <c r="BL11" s="335">
        <v>0.23647979409108666</v>
      </c>
      <c r="BM11" s="331"/>
      <c r="BN11" s="317" t="s">
        <v>34</v>
      </c>
      <c r="BO11" s="318">
        <v>334.45369000000005</v>
      </c>
      <c r="BP11" s="316">
        <v>2.5238512469618083E-3</v>
      </c>
      <c r="BQ11" s="318">
        <v>5229.6733540000005</v>
      </c>
      <c r="BR11" s="316">
        <v>3.9464111206833574E-2</v>
      </c>
      <c r="BS11" s="314">
        <v>8439.9895209999995</v>
      </c>
      <c r="BT11" s="316">
        <v>6.3689768460681181E-2</v>
      </c>
      <c r="BU11" s="314">
        <v>17513.374540999997</v>
      </c>
      <c r="BV11" s="316">
        <v>0.1321592599974365</v>
      </c>
      <c r="BW11" s="314">
        <v>26949.700704999996</v>
      </c>
      <c r="BX11" s="316">
        <v>0.20336757453494309</v>
      </c>
      <c r="BY11" s="314">
        <v>14816.619790000001</v>
      </c>
      <c r="BZ11" s="316">
        <v>0.11180903500496736</v>
      </c>
      <c r="CA11" s="314">
        <v>29021.585907000004</v>
      </c>
      <c r="CB11" s="316">
        <v>0.21900241489394598</v>
      </c>
      <c r="CC11" s="314">
        <v>30211.798346000003</v>
      </c>
      <c r="CD11" s="316">
        <v>0.22798398465423059</v>
      </c>
      <c r="CE11" s="318">
        <v>132517.19585399999</v>
      </c>
      <c r="CF11" s="329"/>
    </row>
    <row r="12" spans="2:84" x14ac:dyDescent="0.2">
      <c r="B12" s="303">
        <v>97212</v>
      </c>
      <c r="C12" s="295" t="s">
        <v>9</v>
      </c>
      <c r="D12" s="319">
        <v>10633</v>
      </c>
      <c r="E12" s="299">
        <v>10875.199526</v>
      </c>
      <c r="F12" s="299">
        <v>10588</v>
      </c>
      <c r="G12" s="370">
        <v>-3.8547916599784848E-4</v>
      </c>
      <c r="H12" s="255">
        <v>3.222689069215523E-3</v>
      </c>
      <c r="I12" s="327">
        <v>-6.668575617268413E-3</v>
      </c>
      <c r="J12" s="300"/>
      <c r="K12" s="299">
        <v>556</v>
      </c>
      <c r="L12" s="328">
        <v>4.762809250995639E-3</v>
      </c>
      <c r="M12" s="326">
        <v>-601</v>
      </c>
      <c r="N12" s="328">
        <v>-5.1482884169934875E-3</v>
      </c>
      <c r="O12" s="300"/>
      <c r="P12" s="299">
        <v>158</v>
      </c>
      <c r="Q12" s="328">
        <v>3.6686514152826561E-3</v>
      </c>
      <c r="R12" s="326">
        <v>-445.19952600000033</v>
      </c>
      <c r="S12" s="328">
        <v>-1.033722703255107E-2</v>
      </c>
      <c r="T12" s="300"/>
      <c r="U12" s="301" t="s">
        <v>9</v>
      </c>
      <c r="V12" s="170">
        <v>325.88633099999998</v>
      </c>
      <c r="W12" s="298">
        <v>3.0778837460406008E-2</v>
      </c>
      <c r="X12" s="170">
        <v>341.95610699999997</v>
      </c>
      <c r="Y12" s="298">
        <v>3.2296572254655889E-2</v>
      </c>
      <c r="Z12" s="170">
        <v>731.37943799999994</v>
      </c>
      <c r="AA12" s="298">
        <v>6.9076259734517961E-2</v>
      </c>
      <c r="AB12" s="170">
        <v>1095.4451329999999</v>
      </c>
      <c r="AC12" s="298">
        <v>0.10346100614879684</v>
      </c>
      <c r="AD12" s="170">
        <v>863.65822300000002</v>
      </c>
      <c r="AE12" s="298">
        <v>8.1569533725119908E-2</v>
      </c>
      <c r="AF12" s="170">
        <v>1598.066282</v>
      </c>
      <c r="AG12" s="298">
        <v>0.15093183624394899</v>
      </c>
      <c r="AH12" s="170">
        <v>2461.7538130000003</v>
      </c>
      <c r="AI12" s="298">
        <v>0.23250413800835895</v>
      </c>
      <c r="AJ12" s="170">
        <v>1312.5660349999998</v>
      </c>
      <c r="AK12" s="298">
        <v>0.12396732481337053</v>
      </c>
      <c r="AL12" s="170">
        <v>1299.905833</v>
      </c>
      <c r="AM12" s="298">
        <v>0.12277161249742838</v>
      </c>
      <c r="AN12" s="170">
        <v>557.38280400000008</v>
      </c>
      <c r="AO12" s="298">
        <v>5.264287911339658E-2</v>
      </c>
      <c r="AP12" s="302">
        <v>10587.999999</v>
      </c>
      <c r="AQ12" s="297"/>
      <c r="AR12" s="330"/>
      <c r="AS12" s="330"/>
      <c r="AT12" s="170">
        <v>2772.4285680000003</v>
      </c>
      <c r="AU12" s="170">
        <v>2432.2540400000003</v>
      </c>
      <c r="AV12" s="170">
        <v>113.98597853701169</v>
      </c>
      <c r="AX12" s="301" t="s">
        <v>9</v>
      </c>
      <c r="AY12" s="170">
        <v>3256.1800460000004</v>
      </c>
      <c r="AZ12" s="298">
        <v>0.37879555032554746</v>
      </c>
      <c r="BA12" s="170">
        <v>1501.229386</v>
      </c>
      <c r="BB12" s="298">
        <v>0.17463991652836067</v>
      </c>
      <c r="BC12" s="170">
        <v>2195.2292159999997</v>
      </c>
      <c r="BD12" s="298">
        <v>0.25537379604881955</v>
      </c>
      <c r="BE12" s="170">
        <v>803.04441700000007</v>
      </c>
      <c r="BF12" s="298">
        <v>9.3419174485468062E-2</v>
      </c>
      <c r="BG12" s="170">
        <v>210.001047</v>
      </c>
      <c r="BH12" s="298">
        <v>2.4429687868465659E-2</v>
      </c>
      <c r="BI12" s="170">
        <v>630.45711300000005</v>
      </c>
      <c r="BJ12" s="298">
        <v>7.3341874743338697E-2</v>
      </c>
      <c r="BK12" s="302">
        <v>8596.1412249999994</v>
      </c>
      <c r="BL12" s="328">
        <v>0.31555606206651166</v>
      </c>
      <c r="BM12" s="331"/>
      <c r="BN12" s="301" t="s">
        <v>9</v>
      </c>
      <c r="BO12" s="170">
        <v>109.947891</v>
      </c>
      <c r="BP12" s="298">
        <v>1.2790873474012546E-2</v>
      </c>
      <c r="BQ12" s="170">
        <v>305.10813199999996</v>
      </c>
      <c r="BR12" s="298">
        <v>3.5494992007662228E-2</v>
      </c>
      <c r="BS12" s="296">
        <v>165.13905800000001</v>
      </c>
      <c r="BT12" s="298">
        <v>1.9211580843288931E-2</v>
      </c>
      <c r="BU12" s="296">
        <v>801.54927799999996</v>
      </c>
      <c r="BV12" s="298">
        <v>9.324885911712584E-2</v>
      </c>
      <c r="BW12" s="296">
        <v>1708.271491</v>
      </c>
      <c r="BX12" s="298">
        <v>0.19873309348556548</v>
      </c>
      <c r="BY12" s="296">
        <v>1341.4268500000001</v>
      </c>
      <c r="BZ12" s="298">
        <v>0.15605593665269313</v>
      </c>
      <c r="CA12" s="296">
        <v>2195.2292159999997</v>
      </c>
      <c r="CB12" s="298">
        <v>0.25538369943186773</v>
      </c>
      <c r="CC12" s="296">
        <v>1969.1359639999996</v>
      </c>
      <c r="CD12" s="298">
        <v>0.22908096498778424</v>
      </c>
      <c r="CE12" s="302">
        <v>8595.8078799999985</v>
      </c>
      <c r="CF12" s="329"/>
    </row>
    <row r="13" spans="2:84" x14ac:dyDescent="0.2">
      <c r="B13" s="303">
        <v>97222</v>
      </c>
      <c r="C13" s="304" t="s">
        <v>17</v>
      </c>
      <c r="D13" s="297">
        <v>21174</v>
      </c>
      <c r="E13" s="296">
        <v>23855.723966000001</v>
      </c>
      <c r="F13" s="296">
        <v>23918</v>
      </c>
      <c r="G13" s="371">
        <v>1.1139523877121027E-2</v>
      </c>
      <c r="H13" s="248">
        <v>1.7181674759488397E-2</v>
      </c>
      <c r="I13" s="328">
        <v>6.5199406401128535E-4</v>
      </c>
      <c r="J13" s="300"/>
      <c r="K13" s="296">
        <v>2089</v>
      </c>
      <c r="L13" s="328">
        <v>8.4804902985808409E-3</v>
      </c>
      <c r="M13" s="326">
        <v>655</v>
      </c>
      <c r="N13" s="328">
        <v>2.6590335785401866E-3</v>
      </c>
      <c r="O13" s="300"/>
      <c r="P13" s="296">
        <v>706</v>
      </c>
      <c r="Q13" s="328">
        <v>7.3914117458407464E-3</v>
      </c>
      <c r="R13" s="326">
        <v>-643.72396600000138</v>
      </c>
      <c r="S13" s="328">
        <v>-6.7394176818294611E-3</v>
      </c>
      <c r="T13" s="300"/>
      <c r="U13" s="305" t="s">
        <v>17</v>
      </c>
      <c r="V13" s="302">
        <v>977.167328</v>
      </c>
      <c r="W13" s="298">
        <v>4.0854892882312283E-2</v>
      </c>
      <c r="X13" s="302">
        <v>976.86981800000001</v>
      </c>
      <c r="Y13" s="298">
        <v>4.084245413325352E-2</v>
      </c>
      <c r="Z13" s="302">
        <v>1648.961186</v>
      </c>
      <c r="AA13" s="298">
        <v>6.8942268832304449E-2</v>
      </c>
      <c r="AB13" s="302">
        <v>2528.4264290000001</v>
      </c>
      <c r="AC13" s="298">
        <v>0.10571228484381169</v>
      </c>
      <c r="AD13" s="302">
        <v>2187.9392360000002</v>
      </c>
      <c r="AE13" s="298">
        <v>9.1476680153379203E-2</v>
      </c>
      <c r="AF13" s="302">
        <v>4143.537464</v>
      </c>
      <c r="AG13" s="298">
        <v>0.17323929525155787</v>
      </c>
      <c r="AH13" s="302">
        <v>5707.2172470000005</v>
      </c>
      <c r="AI13" s="298">
        <v>0.23861598991393032</v>
      </c>
      <c r="AJ13" s="302">
        <v>2690.792179</v>
      </c>
      <c r="AK13" s="298">
        <v>0.11250071824096913</v>
      </c>
      <c r="AL13" s="302">
        <v>2171.1725510000001</v>
      </c>
      <c r="AM13" s="298">
        <v>9.0775673171219359E-2</v>
      </c>
      <c r="AN13" s="302">
        <v>885.916563</v>
      </c>
      <c r="AO13" s="298">
        <v>3.7039742577262329E-2</v>
      </c>
      <c r="AP13" s="302">
        <v>23918.000000999997</v>
      </c>
      <c r="AQ13" s="297"/>
      <c r="AR13" s="330"/>
      <c r="AS13" s="330"/>
      <c r="AT13" s="302">
        <v>6839.6720219999997</v>
      </c>
      <c r="AU13" s="302">
        <v>4244.3799579999995</v>
      </c>
      <c r="AV13" s="302">
        <v>161.1465535527345</v>
      </c>
      <c r="AX13" s="305" t="s">
        <v>17</v>
      </c>
      <c r="AY13" s="302">
        <v>7661.3492679999999</v>
      </c>
      <c r="AZ13" s="298">
        <v>0.4052345361103481</v>
      </c>
      <c r="BA13" s="302">
        <v>3286.2383689999992</v>
      </c>
      <c r="BB13" s="298">
        <v>0.17382020247686503</v>
      </c>
      <c r="BC13" s="302">
        <v>3779.5767560000004</v>
      </c>
      <c r="BD13" s="298">
        <v>0.19991452939084495</v>
      </c>
      <c r="BE13" s="302">
        <v>2063.9372520000002</v>
      </c>
      <c r="BF13" s="298">
        <v>0.10916858449052588</v>
      </c>
      <c r="BG13" s="302">
        <v>658.05104499999993</v>
      </c>
      <c r="BH13" s="298">
        <v>3.4806533500739069E-2</v>
      </c>
      <c r="BI13" s="302">
        <v>1456.8106109999999</v>
      </c>
      <c r="BJ13" s="298">
        <v>7.7055614030676997E-2</v>
      </c>
      <c r="BK13" s="302">
        <v>18905.963301</v>
      </c>
      <c r="BL13" s="328">
        <v>0.30017922468082087</v>
      </c>
      <c r="BM13" s="332"/>
      <c r="BN13" s="305" t="s">
        <v>17</v>
      </c>
      <c r="BO13" s="302">
        <v>134.692758</v>
      </c>
      <c r="BP13" s="298">
        <v>7.1192594755795525E-3</v>
      </c>
      <c r="BQ13" s="302">
        <v>746.24647400000015</v>
      </c>
      <c r="BR13" s="298">
        <v>3.9443265993130319E-2</v>
      </c>
      <c r="BS13" s="296">
        <v>746.74067400000013</v>
      </c>
      <c r="BT13" s="298">
        <v>3.9469387204731247E-2</v>
      </c>
      <c r="BU13" s="296">
        <v>1998.5389070000001</v>
      </c>
      <c r="BV13" s="298">
        <v>0.10563386823643595</v>
      </c>
      <c r="BW13" s="296">
        <v>3803.5603080000001</v>
      </c>
      <c r="BX13" s="298">
        <v>0.20103926273205633</v>
      </c>
      <c r="BY13" s="296">
        <v>2810.7237409999993</v>
      </c>
      <c r="BZ13" s="298">
        <v>0.14856234235214527</v>
      </c>
      <c r="CA13" s="296">
        <v>3775.1030569999998</v>
      </c>
      <c r="CB13" s="298">
        <v>0.19953513914858426</v>
      </c>
      <c r="CC13" s="296">
        <v>4903.8840170000003</v>
      </c>
      <c r="CD13" s="298">
        <v>0.25919747485733696</v>
      </c>
      <c r="CE13" s="302">
        <v>18919.489936000002</v>
      </c>
      <c r="CF13" s="329"/>
    </row>
    <row r="14" spans="2:84" x14ac:dyDescent="0.2">
      <c r="B14" s="303">
        <v>97228</v>
      </c>
      <c r="C14" s="304" t="s">
        <v>23</v>
      </c>
      <c r="D14" s="297">
        <v>20087</v>
      </c>
      <c r="E14" s="296">
        <v>19527.850498</v>
      </c>
      <c r="F14" s="296">
        <v>18389</v>
      </c>
      <c r="G14" s="371">
        <v>-7.9969600766147675E-3</v>
      </c>
      <c r="H14" s="248">
        <v>-4.0249014793176663E-3</v>
      </c>
      <c r="I14" s="328">
        <v>-1.4909983209999034E-2</v>
      </c>
      <c r="K14" s="296">
        <v>1312</v>
      </c>
      <c r="L14" s="328">
        <v>6.1790410014832594E-3</v>
      </c>
      <c r="M14" s="326">
        <v>-3010</v>
      </c>
      <c r="N14" s="328">
        <v>-1.4176001078098027E-2</v>
      </c>
      <c r="P14" s="296">
        <v>350</v>
      </c>
      <c r="Q14" s="328">
        <v>4.582246864416494E-3</v>
      </c>
      <c r="R14" s="326">
        <v>-1488.8504979999998</v>
      </c>
      <c r="S14" s="328">
        <v>-1.9492230074415529E-2</v>
      </c>
      <c r="T14" s="300"/>
      <c r="U14" s="305" t="s">
        <v>23</v>
      </c>
      <c r="V14" s="302">
        <v>565.43194100000005</v>
      </c>
      <c r="W14" s="298">
        <v>3.0748378978234184E-2</v>
      </c>
      <c r="X14" s="302">
        <v>635.48219700000004</v>
      </c>
      <c r="Y14" s="298">
        <v>3.4557735441544279E-2</v>
      </c>
      <c r="Z14" s="302">
        <v>1248.5000100000002</v>
      </c>
      <c r="AA14" s="298">
        <v>6.7893850131485897E-2</v>
      </c>
      <c r="AB14" s="302">
        <v>1941.6905970000003</v>
      </c>
      <c r="AC14" s="298">
        <v>0.10558978721548698</v>
      </c>
      <c r="AD14" s="302">
        <v>1631.352895</v>
      </c>
      <c r="AE14" s="298">
        <v>8.8713518684469708E-2</v>
      </c>
      <c r="AF14" s="302">
        <v>2705.014459</v>
      </c>
      <c r="AG14" s="298">
        <v>0.14709959536391862</v>
      </c>
      <c r="AH14" s="302">
        <v>4441.7225149999995</v>
      </c>
      <c r="AI14" s="298">
        <v>0.24154236311063906</v>
      </c>
      <c r="AJ14" s="302">
        <v>1912.552068</v>
      </c>
      <c r="AK14" s="298">
        <v>0.10400522421578146</v>
      </c>
      <c r="AL14" s="302">
        <v>2439.1128099999996</v>
      </c>
      <c r="AM14" s="298">
        <v>0.13263977432881829</v>
      </c>
      <c r="AN14" s="302">
        <v>868.14050700000007</v>
      </c>
      <c r="AO14" s="298">
        <v>4.7209772529621503E-2</v>
      </c>
      <c r="AP14" s="302">
        <v>18388.999999</v>
      </c>
      <c r="AQ14" s="297"/>
      <c r="AR14" s="330"/>
      <c r="AS14" s="330"/>
      <c r="AT14" s="302">
        <v>4966.5784800000001</v>
      </c>
      <c r="AU14" s="302">
        <v>4233.0025869999999</v>
      </c>
      <c r="AV14" s="302">
        <v>117.32991837172247</v>
      </c>
      <c r="AX14" s="305" t="s">
        <v>23</v>
      </c>
      <c r="AY14" s="302">
        <v>4947.4396900000002</v>
      </c>
      <c r="AZ14" s="298">
        <v>0.33201885951046189</v>
      </c>
      <c r="BA14" s="302">
        <v>2907.4518109999995</v>
      </c>
      <c r="BB14" s="298">
        <v>0.1951168472697131</v>
      </c>
      <c r="BC14" s="302">
        <v>3980.6681900000003</v>
      </c>
      <c r="BD14" s="298">
        <v>0.2671395702316029</v>
      </c>
      <c r="BE14" s="302">
        <v>1498.7190410000003</v>
      </c>
      <c r="BF14" s="298">
        <v>0.10057787823572908</v>
      </c>
      <c r="BG14" s="302">
        <v>245.238133</v>
      </c>
      <c r="BH14" s="298">
        <v>1.6457741848114365E-2</v>
      </c>
      <c r="BI14" s="302">
        <v>1321.5634449999998</v>
      </c>
      <c r="BJ14" s="298">
        <v>8.8689102904378592E-2</v>
      </c>
      <c r="BK14" s="302">
        <v>14901.080310000001</v>
      </c>
      <c r="BL14" s="328">
        <v>0.37014538146451215</v>
      </c>
      <c r="BM14" s="331"/>
      <c r="BN14" s="305" t="s">
        <v>23</v>
      </c>
      <c r="BO14" s="302">
        <v>167.60765000000004</v>
      </c>
      <c r="BP14" s="298">
        <v>1.1247265232581979E-2</v>
      </c>
      <c r="BQ14" s="302">
        <v>485.35255399999994</v>
      </c>
      <c r="BR14" s="298">
        <v>3.2569449581502187E-2</v>
      </c>
      <c r="BS14" s="296">
        <v>187.651735</v>
      </c>
      <c r="BT14" s="298">
        <v>1.259231804096762E-2</v>
      </c>
      <c r="BU14" s="296">
        <v>1253.6165820000003</v>
      </c>
      <c r="BV14" s="298">
        <v>8.4123595776904314E-2</v>
      </c>
      <c r="BW14" s="296">
        <v>2573.7372750000004</v>
      </c>
      <c r="BX14" s="298">
        <v>0.17270993162249923</v>
      </c>
      <c r="BY14" s="296">
        <v>2316.3940660000003</v>
      </c>
      <c r="BZ14" s="298">
        <v>0.15544098639579401</v>
      </c>
      <c r="CA14" s="296">
        <v>3980.6681900000003</v>
      </c>
      <c r="CB14" s="298">
        <v>0.26712164352779855</v>
      </c>
      <c r="CC14" s="296">
        <v>3937.0522789999995</v>
      </c>
      <c r="CD14" s="298">
        <v>0.2641948098219522</v>
      </c>
      <c r="CE14" s="302">
        <v>14902.080330999999</v>
      </c>
      <c r="CF14" s="329"/>
    </row>
    <row r="15" spans="2:84" s="467" customFormat="1" x14ac:dyDescent="0.2">
      <c r="B15" s="466">
        <v>97230</v>
      </c>
      <c r="C15" s="304" t="s">
        <v>25</v>
      </c>
      <c r="D15" s="297">
        <v>12883</v>
      </c>
      <c r="E15" s="296">
        <v>13676.512103999999</v>
      </c>
      <c r="F15" s="296">
        <v>13724</v>
      </c>
      <c r="G15" s="371">
        <v>5.7654211788755738E-3</v>
      </c>
      <c r="H15" s="248">
        <v>8.5753168479354436E-3</v>
      </c>
      <c r="I15" s="328">
        <v>8.6692768184137847E-4</v>
      </c>
      <c r="J15" s="297"/>
      <c r="K15" s="296">
        <v>1211</v>
      </c>
      <c r="L15" s="328">
        <v>8.3019322801644712E-3</v>
      </c>
      <c r="M15" s="297">
        <v>-370</v>
      </c>
      <c r="N15" s="328">
        <v>-2.5365111012888969E-3</v>
      </c>
      <c r="O15" s="297"/>
      <c r="P15" s="296">
        <v>396</v>
      </c>
      <c r="Q15" s="328">
        <v>7.2292813732826137E-3</v>
      </c>
      <c r="R15" s="297">
        <v>-348.51210399999945</v>
      </c>
      <c r="S15" s="328">
        <v>-6.3623536914412344E-3</v>
      </c>
      <c r="U15" s="305" t="s">
        <v>25</v>
      </c>
      <c r="V15" s="302">
        <v>507.49459999999999</v>
      </c>
      <c r="W15" s="298">
        <v>3.6978621395874281E-2</v>
      </c>
      <c r="X15" s="302">
        <v>573.19318300000009</v>
      </c>
      <c r="Y15" s="298">
        <v>4.1765752188994892E-2</v>
      </c>
      <c r="Z15" s="302">
        <v>957.06703700000003</v>
      </c>
      <c r="AA15" s="298">
        <v>6.9736741261274909E-2</v>
      </c>
      <c r="AB15" s="302">
        <v>1463.616397</v>
      </c>
      <c r="AC15" s="298">
        <v>0.10664648769357669</v>
      </c>
      <c r="AD15" s="302">
        <v>1102.2744090000001</v>
      </c>
      <c r="AE15" s="298">
        <v>8.0317284252427679E-2</v>
      </c>
      <c r="AF15" s="302">
        <v>2166.0496360000002</v>
      </c>
      <c r="AG15" s="298">
        <v>0.15782932353233967</v>
      </c>
      <c r="AH15" s="302">
        <v>3270.0066809999998</v>
      </c>
      <c r="AI15" s="298">
        <v>0.23826921314764421</v>
      </c>
      <c r="AJ15" s="302">
        <v>1594.146614</v>
      </c>
      <c r="AK15" s="298">
        <v>0.11615757899418228</v>
      </c>
      <c r="AL15" s="302">
        <v>1483.7606500000002</v>
      </c>
      <c r="AM15" s="298">
        <v>0.1081142997747096</v>
      </c>
      <c r="AN15" s="302">
        <v>606.39079200000003</v>
      </c>
      <c r="AO15" s="298">
        <v>4.4184697758975863E-2</v>
      </c>
      <c r="AP15" s="302">
        <v>13723.999999</v>
      </c>
      <c r="AQ15" s="297"/>
      <c r="AR15" s="468"/>
      <c r="AS15" s="468"/>
      <c r="AT15" s="302">
        <v>3888.7277419999996</v>
      </c>
      <c r="AU15" s="302">
        <v>2852.655714</v>
      </c>
      <c r="AV15" s="302">
        <v>136.31956085395308</v>
      </c>
      <c r="AX15" s="305" t="s">
        <v>25</v>
      </c>
      <c r="AY15" s="302">
        <v>4542.6553920000006</v>
      </c>
      <c r="AZ15" s="298">
        <v>0.41766241952838079</v>
      </c>
      <c r="BA15" s="302">
        <v>1593.6890260000002</v>
      </c>
      <c r="BB15" s="298">
        <v>0.14652751686760318</v>
      </c>
      <c r="BC15" s="302">
        <v>2595.1188550000002</v>
      </c>
      <c r="BD15" s="298">
        <v>0.2386013303698607</v>
      </c>
      <c r="BE15" s="302">
        <v>1151.7026899999998</v>
      </c>
      <c r="BF15" s="298">
        <v>0.10589025373350278</v>
      </c>
      <c r="BG15" s="302">
        <v>161.62521599999999</v>
      </c>
      <c r="BH15" s="298">
        <v>1.4860202446841725E-2</v>
      </c>
      <c r="BI15" s="302">
        <v>831.58931299999983</v>
      </c>
      <c r="BJ15" s="298">
        <v>7.6458277053810877E-2</v>
      </c>
      <c r="BK15" s="302">
        <v>10876.380492</v>
      </c>
      <c r="BL15" s="328">
        <v>0.25971309910916413</v>
      </c>
      <c r="BM15" s="331"/>
      <c r="BN15" s="305" t="s">
        <v>25</v>
      </c>
      <c r="BO15" s="302">
        <v>86.412691999999993</v>
      </c>
      <c r="BP15" s="298">
        <v>7.9398891780897776E-3</v>
      </c>
      <c r="BQ15" s="302">
        <v>417.83459500000009</v>
      </c>
      <c r="BR15" s="298">
        <v>3.8392049851566086E-2</v>
      </c>
      <c r="BS15" s="296">
        <v>729.17647099999999</v>
      </c>
      <c r="BT15" s="298">
        <v>6.6999190014941257E-2</v>
      </c>
      <c r="BU15" s="296">
        <v>1346.3667759999998</v>
      </c>
      <c r="BV15" s="298">
        <v>0.12370871392945405</v>
      </c>
      <c r="BW15" s="296">
        <v>2075.2413370000004</v>
      </c>
      <c r="BX15" s="298">
        <v>0.19068016343676533</v>
      </c>
      <c r="BY15" s="296">
        <v>1204.9665229999998</v>
      </c>
      <c r="BZ15" s="298">
        <v>0.11071638244909864</v>
      </c>
      <c r="CA15" s="296">
        <v>2591.2434370000001</v>
      </c>
      <c r="CB15" s="298">
        <v>0.23809217427496024</v>
      </c>
      <c r="CC15" s="296">
        <v>2432.1206520000001</v>
      </c>
      <c r="CD15" s="298">
        <v>0.22347143686512458</v>
      </c>
      <c r="CE15" s="302">
        <v>10883.362483000001</v>
      </c>
      <c r="CF15" s="469"/>
    </row>
    <row r="16" spans="2:84" x14ac:dyDescent="0.2">
      <c r="B16" s="303">
        <v>97201</v>
      </c>
      <c r="C16" s="304" t="s">
        <v>32</v>
      </c>
      <c r="D16" s="297">
        <v>1761</v>
      </c>
      <c r="E16" s="296">
        <v>1626.7128909999999</v>
      </c>
      <c r="F16" s="296">
        <v>1735</v>
      </c>
      <c r="G16" s="371">
        <v>-1.3513058098031383E-3</v>
      </c>
      <c r="H16" s="248">
        <v>-1.1267537842869046E-2</v>
      </c>
      <c r="I16" s="328">
        <v>1.6242006840972767E-2</v>
      </c>
      <c r="K16" s="296">
        <v>64</v>
      </c>
      <c r="L16" s="328">
        <v>3.3262912241308019E-3</v>
      </c>
      <c r="M16" s="326">
        <v>-90</v>
      </c>
      <c r="N16" s="328">
        <v>-4.6775970339339402E-3</v>
      </c>
      <c r="P16" s="296">
        <v>25</v>
      </c>
      <c r="Q16" s="328">
        <v>3.749755393546602E-3</v>
      </c>
      <c r="R16" s="326">
        <v>83.2871090000001</v>
      </c>
      <c r="S16" s="328">
        <v>1.2492251447426165E-2</v>
      </c>
      <c r="T16" s="300"/>
      <c r="U16" s="305" t="s">
        <v>32</v>
      </c>
      <c r="V16" s="302">
        <v>65.452698999999996</v>
      </c>
      <c r="W16" s="298">
        <v>3.7724898580821266E-2</v>
      </c>
      <c r="X16" s="302">
        <v>62.431804</v>
      </c>
      <c r="Y16" s="298">
        <v>3.5983748723909942E-2</v>
      </c>
      <c r="Z16" s="302">
        <v>110.76610599999999</v>
      </c>
      <c r="AA16" s="298">
        <v>6.3842136059851382E-2</v>
      </c>
      <c r="AB16" s="302">
        <v>178.23273399999999</v>
      </c>
      <c r="AC16" s="298">
        <v>0.10272780063557799</v>
      </c>
      <c r="AD16" s="302">
        <v>120.835752</v>
      </c>
      <c r="AE16" s="298">
        <v>6.9645966610746957E-2</v>
      </c>
      <c r="AF16" s="302">
        <v>237.64364399999999</v>
      </c>
      <c r="AG16" s="298">
        <v>0.13697040007894548</v>
      </c>
      <c r="AH16" s="302">
        <v>430.98084699999998</v>
      </c>
      <c r="AI16" s="298">
        <v>0.24840394654086684</v>
      </c>
      <c r="AJ16" s="302">
        <v>213.476495</v>
      </c>
      <c r="AK16" s="298">
        <v>0.12304120756371252</v>
      </c>
      <c r="AL16" s="302">
        <v>236.63668000000001</v>
      </c>
      <c r="AM16" s="298">
        <v>0.13639001736967726</v>
      </c>
      <c r="AN16" s="302">
        <v>78.543238000000002</v>
      </c>
      <c r="AO16" s="298">
        <v>4.5269877835890426E-2</v>
      </c>
      <c r="AP16" s="302">
        <v>1734.9999989999999</v>
      </c>
      <c r="AQ16" s="297"/>
      <c r="AR16" s="330"/>
      <c r="AS16" s="330"/>
      <c r="AT16" s="302">
        <v>461.18978400000003</v>
      </c>
      <c r="AU16" s="302">
        <v>416.88334400000002</v>
      </c>
      <c r="AV16" s="302">
        <v>110.62801875816848</v>
      </c>
      <c r="AX16" s="305" t="s">
        <v>32</v>
      </c>
      <c r="AY16" s="302">
        <v>546.78177599999981</v>
      </c>
      <c r="AZ16" s="298">
        <v>0.39149242903228243</v>
      </c>
      <c r="BA16" s="302">
        <v>206.42774599999996</v>
      </c>
      <c r="BB16" s="298">
        <v>0.14780101175354285</v>
      </c>
      <c r="BC16" s="302">
        <v>391.709228</v>
      </c>
      <c r="BD16" s="298">
        <v>0.28046142698084398</v>
      </c>
      <c r="BE16" s="302">
        <v>107.745212</v>
      </c>
      <c r="BF16" s="298">
        <v>7.7144917065557511E-2</v>
      </c>
      <c r="BG16" s="302">
        <v>34.236796999999996</v>
      </c>
      <c r="BH16" s="298">
        <v>2.4513338608079659E-2</v>
      </c>
      <c r="BI16" s="302">
        <v>109.75913899999998</v>
      </c>
      <c r="BJ16" s="298">
        <v>7.8586876559693403E-2</v>
      </c>
      <c r="BK16" s="302">
        <v>1396.6598979999999</v>
      </c>
      <c r="BL16" s="328">
        <v>0.27406417466931599</v>
      </c>
      <c r="BM16" s="331"/>
      <c r="BN16" s="305" t="s">
        <v>32</v>
      </c>
      <c r="BO16" s="302">
        <v>32.222866000000003</v>
      </c>
      <c r="BP16" s="298">
        <v>2.3323614480843628E-2</v>
      </c>
      <c r="BQ16" s="302">
        <v>44.306441</v>
      </c>
      <c r="BR16" s="298">
        <v>3.206997009211545E-2</v>
      </c>
      <c r="BS16" s="296">
        <v>12.083575</v>
      </c>
      <c r="BT16" s="298">
        <v>8.7463556112718222E-3</v>
      </c>
      <c r="BU16" s="296">
        <v>149.03076099999998</v>
      </c>
      <c r="BV16" s="298">
        <v>0.1078717211358774</v>
      </c>
      <c r="BW16" s="296">
        <v>229.58792800000001</v>
      </c>
      <c r="BX16" s="298">
        <v>0.16618075878563018</v>
      </c>
      <c r="BY16" s="296">
        <v>257.78293400000007</v>
      </c>
      <c r="BZ16" s="298">
        <v>0.18658892018968015</v>
      </c>
      <c r="CA16" s="296">
        <v>390.70226400000001</v>
      </c>
      <c r="CB16" s="298">
        <v>0.2827988355327794</v>
      </c>
      <c r="CC16" s="296">
        <v>265.83865099999991</v>
      </c>
      <c r="CD16" s="298">
        <v>0.19241982417180187</v>
      </c>
      <c r="CE16" s="302">
        <v>1381.5554200000001</v>
      </c>
      <c r="CF16" s="329"/>
    </row>
    <row r="17" spans="2:84" x14ac:dyDescent="0.2">
      <c r="B17" s="303">
        <v>97203</v>
      </c>
      <c r="C17" s="304" t="s">
        <v>1</v>
      </c>
      <c r="D17" s="297">
        <v>4184</v>
      </c>
      <c r="E17" s="296">
        <v>3887.5</v>
      </c>
      <c r="F17" s="296">
        <v>3711</v>
      </c>
      <c r="G17" s="371">
        <v>-1.0846776183662477E-2</v>
      </c>
      <c r="H17" s="248">
        <v>-1.0445272306319531E-2</v>
      </c>
      <c r="I17" s="328">
        <v>-1.154901601387659E-2</v>
      </c>
      <c r="K17" s="296">
        <v>162</v>
      </c>
      <c r="L17" s="328">
        <v>3.7149635132205524E-3</v>
      </c>
      <c r="M17" s="326">
        <v>-635</v>
      </c>
      <c r="N17" s="328">
        <v>-1.4561739696883029E-2</v>
      </c>
      <c r="P17" s="296">
        <v>38</v>
      </c>
      <c r="Q17" s="328">
        <v>2.4864737027043083E-3</v>
      </c>
      <c r="R17" s="326">
        <v>-214.5</v>
      </c>
      <c r="S17" s="328">
        <v>-1.4035489716580897E-2</v>
      </c>
      <c r="T17" s="300"/>
      <c r="U17" s="305" t="s">
        <v>1</v>
      </c>
      <c r="V17" s="302">
        <v>99.677937999999997</v>
      </c>
      <c r="W17" s="298">
        <v>2.6860128806251684E-2</v>
      </c>
      <c r="X17" s="302">
        <v>115.092052</v>
      </c>
      <c r="Y17" s="298">
        <v>3.1013756938830503E-2</v>
      </c>
      <c r="Z17" s="302">
        <v>227.101281</v>
      </c>
      <c r="AA17" s="298">
        <v>6.1196788197251412E-2</v>
      </c>
      <c r="AB17" s="302">
        <v>323.69639599999999</v>
      </c>
      <c r="AC17" s="298">
        <v>8.7226191323093505E-2</v>
      </c>
      <c r="AD17" s="302">
        <v>250.736256</v>
      </c>
      <c r="AE17" s="298">
        <v>6.7565684721099431E-2</v>
      </c>
      <c r="AF17" s="302">
        <v>472.6995</v>
      </c>
      <c r="AG17" s="298">
        <v>0.12737793047696039</v>
      </c>
      <c r="AH17" s="302">
        <v>894.01861800000006</v>
      </c>
      <c r="AI17" s="298">
        <v>0.24091043330638642</v>
      </c>
      <c r="AJ17" s="302">
        <v>487.086006</v>
      </c>
      <c r="AK17" s="298">
        <v>0.13125464995957964</v>
      </c>
      <c r="AL17" s="302">
        <v>609.93351000000007</v>
      </c>
      <c r="AM17" s="298">
        <v>0.16435826192400971</v>
      </c>
      <c r="AN17" s="302">
        <v>230.95844299999999</v>
      </c>
      <c r="AO17" s="298">
        <v>6.2236174346537318E-2</v>
      </c>
      <c r="AP17" s="302">
        <v>3711</v>
      </c>
      <c r="AQ17" s="297"/>
      <c r="AR17" s="330"/>
      <c r="AS17" s="330"/>
      <c r="AT17" s="302">
        <v>842.638238</v>
      </c>
      <c r="AU17" s="302">
        <v>1088.545384</v>
      </c>
      <c r="AV17" s="302">
        <v>77.409564211610302</v>
      </c>
      <c r="AX17" s="305" t="s">
        <v>1</v>
      </c>
      <c r="AY17" s="302">
        <v>1101.595356</v>
      </c>
      <c r="AZ17" s="298">
        <v>0.35849238391532745</v>
      </c>
      <c r="BA17" s="302">
        <v>495.3068649999999</v>
      </c>
      <c r="BB17" s="298">
        <v>0.1611878062451429</v>
      </c>
      <c r="BC17" s="302">
        <v>1000.1711319999999</v>
      </c>
      <c r="BD17" s="298">
        <v>0.32548587962091191</v>
      </c>
      <c r="BE17" s="302">
        <v>202.43869899999999</v>
      </c>
      <c r="BF17" s="298">
        <v>6.5879663894686399E-2</v>
      </c>
      <c r="BG17" s="302">
        <v>53.435596000000004</v>
      </c>
      <c r="BH17" s="298">
        <v>1.738955605762043E-2</v>
      </c>
      <c r="BI17" s="302">
        <v>219.90802600000001</v>
      </c>
      <c r="BJ17" s="298">
        <v>7.1564710266311074E-2</v>
      </c>
      <c r="BK17" s="302">
        <v>3072.8556739999995</v>
      </c>
      <c r="BL17" s="328">
        <v>0.31016730923564789</v>
      </c>
      <c r="BM17" s="331"/>
      <c r="BN17" s="305" t="s">
        <v>1</v>
      </c>
      <c r="BO17" s="302">
        <v>41.104303999999999</v>
      </c>
      <c r="BP17" s="298">
        <v>1.3240235909508562E-2</v>
      </c>
      <c r="BQ17" s="302">
        <v>102.76075999999998</v>
      </c>
      <c r="BR17" s="298">
        <v>3.3100589773771401E-2</v>
      </c>
      <c r="BS17" s="296">
        <v>45.214733000000003</v>
      </c>
      <c r="BT17" s="298">
        <v>1.4564259049501042E-2</v>
      </c>
      <c r="BU17" s="296">
        <v>189.07979900000001</v>
      </c>
      <c r="BV17" s="298">
        <v>6.0905085377007263E-2</v>
      </c>
      <c r="BW17" s="296">
        <v>591.90198100000009</v>
      </c>
      <c r="BX17" s="298">
        <v>0.19065939819210795</v>
      </c>
      <c r="BY17" s="296">
        <v>587.79155100000003</v>
      </c>
      <c r="BZ17" s="298">
        <v>0.18933537473000234</v>
      </c>
      <c r="CA17" s="296">
        <v>979.4068400000001</v>
      </c>
      <c r="CB17" s="298">
        <v>0.31547980019285349</v>
      </c>
      <c r="CC17" s="296">
        <v>567.23939899999993</v>
      </c>
      <c r="CD17" s="298">
        <v>0.18271525677524803</v>
      </c>
      <c r="CE17" s="302">
        <v>3104.4993669999999</v>
      </c>
      <c r="CF17" s="329"/>
    </row>
    <row r="18" spans="2:84" x14ac:dyDescent="0.2">
      <c r="B18" s="303">
        <v>97211</v>
      </c>
      <c r="C18" s="304" t="s">
        <v>30</v>
      </c>
      <c r="D18" s="297">
        <v>880</v>
      </c>
      <c r="E18" s="296">
        <v>830.88309700000002</v>
      </c>
      <c r="F18" s="296">
        <v>605</v>
      </c>
      <c r="G18" s="371">
        <v>-3.3489426939154132E-2</v>
      </c>
      <c r="H18" s="248">
        <v>-8.1711191456244059E-3</v>
      </c>
      <c r="I18" s="328">
        <v>-7.6251252269916692E-2</v>
      </c>
      <c r="K18" s="296">
        <v>-21</v>
      </c>
      <c r="L18" s="328">
        <v>-2.5573744208081338E-3</v>
      </c>
      <c r="M18" s="326">
        <v>-254</v>
      </c>
      <c r="N18" s="328">
        <v>-3.0932052518346003E-2</v>
      </c>
      <c r="P18" s="296">
        <v>-17</v>
      </c>
      <c r="Q18" s="328">
        <v>-5.7386821139103804E-3</v>
      </c>
      <c r="R18" s="326">
        <v>-208.88309700000002</v>
      </c>
      <c r="S18" s="328">
        <v>-7.0512570156006316E-2</v>
      </c>
      <c r="T18" s="300"/>
      <c r="U18" s="305" t="s">
        <v>30</v>
      </c>
      <c r="V18" s="302">
        <v>10</v>
      </c>
      <c r="W18" s="298">
        <v>1.6528925619834711E-2</v>
      </c>
      <c r="X18" s="302">
        <v>13</v>
      </c>
      <c r="Y18" s="298">
        <v>2.1487603305785124E-2</v>
      </c>
      <c r="Z18" s="302">
        <v>28</v>
      </c>
      <c r="AA18" s="298">
        <v>4.6280991735537187E-2</v>
      </c>
      <c r="AB18" s="302">
        <v>55</v>
      </c>
      <c r="AC18" s="298">
        <v>9.0909090909090912E-2</v>
      </c>
      <c r="AD18" s="302">
        <v>40</v>
      </c>
      <c r="AE18" s="298">
        <v>6.6115702479338845E-2</v>
      </c>
      <c r="AF18" s="302">
        <v>63</v>
      </c>
      <c r="AG18" s="298">
        <v>0.10413223140495868</v>
      </c>
      <c r="AH18" s="302">
        <v>141</v>
      </c>
      <c r="AI18" s="298">
        <v>0.23305785123966943</v>
      </c>
      <c r="AJ18" s="302">
        <v>65</v>
      </c>
      <c r="AK18" s="298">
        <v>0.10743801652892562</v>
      </c>
      <c r="AL18" s="302">
        <v>120</v>
      </c>
      <c r="AM18" s="298">
        <v>0.19834710743801653</v>
      </c>
      <c r="AN18" s="302">
        <v>70</v>
      </c>
      <c r="AO18" s="298">
        <v>0.11570247933884298</v>
      </c>
      <c r="AP18" s="302">
        <v>605</v>
      </c>
      <c r="AQ18" s="297"/>
      <c r="AR18" s="330"/>
      <c r="AS18" s="330"/>
      <c r="AT18" s="302">
        <v>118</v>
      </c>
      <c r="AU18" s="302">
        <v>219</v>
      </c>
      <c r="AV18" s="302">
        <v>53.881278538812779</v>
      </c>
      <c r="AX18" s="305" t="s">
        <v>30</v>
      </c>
      <c r="AY18" s="302">
        <v>157</v>
      </c>
      <c r="AZ18" s="298">
        <v>0.30019120458891013</v>
      </c>
      <c r="BA18" s="302">
        <v>74</v>
      </c>
      <c r="BB18" s="298">
        <v>0.14149139579349904</v>
      </c>
      <c r="BC18" s="302">
        <v>212</v>
      </c>
      <c r="BD18" s="298">
        <v>0.40535372848948376</v>
      </c>
      <c r="BE18" s="302">
        <v>32</v>
      </c>
      <c r="BF18" s="298">
        <v>6.1185468451242828E-2</v>
      </c>
      <c r="BG18" s="302">
        <v>9</v>
      </c>
      <c r="BH18" s="298">
        <v>1.7208413001912046E-2</v>
      </c>
      <c r="BI18" s="302">
        <v>39</v>
      </c>
      <c r="BJ18" s="298">
        <v>7.4569789674952203E-2</v>
      </c>
      <c r="BK18" s="302">
        <v>523</v>
      </c>
      <c r="BL18" s="328">
        <v>0.32034632034632032</v>
      </c>
      <c r="BM18" s="331"/>
      <c r="BN18" s="305" t="s">
        <v>30</v>
      </c>
      <c r="BO18" s="302">
        <v>8</v>
      </c>
      <c r="BP18" s="298">
        <v>1.5625E-2</v>
      </c>
      <c r="BQ18" s="302">
        <v>16</v>
      </c>
      <c r="BR18" s="298">
        <v>3.125E-2</v>
      </c>
      <c r="BS18" s="296">
        <v>0</v>
      </c>
      <c r="BT18" s="298">
        <v>0</v>
      </c>
      <c r="BU18" s="296">
        <v>20</v>
      </c>
      <c r="BV18" s="298">
        <v>3.90625E-2</v>
      </c>
      <c r="BW18" s="296">
        <v>92</v>
      </c>
      <c r="BX18" s="298">
        <v>0.1796875</v>
      </c>
      <c r="BY18" s="296">
        <v>92</v>
      </c>
      <c r="BZ18" s="298">
        <v>0.1796875</v>
      </c>
      <c r="CA18" s="296">
        <v>200</v>
      </c>
      <c r="CB18" s="298">
        <v>0.390625</v>
      </c>
      <c r="CC18" s="296">
        <v>84</v>
      </c>
      <c r="CD18" s="298">
        <v>0.1640625</v>
      </c>
      <c r="CE18" s="302">
        <v>512</v>
      </c>
      <c r="CF18" s="329"/>
    </row>
    <row r="19" spans="2:84" x14ac:dyDescent="0.2">
      <c r="B19" s="303">
        <v>97214</v>
      </c>
      <c r="C19" s="304" t="s">
        <v>11</v>
      </c>
      <c r="D19" s="297">
        <v>8234</v>
      </c>
      <c r="E19" s="296">
        <v>7781</v>
      </c>
      <c r="F19" s="296">
        <v>7526</v>
      </c>
      <c r="G19" s="371">
        <v>-8.1401635302614794E-3</v>
      </c>
      <c r="H19" s="248">
        <v>-8.051278957073249E-3</v>
      </c>
      <c r="I19" s="328">
        <v>-8.2956923689694317E-3</v>
      </c>
      <c r="K19" s="296">
        <v>393</v>
      </c>
      <c r="L19" s="328">
        <v>4.5184806036620926E-3</v>
      </c>
      <c r="M19" s="326">
        <v>-1101</v>
      </c>
      <c r="N19" s="328">
        <v>-1.265864413392357E-2</v>
      </c>
      <c r="P19" s="296">
        <v>89</v>
      </c>
      <c r="Q19" s="328">
        <v>2.8953592974050174E-3</v>
      </c>
      <c r="R19" s="326">
        <v>-344</v>
      </c>
      <c r="S19" s="328">
        <v>-1.1191051666374449E-2</v>
      </c>
      <c r="T19" s="300"/>
      <c r="U19" s="305" t="s">
        <v>11</v>
      </c>
      <c r="V19" s="302">
        <v>245.92908399999999</v>
      </c>
      <c r="W19" s="298">
        <v>3.2677263353707145E-2</v>
      </c>
      <c r="X19" s="302">
        <v>245.92908399999999</v>
      </c>
      <c r="Y19" s="298">
        <v>3.2677263353707145E-2</v>
      </c>
      <c r="Z19" s="302">
        <v>512.516211</v>
      </c>
      <c r="AA19" s="298">
        <v>6.8099416821684813E-2</v>
      </c>
      <c r="AB19" s="302">
        <v>741.72211700000003</v>
      </c>
      <c r="AC19" s="298">
        <v>9.8554626229072545E-2</v>
      </c>
      <c r="AD19" s="302">
        <v>638.43190299999992</v>
      </c>
      <c r="AE19" s="298">
        <v>8.4830175790592585E-2</v>
      </c>
      <c r="AF19" s="302">
        <v>1137.208658</v>
      </c>
      <c r="AG19" s="298">
        <v>0.15110399388785542</v>
      </c>
      <c r="AH19" s="302">
        <v>1723.6501720000001</v>
      </c>
      <c r="AI19" s="298">
        <v>0.22902606590486313</v>
      </c>
      <c r="AJ19" s="302">
        <v>850.99606399999993</v>
      </c>
      <c r="AK19" s="298">
        <v>0.11307415147488703</v>
      </c>
      <c r="AL19" s="302">
        <v>1002.5698120000001</v>
      </c>
      <c r="AM19" s="298">
        <v>0.13321416582513951</v>
      </c>
      <c r="AN19" s="302">
        <v>427.04689500000001</v>
      </c>
      <c r="AO19" s="298">
        <v>5.6742877358490561E-2</v>
      </c>
      <c r="AP19" s="302">
        <v>7526.0000000000009</v>
      </c>
      <c r="AQ19" s="297"/>
      <c r="AR19" s="330"/>
      <c r="AS19" s="330"/>
      <c r="AT19" s="302">
        <v>1984.1558500000001</v>
      </c>
      <c r="AU19" s="302">
        <v>1820.1520929999997</v>
      </c>
      <c r="AV19" s="302">
        <v>109.01044245866768</v>
      </c>
      <c r="AX19" s="305" t="s">
        <v>11</v>
      </c>
      <c r="AY19" s="302">
        <v>2024.6022260000002</v>
      </c>
      <c r="AZ19" s="298">
        <v>0.33037798227453258</v>
      </c>
      <c r="BA19" s="302">
        <v>1002.4395179999999</v>
      </c>
      <c r="BB19" s="298">
        <v>0.16357975954783668</v>
      </c>
      <c r="BC19" s="302">
        <v>1735.6013469999998</v>
      </c>
      <c r="BD19" s="298">
        <v>0.28321833478751729</v>
      </c>
      <c r="BE19" s="302">
        <v>553.83229700000004</v>
      </c>
      <c r="BF19" s="298">
        <v>9.0375281846267044E-2</v>
      </c>
      <c r="BG19" s="302">
        <v>199.726989</v>
      </c>
      <c r="BH19" s="298">
        <v>3.2591784590672357E-2</v>
      </c>
      <c r="BI19" s="302">
        <v>611.93670800000007</v>
      </c>
      <c r="BJ19" s="298">
        <v>9.9856856953174075E-2</v>
      </c>
      <c r="BK19" s="302">
        <v>6128.1390849999998</v>
      </c>
      <c r="BL19" s="328">
        <v>0.33116144499393463</v>
      </c>
      <c r="BM19" s="332"/>
      <c r="BN19" s="305" t="s">
        <v>11</v>
      </c>
      <c r="BO19" s="302">
        <v>192.808401</v>
      </c>
      <c r="BP19" s="298">
        <v>3.1467765560553175E-2</v>
      </c>
      <c r="BQ19" s="302">
        <v>173.13407500000002</v>
      </c>
      <c r="BR19" s="298">
        <v>2.8256769178036132E-2</v>
      </c>
      <c r="BS19" s="296">
        <v>66.892711000000006</v>
      </c>
      <c r="BT19" s="298">
        <v>1.0917388124897299E-2</v>
      </c>
      <c r="BU19" s="296">
        <v>330.52868700000005</v>
      </c>
      <c r="BV19" s="298">
        <v>5.3944740891002263E-2</v>
      </c>
      <c r="BW19" s="296">
        <v>1066.4136530000001</v>
      </c>
      <c r="BX19" s="298">
        <v>0.17404664241355908</v>
      </c>
      <c r="BY19" s="296">
        <v>901.27960099999996</v>
      </c>
      <c r="BZ19" s="298">
        <v>0.14709553651024213</v>
      </c>
      <c r="CA19" s="296">
        <v>1810.29864</v>
      </c>
      <c r="CB19" s="298">
        <v>0.2954542068844202</v>
      </c>
      <c r="CC19" s="296">
        <v>1585.8158809999998</v>
      </c>
      <c r="CD19" s="298">
        <v>0.25881695043728975</v>
      </c>
      <c r="CE19" s="302">
        <v>6127.1716489999999</v>
      </c>
      <c r="CF19" s="329"/>
    </row>
    <row r="20" spans="2:84" x14ac:dyDescent="0.2">
      <c r="B20" s="303">
        <v>97215</v>
      </c>
      <c r="C20" s="304" t="s">
        <v>12</v>
      </c>
      <c r="D20" s="297">
        <v>1389</v>
      </c>
      <c r="E20" s="296">
        <v>1307</v>
      </c>
      <c r="F20" s="296">
        <v>1193</v>
      </c>
      <c r="G20" s="371">
        <v>-1.3733273561496673E-2</v>
      </c>
      <c r="H20" s="248">
        <v>-8.6551309802445076E-3</v>
      </c>
      <c r="I20" s="328">
        <v>-2.255751026253705E-2</v>
      </c>
      <c r="K20" s="296">
        <v>45</v>
      </c>
      <c r="L20" s="328">
        <v>3.1530475013640319E-3</v>
      </c>
      <c r="M20" s="326">
        <v>-241</v>
      </c>
      <c r="N20" s="328">
        <v>-1.6886321062860705E-2</v>
      </c>
      <c r="P20" s="296">
        <v>3</v>
      </c>
      <c r="Q20" s="328">
        <v>5.9361869111939605E-4</v>
      </c>
      <c r="R20" s="326">
        <v>-117</v>
      </c>
      <c r="S20" s="328">
        <v>-2.3151128953656445E-2</v>
      </c>
      <c r="T20" s="300"/>
      <c r="U20" s="305" t="s">
        <v>12</v>
      </c>
      <c r="V20" s="302">
        <v>38.450348000000005</v>
      </c>
      <c r="W20" s="298">
        <v>3.2229964848667178E-2</v>
      </c>
      <c r="X20" s="302">
        <v>38.450349000000003</v>
      </c>
      <c r="Y20" s="298">
        <v>3.2229965686890141E-2</v>
      </c>
      <c r="Z20" s="302">
        <v>61.312718000000004</v>
      </c>
      <c r="AA20" s="298">
        <v>5.139372850191741E-2</v>
      </c>
      <c r="AB20" s="302">
        <v>129.89982499999999</v>
      </c>
      <c r="AC20" s="298">
        <v>0.1088850169469992</v>
      </c>
      <c r="AD20" s="302">
        <v>101.841463</v>
      </c>
      <c r="AE20" s="298">
        <v>8.5365853454091978E-2</v>
      </c>
      <c r="AF20" s="302">
        <v>160.036585</v>
      </c>
      <c r="AG20" s="298">
        <v>0.13414634138163681</v>
      </c>
      <c r="AH20" s="302">
        <v>267.07404199999996</v>
      </c>
      <c r="AI20" s="298">
        <v>0.22386759635183168</v>
      </c>
      <c r="AJ20" s="302">
        <v>157.95818800000001</v>
      </c>
      <c r="AK20" s="298">
        <v>0.13240418127812942</v>
      </c>
      <c r="AL20" s="302">
        <v>154.84059200000002</v>
      </c>
      <c r="AM20" s="298">
        <v>0.12979094070375685</v>
      </c>
      <c r="AN20" s="302">
        <v>83.135887999999994</v>
      </c>
      <c r="AO20" s="298">
        <v>6.9686410846079488E-2</v>
      </c>
      <c r="AP20" s="302">
        <v>1192.9999979999998</v>
      </c>
      <c r="AQ20" s="297"/>
      <c r="AR20" s="330"/>
      <c r="AS20" s="330"/>
      <c r="AT20" s="302">
        <v>301.36759599999999</v>
      </c>
      <c r="AU20" s="302">
        <v>306.56359100000003</v>
      </c>
      <c r="AV20" s="302">
        <v>98.305084115484533</v>
      </c>
      <c r="AX20" s="305" t="s">
        <v>12</v>
      </c>
      <c r="AY20" s="302">
        <v>336.70035100000001</v>
      </c>
      <c r="AZ20" s="298">
        <v>0.34249471494687944</v>
      </c>
      <c r="BA20" s="302">
        <v>160.03658599999997</v>
      </c>
      <c r="BB20" s="298">
        <v>0.16279069724861006</v>
      </c>
      <c r="BC20" s="302">
        <v>293.05400800000001</v>
      </c>
      <c r="BD20" s="298">
        <v>0.29809725067379128</v>
      </c>
      <c r="BE20" s="302">
        <v>78.979094000000003</v>
      </c>
      <c r="BF20" s="298">
        <v>8.0338265778323453E-2</v>
      </c>
      <c r="BG20" s="302">
        <v>27.019165999999998</v>
      </c>
      <c r="BH20" s="298">
        <v>2.7484145857847399E-2</v>
      </c>
      <c r="BI20" s="302">
        <v>87.292683000000011</v>
      </c>
      <c r="BJ20" s="298">
        <v>8.8794925494548441E-2</v>
      </c>
      <c r="BK20" s="302">
        <v>983.08188799999994</v>
      </c>
      <c r="BL20" s="328">
        <v>0.32217573141737188</v>
      </c>
      <c r="BM20" s="331"/>
      <c r="BN20" s="305" t="s">
        <v>12</v>
      </c>
      <c r="BO20" s="302">
        <v>4.1567939999999997</v>
      </c>
      <c r="BP20" s="298">
        <v>4.2553187568800457E-3</v>
      </c>
      <c r="BQ20" s="302">
        <v>16.627175999999999</v>
      </c>
      <c r="BR20" s="298">
        <v>1.7021275027520183E-2</v>
      </c>
      <c r="BS20" s="296">
        <v>4.1567939999999997</v>
      </c>
      <c r="BT20" s="298">
        <v>4.2553187568800457E-3</v>
      </c>
      <c r="BU20" s="296">
        <v>41.56794099999999</v>
      </c>
      <c r="BV20" s="298">
        <v>4.2553188592502553E-2</v>
      </c>
      <c r="BW20" s="296">
        <v>149.64459799999997</v>
      </c>
      <c r="BX20" s="298">
        <v>0.15319148957951106</v>
      </c>
      <c r="BY20" s="296">
        <v>232.780486</v>
      </c>
      <c r="BZ20" s="298">
        <v>0.23829787290672882</v>
      </c>
      <c r="CA20" s="296">
        <v>311.75958100000003</v>
      </c>
      <c r="CB20" s="298">
        <v>0.31914893850076864</v>
      </c>
      <c r="CC20" s="296">
        <v>216.15331000000003</v>
      </c>
      <c r="CD20" s="298">
        <v>0.22127659787920867</v>
      </c>
      <c r="CE20" s="302">
        <v>976.84667999999999</v>
      </c>
      <c r="CF20" s="329"/>
    </row>
    <row r="21" spans="2:84" s="467" customFormat="1" x14ac:dyDescent="0.2">
      <c r="B21" s="466">
        <v>97216</v>
      </c>
      <c r="C21" s="304" t="s">
        <v>13</v>
      </c>
      <c r="D21" s="297">
        <v>3655</v>
      </c>
      <c r="E21" s="296">
        <v>3695.6874309999998</v>
      </c>
      <c r="F21" s="296">
        <v>3603</v>
      </c>
      <c r="G21" s="371">
        <v>-5.4854771428569649E-4</v>
      </c>
      <c r="H21" s="248">
        <v>1.582749437362585E-3</v>
      </c>
      <c r="I21" s="328">
        <v>-6.329818979999069E-3</v>
      </c>
      <c r="J21" s="297"/>
      <c r="K21" s="296">
        <v>145</v>
      </c>
      <c r="L21" s="328">
        <v>1.5296042032966538E-3</v>
      </c>
      <c r="M21" s="297">
        <v>-197</v>
      </c>
      <c r="N21" s="328">
        <v>-2.0781519175823502E-3</v>
      </c>
      <c r="O21" s="297"/>
      <c r="P21" s="296">
        <v>43</v>
      </c>
      <c r="Q21" s="328">
        <v>2.9365601484839994E-3</v>
      </c>
      <c r="R21" s="297">
        <v>-135.68743099999983</v>
      </c>
      <c r="S21" s="328">
        <v>-9.2663791284830679E-3</v>
      </c>
      <c r="U21" s="305" t="s">
        <v>13</v>
      </c>
      <c r="V21" s="302">
        <v>110</v>
      </c>
      <c r="W21" s="298">
        <v>3.0530113794060506E-2</v>
      </c>
      <c r="X21" s="302">
        <v>98</v>
      </c>
      <c r="Y21" s="298">
        <v>2.7199555925617541E-2</v>
      </c>
      <c r="Z21" s="302">
        <v>271</v>
      </c>
      <c r="AA21" s="298">
        <v>7.5215098529003613E-2</v>
      </c>
      <c r="AB21" s="302">
        <v>359</v>
      </c>
      <c r="AC21" s="298">
        <v>9.9639189564252009E-2</v>
      </c>
      <c r="AD21" s="302">
        <v>261</v>
      </c>
      <c r="AE21" s="298">
        <v>7.2439633638634468E-2</v>
      </c>
      <c r="AF21" s="302">
        <v>490</v>
      </c>
      <c r="AG21" s="298">
        <v>0.13599777962808771</v>
      </c>
      <c r="AH21" s="302">
        <v>901</v>
      </c>
      <c r="AI21" s="298">
        <v>0.25006938662225925</v>
      </c>
      <c r="AJ21" s="302">
        <v>439</v>
      </c>
      <c r="AK21" s="298">
        <v>0.12184290868720511</v>
      </c>
      <c r="AL21" s="302">
        <v>479</v>
      </c>
      <c r="AM21" s="298">
        <v>0.13294476824868165</v>
      </c>
      <c r="AN21" s="302">
        <v>195</v>
      </c>
      <c r="AO21" s="298">
        <v>5.4121565362198171E-2</v>
      </c>
      <c r="AP21" s="302">
        <v>3603</v>
      </c>
      <c r="AQ21" s="297"/>
      <c r="AR21" s="468"/>
      <c r="AS21" s="468"/>
      <c r="AT21" s="302">
        <v>927</v>
      </c>
      <c r="AU21" s="302">
        <v>891</v>
      </c>
      <c r="AV21" s="302">
        <v>104.04040404040404</v>
      </c>
      <c r="AX21" s="305" t="s">
        <v>13</v>
      </c>
      <c r="AY21" s="302">
        <v>998</v>
      </c>
      <c r="AZ21" s="298">
        <v>0.33957128274923443</v>
      </c>
      <c r="BA21" s="302">
        <v>537</v>
      </c>
      <c r="BB21" s="298">
        <v>0.18271520925484858</v>
      </c>
      <c r="BC21" s="302">
        <v>837</v>
      </c>
      <c r="BD21" s="298">
        <v>0.28479074515141206</v>
      </c>
      <c r="BE21" s="302">
        <v>263</v>
      </c>
      <c r="BF21" s="298">
        <v>8.9486219802653963E-2</v>
      </c>
      <c r="BG21" s="302">
        <v>61</v>
      </c>
      <c r="BH21" s="298">
        <v>2.075535896563457E-2</v>
      </c>
      <c r="BI21" s="302">
        <v>243</v>
      </c>
      <c r="BJ21" s="298">
        <v>8.2681184076216399E-2</v>
      </c>
      <c r="BK21" s="302">
        <v>2939</v>
      </c>
      <c r="BL21" s="328">
        <v>0.34983713355048862</v>
      </c>
      <c r="BM21" s="331"/>
      <c r="BN21" s="305" t="s">
        <v>13</v>
      </c>
      <c r="BO21" s="302">
        <v>12</v>
      </c>
      <c r="BP21" s="298">
        <v>4.0595399188092015E-3</v>
      </c>
      <c r="BQ21" s="302">
        <v>88</v>
      </c>
      <c r="BR21" s="298">
        <v>2.9769959404600813E-2</v>
      </c>
      <c r="BS21" s="296">
        <v>36</v>
      </c>
      <c r="BT21" s="298">
        <v>1.2178619756427604E-2</v>
      </c>
      <c r="BU21" s="296">
        <v>192</v>
      </c>
      <c r="BV21" s="298">
        <v>6.4952638700947224E-2</v>
      </c>
      <c r="BW21" s="296">
        <v>540</v>
      </c>
      <c r="BX21" s="298">
        <v>0.18267929634641408</v>
      </c>
      <c r="BY21" s="296">
        <v>556</v>
      </c>
      <c r="BZ21" s="298">
        <v>0.18809201623815969</v>
      </c>
      <c r="CA21" s="296">
        <v>776</v>
      </c>
      <c r="CB21" s="298">
        <v>0.26251691474966171</v>
      </c>
      <c r="CC21" s="296">
        <v>756</v>
      </c>
      <c r="CD21" s="298">
        <v>0.2557510148849797</v>
      </c>
      <c r="CE21" s="302">
        <v>2956</v>
      </c>
      <c r="CF21" s="469"/>
    </row>
    <row r="22" spans="2:84" x14ac:dyDescent="0.2">
      <c r="B22" s="303">
        <v>97234</v>
      </c>
      <c r="C22" s="304" t="s">
        <v>2</v>
      </c>
      <c r="D22" s="297">
        <v>1521</v>
      </c>
      <c r="E22" s="296">
        <v>1469.333333</v>
      </c>
      <c r="F22" s="296">
        <v>1437</v>
      </c>
      <c r="G22" s="371">
        <v>-5.1512688539059326E-3</v>
      </c>
      <c r="H22" s="248">
        <v>-4.9248657875152757E-3</v>
      </c>
      <c r="I22" s="328">
        <v>-5.5473502762977134E-3</v>
      </c>
      <c r="K22" s="296">
        <v>131</v>
      </c>
      <c r="L22" s="328">
        <v>8.0335264269247274E-3</v>
      </c>
      <c r="M22" s="326">
        <v>-215</v>
      </c>
      <c r="N22" s="328">
        <v>-1.318479528083066E-2</v>
      </c>
      <c r="P22" s="296">
        <v>35</v>
      </c>
      <c r="Q22" s="328">
        <v>6.0048637630528146E-3</v>
      </c>
      <c r="R22" s="326">
        <v>-67.333333000000039</v>
      </c>
      <c r="S22" s="328">
        <v>-1.1552214039350526E-2</v>
      </c>
      <c r="T22" s="300"/>
      <c r="U22" s="305" t="s">
        <v>2</v>
      </c>
      <c r="V22" s="302">
        <v>49.410483999999997</v>
      </c>
      <c r="W22" s="298">
        <v>3.4384470400567524E-2</v>
      </c>
      <c r="X22" s="302">
        <v>47.434063999999999</v>
      </c>
      <c r="Y22" s="298">
        <v>3.3009091139172518E-2</v>
      </c>
      <c r="Z22" s="302">
        <v>122.537999</v>
      </c>
      <c r="AA22" s="298">
        <v>8.5273485674827093E-2</v>
      </c>
      <c r="AB22" s="302">
        <v>163.05459500000001</v>
      </c>
      <c r="AC22" s="298">
        <v>0.11346875079090554</v>
      </c>
      <c r="AD22" s="302">
        <v>127.610263</v>
      </c>
      <c r="AE22" s="298">
        <v>8.8803244892969216E-2</v>
      </c>
      <c r="AF22" s="302">
        <v>259.89914199999998</v>
      </c>
      <c r="AG22" s="298">
        <v>0.18086231163475136</v>
      </c>
      <c r="AH22" s="302">
        <v>321.16814199999999</v>
      </c>
      <c r="AI22" s="298">
        <v>0.22349905482011201</v>
      </c>
      <c r="AJ22" s="302">
        <v>132.43202400000001</v>
      </c>
      <c r="AK22" s="298">
        <v>9.2158680520418465E-2</v>
      </c>
      <c r="AL22" s="302">
        <v>159.10175599999999</v>
      </c>
      <c r="AM22" s="298">
        <v>0.11071799296400975</v>
      </c>
      <c r="AN22" s="302">
        <v>54.351531999999999</v>
      </c>
      <c r="AO22" s="298">
        <v>3.7822917162266587E-2</v>
      </c>
      <c r="AP22" s="302">
        <v>1437.0000009999999</v>
      </c>
      <c r="AQ22" s="297"/>
      <c r="AR22" s="330"/>
      <c r="AS22" s="330"/>
      <c r="AT22" s="302">
        <v>439.88451699999996</v>
      </c>
      <c r="AU22" s="302">
        <v>269.78123900000003</v>
      </c>
      <c r="AV22" s="302">
        <v>163.05230068277649</v>
      </c>
      <c r="AX22" s="305" t="s">
        <v>2</v>
      </c>
      <c r="AY22" s="302">
        <v>535.6096399999999</v>
      </c>
      <c r="AZ22" s="298">
        <v>0.47247738310616666</v>
      </c>
      <c r="BA22" s="302">
        <v>120.56158099999999</v>
      </c>
      <c r="BB22" s="298">
        <v>0.10635099901118686</v>
      </c>
      <c r="BC22" s="302">
        <v>240.13495199999997</v>
      </c>
      <c r="BD22" s="298">
        <v>0.21183026824028961</v>
      </c>
      <c r="BE22" s="302">
        <v>136.50414900000001</v>
      </c>
      <c r="BF22" s="298">
        <v>0.12041441805015733</v>
      </c>
      <c r="BG22" s="302">
        <v>28.658080000000002</v>
      </c>
      <c r="BH22" s="298">
        <v>2.5280154859138038E-2</v>
      </c>
      <c r="BI22" s="302">
        <v>72.151235999999997</v>
      </c>
      <c r="BJ22" s="298">
        <v>6.3646776733061503E-2</v>
      </c>
      <c r="BK22" s="302">
        <v>1133.6196379999999</v>
      </c>
      <c r="BL22" s="328">
        <v>0.18373494164566539</v>
      </c>
      <c r="BM22" s="331"/>
      <c r="BN22" s="305" t="s">
        <v>2</v>
      </c>
      <c r="BO22" s="302">
        <v>31.622711000000002</v>
      </c>
      <c r="BP22" s="298">
        <v>2.9087080237451022E-2</v>
      </c>
      <c r="BQ22" s="302">
        <v>43.481225999999992</v>
      </c>
      <c r="BR22" s="298">
        <v>3.9994733831793902E-2</v>
      </c>
      <c r="BS22" s="296">
        <v>31.622711000000002</v>
      </c>
      <c r="BT22" s="298">
        <v>2.9087080237451022E-2</v>
      </c>
      <c r="BU22" s="296">
        <v>150.20786899999999</v>
      </c>
      <c r="BV22" s="298">
        <v>0.13816362353940909</v>
      </c>
      <c r="BW22" s="296">
        <v>209.50044800000001</v>
      </c>
      <c r="BX22" s="298">
        <v>0.19270189519038816</v>
      </c>
      <c r="BY22" s="296">
        <v>181.83057800000006</v>
      </c>
      <c r="BZ22" s="298">
        <v>0.16725070193722788</v>
      </c>
      <c r="CA22" s="296">
        <v>245.075999</v>
      </c>
      <c r="CB22" s="298">
        <v>0.22542486149231372</v>
      </c>
      <c r="CC22" s="296">
        <v>193.83223900000004</v>
      </c>
      <c r="CD22" s="298">
        <v>0.17829002353396531</v>
      </c>
      <c r="CE22" s="302">
        <v>1087.173781</v>
      </c>
      <c r="CF22" s="329"/>
    </row>
    <row r="23" spans="2:84" x14ac:dyDescent="0.2">
      <c r="B23" s="303">
        <v>97204</v>
      </c>
      <c r="C23" s="304" t="s">
        <v>3</v>
      </c>
      <c r="D23" s="297">
        <v>3315</v>
      </c>
      <c r="E23" s="296">
        <v>3672.625</v>
      </c>
      <c r="F23" s="296">
        <v>3771</v>
      </c>
      <c r="G23" s="371">
        <v>1.1785507724987099E-2</v>
      </c>
      <c r="H23" s="248">
        <v>1.4743201842926767E-2</v>
      </c>
      <c r="I23" s="328">
        <v>6.6302718336439526E-3</v>
      </c>
      <c r="K23" s="296">
        <v>134</v>
      </c>
      <c r="L23" s="328">
        <v>3.4632851647988403E-3</v>
      </c>
      <c r="M23" s="326">
        <v>322</v>
      </c>
      <c r="N23" s="328">
        <v>8.3222225601882575E-3</v>
      </c>
      <c r="P23" s="296">
        <v>34</v>
      </c>
      <c r="Q23" s="328">
        <v>2.2915297824029927E-3</v>
      </c>
      <c r="R23" s="326">
        <v>64.375</v>
      </c>
      <c r="S23" s="328">
        <v>4.3387420512409599E-3</v>
      </c>
      <c r="T23" s="300"/>
      <c r="U23" s="305" t="s">
        <v>3</v>
      </c>
      <c r="V23" s="302">
        <v>87.655957999999998</v>
      </c>
      <c r="W23" s="298">
        <v>2.3244751524794487E-2</v>
      </c>
      <c r="X23" s="302">
        <v>111.867496</v>
      </c>
      <c r="Y23" s="298">
        <v>2.9665207106868208E-2</v>
      </c>
      <c r="Z23" s="302">
        <v>210.39866899999998</v>
      </c>
      <c r="AA23" s="298">
        <v>5.5793866083267044E-2</v>
      </c>
      <c r="AB23" s="302">
        <v>324.06205399999999</v>
      </c>
      <c r="AC23" s="298">
        <v>8.5935309997348192E-2</v>
      </c>
      <c r="AD23" s="302">
        <v>227.06827099999998</v>
      </c>
      <c r="AE23" s="298">
        <v>6.0214338636966326E-2</v>
      </c>
      <c r="AF23" s="302">
        <v>529.08404300000007</v>
      </c>
      <c r="AG23" s="298">
        <v>0.14030337920975872</v>
      </c>
      <c r="AH23" s="302">
        <v>919.53599400000007</v>
      </c>
      <c r="AI23" s="298">
        <v>0.24384407159904539</v>
      </c>
      <c r="AJ23" s="302">
        <v>579.05825499999992</v>
      </c>
      <c r="AK23" s="298">
        <v>0.15355562317687615</v>
      </c>
      <c r="AL23" s="302">
        <v>568.24848599999996</v>
      </c>
      <c r="AM23" s="298">
        <v>0.15068907080350041</v>
      </c>
      <c r="AN23" s="302">
        <v>214.02077400000002</v>
      </c>
      <c r="AO23" s="298">
        <v>5.6754381861575193E-2</v>
      </c>
      <c r="AP23" s="302">
        <v>3770.9999999999995</v>
      </c>
      <c r="AQ23" s="297"/>
      <c r="AR23" s="330"/>
      <c r="AS23" s="330"/>
      <c r="AT23" s="302">
        <v>815.69811699999991</v>
      </c>
      <c r="AU23" s="302">
        <v>1068.400568</v>
      </c>
      <c r="AV23" s="302">
        <v>76.347592975072246</v>
      </c>
      <c r="AX23" s="305" t="s">
        <v>3</v>
      </c>
      <c r="AY23" s="302">
        <v>1385.4100420000002</v>
      </c>
      <c r="AZ23" s="298">
        <v>0.43621079719306505</v>
      </c>
      <c r="BA23" s="302">
        <v>158.38381699999999</v>
      </c>
      <c r="BB23" s="298">
        <v>4.9868796227514653E-2</v>
      </c>
      <c r="BC23" s="302">
        <v>959.25376900000003</v>
      </c>
      <c r="BD23" s="298">
        <v>0.30203105116942858</v>
      </c>
      <c r="BE23" s="302">
        <v>252.990601</v>
      </c>
      <c r="BF23" s="298">
        <v>7.965672862111578E-2</v>
      </c>
      <c r="BG23" s="302">
        <v>49.321021000000002</v>
      </c>
      <c r="BH23" s="298">
        <v>1.5529237724975217E-2</v>
      </c>
      <c r="BI23" s="302">
        <v>370.65118100000007</v>
      </c>
      <c r="BJ23" s="298">
        <v>0.11670338906390074</v>
      </c>
      <c r="BK23" s="302">
        <v>3176.0104310000002</v>
      </c>
      <c r="BL23" s="328">
        <v>0.10259388977139336</v>
      </c>
      <c r="BM23" s="331"/>
      <c r="BN23" s="305" t="s">
        <v>3</v>
      </c>
      <c r="BO23" s="302">
        <v>80.705129000000014</v>
      </c>
      <c r="BP23" s="298">
        <v>2.5345881721339558E-2</v>
      </c>
      <c r="BQ23" s="302">
        <v>193.69230900000002</v>
      </c>
      <c r="BR23" s="298">
        <v>6.0830115942781697E-2</v>
      </c>
      <c r="BS23" s="296">
        <v>84.740382000000025</v>
      </c>
      <c r="BT23" s="298">
        <v>2.6613174723915403E-2</v>
      </c>
      <c r="BU23" s="296">
        <v>342.99679600000002</v>
      </c>
      <c r="BV23" s="298">
        <v>0.10771999660906846</v>
      </c>
      <c r="BW23" s="296">
        <v>541.57887100000005</v>
      </c>
      <c r="BX23" s="298">
        <v>0.17008576997804706</v>
      </c>
      <c r="BY23" s="296">
        <v>262.29166600000002</v>
      </c>
      <c r="BZ23" s="298">
        <v>8.237411457367351E-2</v>
      </c>
      <c r="CA23" s="296">
        <v>1002.342259</v>
      </c>
      <c r="CB23" s="298">
        <v>0.31479100096493617</v>
      </c>
      <c r="CC23" s="296">
        <v>675.80415500000004</v>
      </c>
      <c r="CD23" s="298">
        <v>0.21223994548623823</v>
      </c>
      <c r="CE23" s="302">
        <v>3184.1515669999999</v>
      </c>
      <c r="CF23" s="329"/>
    </row>
    <row r="24" spans="2:84" x14ac:dyDescent="0.2">
      <c r="B24" s="303">
        <v>97205</v>
      </c>
      <c r="C24" s="304" t="s">
        <v>4</v>
      </c>
      <c r="D24" s="297">
        <v>4046</v>
      </c>
      <c r="E24" s="296">
        <v>4408</v>
      </c>
      <c r="F24" s="296">
        <v>4469</v>
      </c>
      <c r="G24" s="371">
        <v>9.0806109566969884E-3</v>
      </c>
      <c r="H24" s="248">
        <v>1.231699893697713E-2</v>
      </c>
      <c r="I24" s="328">
        <v>3.4418089941243846E-3</v>
      </c>
      <c r="K24" s="296">
        <v>399</v>
      </c>
      <c r="L24" s="328">
        <v>8.5653989875226922E-3</v>
      </c>
      <c r="M24" s="326">
        <v>24</v>
      </c>
      <c r="N24" s="328">
        <v>5.1521196917429725E-4</v>
      </c>
      <c r="P24" s="296">
        <v>130</v>
      </c>
      <c r="Q24" s="328">
        <v>7.3350027743634425E-3</v>
      </c>
      <c r="R24" s="326">
        <v>-69</v>
      </c>
      <c r="S24" s="328">
        <v>-3.8931937802390579E-3</v>
      </c>
      <c r="T24" s="300"/>
      <c r="U24" s="305" t="s">
        <v>4</v>
      </c>
      <c r="V24" s="302">
        <v>134.66321299999998</v>
      </c>
      <c r="W24" s="298">
        <v>3.0132739552531988E-2</v>
      </c>
      <c r="X24" s="302">
        <v>171.846338</v>
      </c>
      <c r="Y24" s="298">
        <v>3.8452973389327801E-2</v>
      </c>
      <c r="Z24" s="302">
        <v>323.59368999999998</v>
      </c>
      <c r="AA24" s="298">
        <v>7.2408523191948307E-2</v>
      </c>
      <c r="AB24" s="302">
        <v>466.29649799999999</v>
      </c>
      <c r="AC24" s="298">
        <v>0.10434023231342145</v>
      </c>
      <c r="AD24" s="302">
        <v>353.732416</v>
      </c>
      <c r="AE24" s="298">
        <v>7.9152476204588262E-2</v>
      </c>
      <c r="AF24" s="302">
        <v>720.54868299999998</v>
      </c>
      <c r="AG24" s="298">
        <v>0.1612326433928094</v>
      </c>
      <c r="AH24" s="302">
        <v>1079.3155999999999</v>
      </c>
      <c r="AI24" s="298">
        <v>0.24151165819714102</v>
      </c>
      <c r="AJ24" s="302">
        <v>650.20222899999999</v>
      </c>
      <c r="AK24" s="298">
        <v>0.1454916601680428</v>
      </c>
      <c r="AL24" s="302">
        <v>448.20740899999998</v>
      </c>
      <c r="AM24" s="298">
        <v>0.10029255072736296</v>
      </c>
      <c r="AN24" s="302">
        <v>120.59392199999999</v>
      </c>
      <c r="AO24" s="298">
        <v>2.6984542862825929E-2</v>
      </c>
      <c r="AP24" s="302">
        <v>4468.9999980000002</v>
      </c>
      <c r="AQ24" s="297"/>
      <c r="AR24" s="330"/>
      <c r="AS24" s="330"/>
      <c r="AT24" s="302">
        <v>1229.0530530000001</v>
      </c>
      <c r="AU24" s="302">
        <v>886.36532600000021</v>
      </c>
      <c r="AV24" s="302">
        <v>138.66213139750005</v>
      </c>
      <c r="AX24" s="305" t="s">
        <v>4</v>
      </c>
      <c r="AY24" s="302">
        <v>1848.0920970000004</v>
      </c>
      <c r="AZ24" s="298">
        <v>0.51570255229712736</v>
      </c>
      <c r="BA24" s="302">
        <v>355.75206800000001</v>
      </c>
      <c r="BB24" s="298">
        <v>9.9271161729653334E-2</v>
      </c>
      <c r="BC24" s="302">
        <v>736.62787200000002</v>
      </c>
      <c r="BD24" s="298">
        <v>0.20555299938799618</v>
      </c>
      <c r="BE24" s="302">
        <v>392.93519500000002</v>
      </c>
      <c r="BF24" s="298">
        <v>0.10964696146788913</v>
      </c>
      <c r="BG24" s="302">
        <v>57.282111999999998</v>
      </c>
      <c r="BH24" s="298">
        <v>1.5984339420812912E-2</v>
      </c>
      <c r="BI24" s="302">
        <v>192.95027300000001</v>
      </c>
      <c r="BJ24" s="298">
        <v>5.3841985696520996E-2</v>
      </c>
      <c r="BK24" s="302">
        <v>3583.6396170000007</v>
      </c>
      <c r="BL24" s="328">
        <v>0.16142342260392986</v>
      </c>
      <c r="BM24" s="331"/>
      <c r="BN24" s="305" t="s">
        <v>4</v>
      </c>
      <c r="BO24" s="302">
        <v>36.178174999999996</v>
      </c>
      <c r="BP24" s="298">
        <v>1.028571385421726E-2</v>
      </c>
      <c r="BQ24" s="302">
        <v>172.85128700000001</v>
      </c>
      <c r="BR24" s="298">
        <v>4.9142856913461888E-2</v>
      </c>
      <c r="BS24" s="296">
        <v>349.722375</v>
      </c>
      <c r="BT24" s="298">
        <v>9.9428571995886034E-2</v>
      </c>
      <c r="BU24" s="296">
        <v>518.55386400000009</v>
      </c>
      <c r="BV24" s="298">
        <v>0.14742857159330713</v>
      </c>
      <c r="BW24" s="296">
        <v>675.325962</v>
      </c>
      <c r="BX24" s="298">
        <v>0.1920000000955272</v>
      </c>
      <c r="BY24" s="296">
        <v>317.56399299999998</v>
      </c>
      <c r="BZ24" s="298">
        <v>9.0285714036173831E-2</v>
      </c>
      <c r="CA24" s="296">
        <v>735.62292400000001</v>
      </c>
      <c r="CB24" s="298">
        <v>0.20914285756168219</v>
      </c>
      <c r="CC24" s="296">
        <v>711.50413700000001</v>
      </c>
      <c r="CD24" s="298">
        <v>0.20228571394974446</v>
      </c>
      <c r="CE24" s="302">
        <v>3517.322717</v>
      </c>
      <c r="CF24" s="329"/>
    </row>
    <row r="25" spans="2:84" x14ac:dyDescent="0.2">
      <c r="B25" s="303">
        <v>97208</v>
      </c>
      <c r="C25" s="304" t="s">
        <v>7</v>
      </c>
      <c r="D25" s="297">
        <v>945</v>
      </c>
      <c r="E25" s="296">
        <v>889</v>
      </c>
      <c r="F25" s="296">
        <v>857</v>
      </c>
      <c r="G25" s="371">
        <v>-8.8467270903276329E-3</v>
      </c>
      <c r="H25" s="248">
        <v>-8.6888450333182377E-3</v>
      </c>
      <c r="I25" s="328">
        <v>-9.1229601868010324E-3</v>
      </c>
      <c r="K25" s="296">
        <v>20</v>
      </c>
      <c r="L25" s="328">
        <v>2.0106197932562801E-3</v>
      </c>
      <c r="M25" s="326">
        <v>-108</v>
      </c>
      <c r="N25" s="328">
        <v>-1.0857346883583913E-2</v>
      </c>
      <c r="P25" s="296">
        <v>4</v>
      </c>
      <c r="Q25" s="328">
        <v>1.140370023350129E-3</v>
      </c>
      <c r="R25" s="326">
        <v>-36</v>
      </c>
      <c r="S25" s="328">
        <v>-1.0263330210151161E-2</v>
      </c>
      <c r="T25" s="300"/>
      <c r="U25" s="305" t="s">
        <v>7</v>
      </c>
      <c r="V25" s="302">
        <v>25.523482999999999</v>
      </c>
      <c r="W25" s="298">
        <v>2.9782360594845229E-2</v>
      </c>
      <c r="X25" s="302">
        <v>26.505155000000002</v>
      </c>
      <c r="Y25" s="298">
        <v>3.0927835508667258E-2</v>
      </c>
      <c r="Z25" s="302">
        <v>56.936999</v>
      </c>
      <c r="AA25" s="298">
        <v>6.6437571839483761E-2</v>
      </c>
      <c r="AB25" s="302">
        <v>83.44215299999999</v>
      </c>
      <c r="AC25" s="298">
        <v>9.736540618128986E-2</v>
      </c>
      <c r="AD25" s="302">
        <v>60.863688000000003</v>
      </c>
      <c r="AE25" s="298">
        <v>7.1019472661632999E-2</v>
      </c>
      <c r="AF25" s="302">
        <v>133.50744499999999</v>
      </c>
      <c r="AG25" s="298">
        <v>0.15578465012343601</v>
      </c>
      <c r="AH25" s="302">
        <v>209.09621900000002</v>
      </c>
      <c r="AI25" s="298">
        <v>0.24398625349356629</v>
      </c>
      <c r="AJ25" s="302">
        <v>102.093929</v>
      </c>
      <c r="AK25" s="298">
        <v>0.1191294388787975</v>
      </c>
      <c r="AL25" s="302">
        <v>112.892325</v>
      </c>
      <c r="AM25" s="298">
        <v>0.13172966759828433</v>
      </c>
      <c r="AN25" s="302">
        <v>46.138603000000003</v>
      </c>
      <c r="AO25" s="298">
        <v>5.3837343119996911E-2</v>
      </c>
      <c r="AP25" s="302">
        <v>856.99999899999989</v>
      </c>
      <c r="AQ25" s="297"/>
      <c r="AR25" s="330"/>
      <c r="AS25" s="330"/>
      <c r="AT25" s="302">
        <v>212.041237</v>
      </c>
      <c r="AU25" s="302">
        <v>212.041235</v>
      </c>
      <c r="AV25" s="302">
        <v>100.00000094321277</v>
      </c>
      <c r="AX25" s="305" t="s">
        <v>7</v>
      </c>
      <c r="AY25" s="302">
        <v>277.81328600000001</v>
      </c>
      <c r="AZ25" s="298">
        <v>0.39251040013806665</v>
      </c>
      <c r="BA25" s="302">
        <v>55.955326999999997</v>
      </c>
      <c r="BB25" s="298">
        <v>7.9056866238666368E-2</v>
      </c>
      <c r="BC25" s="302">
        <v>200.261168</v>
      </c>
      <c r="BD25" s="298">
        <v>0.28294036010861118</v>
      </c>
      <c r="BE25" s="302">
        <v>72.643756999999994</v>
      </c>
      <c r="BF25" s="298">
        <v>0.10263522863914606</v>
      </c>
      <c r="BG25" s="302">
        <v>34.358533000000001</v>
      </c>
      <c r="BH25" s="298">
        <v>4.8543688209306761E-2</v>
      </c>
      <c r="BI25" s="302">
        <v>66.753724999999989</v>
      </c>
      <c r="BJ25" s="298">
        <v>9.4313456666202986E-2</v>
      </c>
      <c r="BK25" s="302">
        <v>707.785796</v>
      </c>
      <c r="BL25" s="328">
        <v>0.16764706092960274</v>
      </c>
      <c r="BM25" s="331"/>
      <c r="BN25" s="305" t="s">
        <v>7</v>
      </c>
      <c r="BO25" s="302">
        <v>15.706759999999999</v>
      </c>
      <c r="BP25" s="298">
        <v>2.2598872235017851E-2</v>
      </c>
      <c r="BQ25" s="302">
        <v>15.706759000000002</v>
      </c>
      <c r="BR25" s="298">
        <v>2.2598870796218751E-2</v>
      </c>
      <c r="BS25" s="296">
        <v>15.706759</v>
      </c>
      <c r="BT25" s="298">
        <v>2.2598870796218747E-2</v>
      </c>
      <c r="BU25" s="296">
        <v>47.120276000000004</v>
      </c>
      <c r="BV25" s="298">
        <v>6.7796610949857145E-2</v>
      </c>
      <c r="BW25" s="296">
        <v>102.09393199999998</v>
      </c>
      <c r="BX25" s="298">
        <v>0.14689265801722318</v>
      </c>
      <c r="BY25" s="296">
        <v>121.72737799999999</v>
      </c>
      <c r="BZ25" s="298">
        <v>0.17514124255579908</v>
      </c>
      <c r="CA25" s="296">
        <v>196.33447900000002</v>
      </c>
      <c r="CB25" s="298">
        <v>0.28248587272294196</v>
      </c>
      <c r="CC25" s="296">
        <v>180.62771999999998</v>
      </c>
      <c r="CD25" s="298">
        <v>0.25988700192672315</v>
      </c>
      <c r="CE25" s="302">
        <v>695.02406300000007</v>
      </c>
      <c r="CF25" s="329"/>
    </row>
    <row r="26" spans="2:84" x14ac:dyDescent="0.2">
      <c r="B26" s="303">
        <v>97218</v>
      </c>
      <c r="C26" s="304" t="s">
        <v>15</v>
      </c>
      <c r="D26" s="297">
        <v>5392</v>
      </c>
      <c r="E26" s="296">
        <v>5197.5163650000004</v>
      </c>
      <c r="F26" s="296">
        <v>5083</v>
      </c>
      <c r="G26" s="371">
        <v>-5.3506101411429086E-3</v>
      </c>
      <c r="H26" s="248">
        <v>-5.2341800111208592E-3</v>
      </c>
      <c r="I26" s="328">
        <v>-5.554330078943237E-3</v>
      </c>
      <c r="K26" s="296">
        <v>376</v>
      </c>
      <c r="L26" s="328">
        <v>6.5107747995784256E-3</v>
      </c>
      <c r="M26" s="326">
        <v>-685</v>
      </c>
      <c r="N26" s="328">
        <v>-1.1861384940721335E-2</v>
      </c>
      <c r="P26" s="296">
        <v>84</v>
      </c>
      <c r="Q26" s="328">
        <v>4.0742100627384585E-3</v>
      </c>
      <c r="R26" s="326">
        <v>-198.51636500000041</v>
      </c>
      <c r="S26" s="328">
        <v>-9.6285401416816956E-3</v>
      </c>
      <c r="T26" s="300"/>
      <c r="U26" s="305" t="s">
        <v>15</v>
      </c>
      <c r="V26" s="302">
        <v>187</v>
      </c>
      <c r="W26" s="298">
        <v>3.678929765886288E-2</v>
      </c>
      <c r="X26" s="302">
        <v>196</v>
      </c>
      <c r="Y26" s="298">
        <v>3.8559905567578205E-2</v>
      </c>
      <c r="Z26" s="302">
        <v>388</v>
      </c>
      <c r="AA26" s="298">
        <v>7.6332874286838479E-2</v>
      </c>
      <c r="AB26" s="302">
        <v>529</v>
      </c>
      <c r="AC26" s="298">
        <v>0.10407239819004525</v>
      </c>
      <c r="AD26" s="302">
        <v>410</v>
      </c>
      <c r="AE26" s="298">
        <v>8.0661026952587062E-2</v>
      </c>
      <c r="AF26" s="302">
        <v>756</v>
      </c>
      <c r="AG26" s="298">
        <v>0.14873106433208735</v>
      </c>
      <c r="AH26" s="302">
        <v>1108</v>
      </c>
      <c r="AI26" s="298">
        <v>0.21798150698406452</v>
      </c>
      <c r="AJ26" s="302">
        <v>633</v>
      </c>
      <c r="AK26" s="298">
        <v>0.12453275624631123</v>
      </c>
      <c r="AL26" s="302">
        <v>641</v>
      </c>
      <c r="AM26" s="298">
        <v>0.12610662994294708</v>
      </c>
      <c r="AN26" s="302">
        <v>235</v>
      </c>
      <c r="AO26" s="298">
        <v>4.6232539838677943E-2</v>
      </c>
      <c r="AP26" s="302">
        <v>5083</v>
      </c>
      <c r="AQ26" s="297"/>
      <c r="AR26" s="330"/>
      <c r="AS26" s="330"/>
      <c r="AT26" s="302">
        <v>1467</v>
      </c>
      <c r="AU26" s="302">
        <v>1198</v>
      </c>
      <c r="AV26" s="302">
        <v>122.45409015025042</v>
      </c>
      <c r="AX26" s="305" t="s">
        <v>15</v>
      </c>
      <c r="AY26" s="302">
        <v>1489</v>
      </c>
      <c r="AZ26" s="298">
        <v>0.37049017168449866</v>
      </c>
      <c r="BA26" s="302">
        <v>544</v>
      </c>
      <c r="BB26" s="298">
        <v>0.13535705399353073</v>
      </c>
      <c r="BC26" s="302">
        <v>1106</v>
      </c>
      <c r="BD26" s="298">
        <v>0.27519283403831801</v>
      </c>
      <c r="BE26" s="302">
        <v>417</v>
      </c>
      <c r="BF26" s="298">
        <v>0.10375715352077632</v>
      </c>
      <c r="BG26" s="302">
        <v>85</v>
      </c>
      <c r="BH26" s="298">
        <v>2.1149539686489176E-2</v>
      </c>
      <c r="BI26" s="302">
        <v>378</v>
      </c>
      <c r="BJ26" s="298">
        <v>9.4053247076387167E-2</v>
      </c>
      <c r="BK26" s="302">
        <v>4019</v>
      </c>
      <c r="BL26" s="328">
        <v>0.26758484997540583</v>
      </c>
      <c r="BM26" s="331"/>
      <c r="BN26" s="305" t="s">
        <v>15</v>
      </c>
      <c r="BO26" s="302">
        <v>76</v>
      </c>
      <c r="BP26" s="298">
        <v>1.8793273986152326E-2</v>
      </c>
      <c r="BQ26" s="302">
        <v>140</v>
      </c>
      <c r="BR26" s="298">
        <v>3.4619188921859542E-2</v>
      </c>
      <c r="BS26" s="296">
        <v>72</v>
      </c>
      <c r="BT26" s="298">
        <v>1.7804154302670624E-2</v>
      </c>
      <c r="BU26" s="296">
        <v>348</v>
      </c>
      <c r="BV26" s="298">
        <v>8.6053412462908013E-2</v>
      </c>
      <c r="BW26" s="296">
        <v>660</v>
      </c>
      <c r="BX26" s="298">
        <v>0.16320474777448071</v>
      </c>
      <c r="BY26" s="296">
        <v>652</v>
      </c>
      <c r="BZ26" s="298">
        <v>0.16122650840751732</v>
      </c>
      <c r="CA26" s="296">
        <v>1108</v>
      </c>
      <c r="CB26" s="298">
        <v>0.27398615232443124</v>
      </c>
      <c r="CC26" s="296">
        <v>988</v>
      </c>
      <c r="CD26" s="298">
        <v>0.24431256181998021</v>
      </c>
      <c r="CE26" s="302">
        <v>4044</v>
      </c>
      <c r="CF26" s="329"/>
    </row>
    <row r="27" spans="2:84" x14ac:dyDescent="0.2">
      <c r="B27" s="303">
        <v>97233</v>
      </c>
      <c r="C27" s="304" t="s">
        <v>16</v>
      </c>
      <c r="D27" s="297">
        <v>1934</v>
      </c>
      <c r="E27" s="296">
        <v>1872</v>
      </c>
      <c r="F27" s="296">
        <v>1857</v>
      </c>
      <c r="G27" s="371">
        <v>-3.6866525171653786E-3</v>
      </c>
      <c r="H27" s="248">
        <v>-4.6439005903143871E-3</v>
      </c>
      <c r="I27" s="328">
        <v>-2.0092526651417364E-3</v>
      </c>
      <c r="K27" s="296">
        <v>79</v>
      </c>
      <c r="L27" s="328">
        <v>3.7824097254034405E-3</v>
      </c>
      <c r="M27" s="326">
        <v>-156</v>
      </c>
      <c r="N27" s="328">
        <v>-7.4690622425688186E-3</v>
      </c>
      <c r="P27" s="296">
        <v>36</v>
      </c>
      <c r="Q27" s="328">
        <v>4.8222063963401672E-3</v>
      </c>
      <c r="R27" s="326">
        <v>-51</v>
      </c>
      <c r="S27" s="328">
        <v>-6.8314590614819036E-3</v>
      </c>
      <c r="T27" s="300"/>
      <c r="U27" s="305" t="s">
        <v>16</v>
      </c>
      <c r="V27" s="302">
        <v>50.054414000000001</v>
      </c>
      <c r="W27" s="298">
        <v>2.6954450188476038E-2</v>
      </c>
      <c r="X27" s="302">
        <v>62.067473999999997</v>
      </c>
      <c r="Y27" s="298">
        <v>3.3423518578352178E-2</v>
      </c>
      <c r="Z27" s="302">
        <v>102.11100400000001</v>
      </c>
      <c r="AA27" s="298">
        <v>5.4987078082929464E-2</v>
      </c>
      <c r="AB27" s="302">
        <v>153.166506</v>
      </c>
      <c r="AC27" s="298">
        <v>8.2480617124394182E-2</v>
      </c>
      <c r="AD27" s="302">
        <v>101.44322099999999</v>
      </c>
      <c r="AE27" s="298">
        <v>5.4627474959612274E-2</v>
      </c>
      <c r="AF27" s="302">
        <v>244.59767199999999</v>
      </c>
      <c r="AG27" s="298">
        <v>0.13171657081313948</v>
      </c>
      <c r="AH27" s="302">
        <v>430.46092699999997</v>
      </c>
      <c r="AI27" s="298">
        <v>0.2318044841141626</v>
      </c>
      <c r="AJ27" s="302">
        <v>282.30103400000002</v>
      </c>
      <c r="AK27" s="298">
        <v>0.15201994291868606</v>
      </c>
      <c r="AL27" s="302">
        <v>334.35996799999998</v>
      </c>
      <c r="AM27" s="298">
        <v>0.18005383306408185</v>
      </c>
      <c r="AN27" s="302">
        <v>96.437780000000004</v>
      </c>
      <c r="AO27" s="298">
        <v>5.1932030156165862E-2</v>
      </c>
      <c r="AP27" s="302">
        <v>1857</v>
      </c>
      <c r="AQ27" s="297"/>
      <c r="AR27" s="330"/>
      <c r="AS27" s="330"/>
      <c r="AT27" s="302">
        <v>406.44183999999996</v>
      </c>
      <c r="AU27" s="302">
        <v>563.60684000000003</v>
      </c>
      <c r="AV27" s="302">
        <v>72.114426432440013</v>
      </c>
      <c r="AX27" s="305" t="s">
        <v>16</v>
      </c>
      <c r="AY27" s="302">
        <v>641.6975829999999</v>
      </c>
      <c r="AZ27" s="298">
        <v>0.41382036760042246</v>
      </c>
      <c r="BA27" s="302">
        <v>182.19806500000001</v>
      </c>
      <c r="BB27" s="298">
        <v>0.11749657818858528</v>
      </c>
      <c r="BC27" s="302">
        <v>466.50362100000001</v>
      </c>
      <c r="BD27" s="298">
        <v>0.30084062188083416</v>
      </c>
      <c r="BE27" s="302">
        <v>108.11753399999999</v>
      </c>
      <c r="BF27" s="298">
        <v>6.9723244795097158E-2</v>
      </c>
      <c r="BG27" s="302">
        <v>20.021766</v>
      </c>
      <c r="BH27" s="298">
        <v>1.2911712285707085E-2</v>
      </c>
      <c r="BI27" s="302">
        <v>132.12841900000001</v>
      </c>
      <c r="BJ27" s="298">
        <v>8.5207475249353806E-2</v>
      </c>
      <c r="BK27" s="302">
        <v>1550.6669879999999</v>
      </c>
      <c r="BL27" s="328">
        <v>0.22114216216857602</v>
      </c>
      <c r="BM27" s="332"/>
      <c r="BN27" s="305" t="s">
        <v>16</v>
      </c>
      <c r="BO27" s="302">
        <v>64.069648000000001</v>
      </c>
      <c r="BP27" s="298">
        <v>4.1131476024299778E-2</v>
      </c>
      <c r="BQ27" s="302">
        <v>80.08705999999998</v>
      </c>
      <c r="BR27" s="298">
        <v>5.1414345030374703E-2</v>
      </c>
      <c r="BS27" s="296">
        <v>48.052236000000001</v>
      </c>
      <c r="BT27" s="298">
        <v>3.0848607018224831E-2</v>
      </c>
      <c r="BU27" s="296">
        <v>176.19153400000002</v>
      </c>
      <c r="BV27" s="298">
        <v>0.11311156035078575</v>
      </c>
      <c r="BW27" s="296">
        <v>280.30471499999993</v>
      </c>
      <c r="BX27" s="298">
        <v>0.17995021081621485</v>
      </c>
      <c r="BY27" s="296">
        <v>172.18718200000004</v>
      </c>
      <c r="BZ27" s="298">
        <v>0.1105408437412477</v>
      </c>
      <c r="CA27" s="296">
        <v>424.46142899999995</v>
      </c>
      <c r="CB27" s="298">
        <v>0.27249603572277342</v>
      </c>
      <c r="CC27" s="296">
        <v>312.32547699999992</v>
      </c>
      <c r="CD27" s="298">
        <v>0.20050692129607903</v>
      </c>
      <c r="CE27" s="302">
        <v>1557.6792809999997</v>
      </c>
      <c r="CF27" s="329"/>
    </row>
    <row r="28" spans="2:84" x14ac:dyDescent="0.2">
      <c r="B28" s="303">
        <v>97219</v>
      </c>
      <c r="C28" s="304" t="s">
        <v>31</v>
      </c>
      <c r="D28" s="297">
        <v>1844</v>
      </c>
      <c r="E28" s="296">
        <v>1717</v>
      </c>
      <c r="F28" s="296">
        <v>1664</v>
      </c>
      <c r="G28" s="371">
        <v>-9.294066382784627E-3</v>
      </c>
      <c r="H28" s="248">
        <v>-1.0142294104682925E-2</v>
      </c>
      <c r="I28" s="328">
        <v>-7.8079184823357517E-3</v>
      </c>
      <c r="K28" s="296">
        <v>7</v>
      </c>
      <c r="L28" s="328">
        <v>3.6143591488606882E-4</v>
      </c>
      <c r="M28" s="326">
        <v>-187</v>
      </c>
      <c r="N28" s="328">
        <v>-9.6555022976706952E-3</v>
      </c>
      <c r="P28" s="296">
        <v>-13</v>
      </c>
      <c r="Q28" s="328">
        <v>-1.9151498164219768E-3</v>
      </c>
      <c r="R28" s="326">
        <v>-40</v>
      </c>
      <c r="S28" s="328">
        <v>-5.8927686659137751E-3</v>
      </c>
      <c r="T28" s="300"/>
      <c r="U28" s="305" t="s">
        <v>31</v>
      </c>
      <c r="V28" s="302">
        <v>58.272232000000002</v>
      </c>
      <c r="W28" s="298">
        <v>3.5019370255443577E-2</v>
      </c>
      <c r="X28" s="302">
        <v>51.239376999999998</v>
      </c>
      <c r="Y28" s="298">
        <v>3.0792894887246802E-2</v>
      </c>
      <c r="Z28" s="302">
        <v>129.60548299999999</v>
      </c>
      <c r="AA28" s="298">
        <v>7.7887910597153678E-2</v>
      </c>
      <c r="AB28" s="302">
        <v>163.76506799999999</v>
      </c>
      <c r="AC28" s="298">
        <v>9.8416507388972049E-2</v>
      </c>
      <c r="AD28" s="302">
        <v>159.74629300000001</v>
      </c>
      <c r="AE28" s="298">
        <v>9.6001378177887092E-2</v>
      </c>
      <c r="AF28" s="302">
        <v>233.08893</v>
      </c>
      <c r="AG28" s="298">
        <v>0.14007748222369737</v>
      </c>
      <c r="AH28" s="302">
        <v>362.694413</v>
      </c>
      <c r="AI28" s="298">
        <v>0.21796539282085106</v>
      </c>
      <c r="AJ28" s="302">
        <v>182.96624500000001</v>
      </c>
      <c r="AK28" s="298">
        <v>0.10995567627996816</v>
      </c>
      <c r="AL28" s="302">
        <v>213.331052</v>
      </c>
      <c r="AM28" s="298">
        <v>0.12820375744267504</v>
      </c>
      <c r="AN28" s="302">
        <v>109.290904</v>
      </c>
      <c r="AO28" s="298">
        <v>6.5679629926105099E-2</v>
      </c>
      <c r="AP28" s="302">
        <v>1663.9999970000001</v>
      </c>
      <c r="AQ28" s="297"/>
      <c r="AR28" s="330"/>
      <c r="AS28" s="330"/>
      <c r="AT28" s="302">
        <v>455.12623099999996</v>
      </c>
      <c r="AU28" s="302">
        <v>418.17985300000004</v>
      </c>
      <c r="AV28" s="302">
        <v>108.83504495373188</v>
      </c>
      <c r="AX28" s="305" t="s">
        <v>31</v>
      </c>
      <c r="AY28" s="302">
        <v>458.14031099999994</v>
      </c>
      <c r="AZ28" s="298">
        <v>0.34383274290615529</v>
      </c>
      <c r="BA28" s="302">
        <v>244.140559</v>
      </c>
      <c r="BB28" s="298">
        <v>0.18322665794761739</v>
      </c>
      <c r="BC28" s="302">
        <v>363.47840200000007</v>
      </c>
      <c r="BD28" s="298">
        <v>0.27278930263529289</v>
      </c>
      <c r="BE28" s="302">
        <v>114.53507800000001</v>
      </c>
      <c r="BF28" s="298">
        <v>8.5958185914162988E-2</v>
      </c>
      <c r="BG28" s="302">
        <v>14.065711000000002</v>
      </c>
      <c r="BH28" s="298">
        <v>1.0556268195433432E-2</v>
      </c>
      <c r="BI28" s="302">
        <v>138.09102300000001</v>
      </c>
      <c r="BJ28" s="298">
        <v>0.10363684240133801</v>
      </c>
      <c r="BK28" s="302">
        <v>1332.451084</v>
      </c>
      <c r="BL28" s="328">
        <v>0.34763948361572206</v>
      </c>
      <c r="BM28" s="332"/>
      <c r="BN28" s="305" t="s">
        <v>31</v>
      </c>
      <c r="BO28" s="302">
        <v>36.168972999999994</v>
      </c>
      <c r="BP28" s="298">
        <v>2.6843341261022224E-2</v>
      </c>
      <c r="BQ28" s="302">
        <v>32.150198000000003</v>
      </c>
      <c r="BR28" s="298">
        <v>2.3860747622649791E-2</v>
      </c>
      <c r="BS28" s="296">
        <v>4.0187749999999998</v>
      </c>
      <c r="BT28" s="298">
        <v>2.9825936383724417E-3</v>
      </c>
      <c r="BU28" s="296">
        <v>92.431819000000004</v>
      </c>
      <c r="BV28" s="298">
        <v>6.8599649229576926E-2</v>
      </c>
      <c r="BW28" s="296">
        <v>237.10770600000001</v>
      </c>
      <c r="BX28" s="298">
        <v>0.17597301056284148</v>
      </c>
      <c r="BY28" s="296">
        <v>217.01383100000007</v>
      </c>
      <c r="BZ28" s="298">
        <v>0.16106004237097932</v>
      </c>
      <c r="CA28" s="296">
        <v>318.379186</v>
      </c>
      <c r="CB28" s="298">
        <v>0.23628984821339746</v>
      </c>
      <c r="CC28" s="296">
        <v>410.1390110000001</v>
      </c>
      <c r="CD28" s="298">
        <v>0.30439076710116025</v>
      </c>
      <c r="CE28" s="302">
        <v>1347.4094990000003</v>
      </c>
      <c r="CF28" s="329"/>
    </row>
    <row r="29" spans="2:84" x14ac:dyDescent="0.2">
      <c r="B29" s="303">
        <v>97225</v>
      </c>
      <c r="C29" s="306" t="s">
        <v>20</v>
      </c>
      <c r="D29" s="308">
        <v>4439</v>
      </c>
      <c r="E29" s="307">
        <v>4581.3340879999996</v>
      </c>
      <c r="F29" s="307">
        <v>4425</v>
      </c>
      <c r="G29" s="372">
        <v>-2.8712671596009542E-4</v>
      </c>
      <c r="H29" s="249">
        <v>4.5189103982501422E-3</v>
      </c>
      <c r="I29" s="333">
        <v>-8.6424283495937226E-3</v>
      </c>
      <c r="K29" s="307">
        <v>132</v>
      </c>
      <c r="L29" s="333">
        <v>2.7071947504808997E-3</v>
      </c>
      <c r="M29" s="326">
        <v>-146</v>
      </c>
      <c r="N29" s="333">
        <v>-2.9943214664409951E-3</v>
      </c>
      <c r="P29" s="307">
        <v>17</v>
      </c>
      <c r="Q29" s="333">
        <v>9.397904438032328E-4</v>
      </c>
      <c r="R29" s="326">
        <v>-173.33408799999961</v>
      </c>
      <c r="S29" s="333">
        <v>-9.5822187933969558E-3</v>
      </c>
      <c r="T29" s="300"/>
      <c r="U29" s="310" t="s">
        <v>20</v>
      </c>
      <c r="V29" s="302">
        <v>141.08904799999999</v>
      </c>
      <c r="W29" s="309">
        <v>3.1884530628674461E-2</v>
      </c>
      <c r="X29" s="302">
        <v>148.04414199999999</v>
      </c>
      <c r="Y29" s="309">
        <v>3.3456303284396902E-2</v>
      </c>
      <c r="Z29" s="302">
        <v>291.12035900000001</v>
      </c>
      <c r="AA29" s="309">
        <v>6.5789911653285849E-2</v>
      </c>
      <c r="AB29" s="302">
        <v>472.94638599999996</v>
      </c>
      <c r="AC29" s="309">
        <v>0.10688053923319332</v>
      </c>
      <c r="AD29" s="302">
        <v>383.54980499999999</v>
      </c>
      <c r="AE29" s="309">
        <v>8.6677922053486525E-2</v>
      </c>
      <c r="AF29" s="302">
        <v>591.2546319999999</v>
      </c>
      <c r="AG29" s="309">
        <v>0.13361686601889644</v>
      </c>
      <c r="AH29" s="302">
        <v>1040.4592010000001</v>
      </c>
      <c r="AI29" s="309">
        <v>0.23513202287799592</v>
      </c>
      <c r="AJ29" s="302">
        <v>499.88390800000002</v>
      </c>
      <c r="AK29" s="309">
        <v>0.1129681148277894</v>
      </c>
      <c r="AL29" s="302">
        <v>550.53068099999996</v>
      </c>
      <c r="AM29" s="309">
        <v>0.12441371324845506</v>
      </c>
      <c r="AN29" s="302">
        <v>306.12183699999997</v>
      </c>
      <c r="AO29" s="309">
        <v>6.9180076173825988E-2</v>
      </c>
      <c r="AP29" s="311">
        <v>4424.9999990000006</v>
      </c>
      <c r="AQ29" s="297"/>
      <c r="AR29" s="330"/>
      <c r="AS29" s="330"/>
      <c r="AT29" s="302">
        <v>1170.4559730000001</v>
      </c>
      <c r="AU29" s="302">
        <v>1070.2993160000001</v>
      </c>
      <c r="AV29" s="302">
        <v>109.35781752849405</v>
      </c>
      <c r="AX29" s="310" t="s">
        <v>20</v>
      </c>
      <c r="AY29" s="302">
        <v>1311.5385079999999</v>
      </c>
      <c r="AZ29" s="309">
        <v>0.36448458223808294</v>
      </c>
      <c r="BA29" s="302">
        <v>476.94026600000001</v>
      </c>
      <c r="BB29" s="309">
        <v>0.1325446203410523</v>
      </c>
      <c r="BC29" s="302">
        <v>940.04851099999996</v>
      </c>
      <c r="BD29" s="309">
        <v>0.26124523734942212</v>
      </c>
      <c r="BE29" s="302">
        <v>362.66498200000001</v>
      </c>
      <c r="BF29" s="309">
        <v>0.10078681918247717</v>
      </c>
      <c r="BG29" s="302">
        <v>110.28791799999999</v>
      </c>
      <c r="BH29" s="309">
        <v>3.0649687731576655E-2</v>
      </c>
      <c r="BI29" s="302">
        <v>396.85722599999997</v>
      </c>
      <c r="BJ29" s="309">
        <v>0.11028905315738886</v>
      </c>
      <c r="BK29" s="311">
        <v>3598.3374109999995</v>
      </c>
      <c r="BL29" s="333">
        <v>0.26667370780884653</v>
      </c>
      <c r="BM29" s="331"/>
      <c r="BN29" s="310" t="s">
        <v>20</v>
      </c>
      <c r="BO29" s="302">
        <v>55.640751000000009</v>
      </c>
      <c r="BP29" s="309">
        <v>1.5902085413889423E-2</v>
      </c>
      <c r="BQ29" s="302">
        <v>182.81960999999995</v>
      </c>
      <c r="BR29" s="309">
        <v>5.2249709094579828E-2</v>
      </c>
      <c r="BS29" s="307">
        <v>83.461126000000007</v>
      </c>
      <c r="BT29" s="309">
        <v>2.3853127977934502E-2</v>
      </c>
      <c r="BU29" s="296">
        <v>234.51207700000001</v>
      </c>
      <c r="BV29" s="309">
        <v>6.7023377866388123E-2</v>
      </c>
      <c r="BW29" s="296">
        <v>623.97128299999997</v>
      </c>
      <c r="BX29" s="309">
        <v>0.17833053040711416</v>
      </c>
      <c r="BY29" s="296">
        <v>488.84374400000007</v>
      </c>
      <c r="BZ29" s="309">
        <v>0.13971117987126908</v>
      </c>
      <c r="CA29" s="296">
        <v>923.19664899999998</v>
      </c>
      <c r="CB29" s="309">
        <v>0.2638489183263269</v>
      </c>
      <c r="CC29" s="296">
        <v>906.5141450000001</v>
      </c>
      <c r="CD29" s="309">
        <v>0.259081071042498</v>
      </c>
      <c r="CE29" s="311">
        <v>3498.9593850000001</v>
      </c>
      <c r="CF29" s="329"/>
    </row>
    <row r="30" spans="2:84" s="312" customFormat="1" ht="13.5" thickBot="1" x14ac:dyDescent="0.25">
      <c r="C30" s="313" t="s">
        <v>39</v>
      </c>
      <c r="D30" s="315">
        <v>108316</v>
      </c>
      <c r="E30" s="314">
        <v>110870.878299</v>
      </c>
      <c r="F30" s="314">
        <v>108555</v>
      </c>
      <c r="G30" s="373">
        <v>2.0039063242438537E-4</v>
      </c>
      <c r="H30" s="254">
        <v>3.3360357616105674E-3</v>
      </c>
      <c r="I30" s="335">
        <v>-5.2634265345231634E-3</v>
      </c>
      <c r="J30" s="334"/>
      <c r="K30" s="314">
        <v>7234</v>
      </c>
      <c r="L30" s="335">
        <v>6.0653800625857903E-3</v>
      </c>
      <c r="M30" s="314">
        <v>-6995</v>
      </c>
      <c r="N30" s="335">
        <v>-5.8649894301614049E-3</v>
      </c>
      <c r="O30" s="334"/>
      <c r="P30" s="314">
        <v>2118</v>
      </c>
      <c r="Q30" s="335">
        <v>4.8136974231045475E-3</v>
      </c>
      <c r="R30" s="314">
        <v>-4433.8782990000036</v>
      </c>
      <c r="S30" s="335">
        <v>-1.007712395762771E-2</v>
      </c>
      <c r="T30" s="300"/>
      <c r="U30" s="317" t="s">
        <v>39</v>
      </c>
      <c r="V30" s="318">
        <v>3679.1591010000002</v>
      </c>
      <c r="W30" s="316">
        <v>3.3892120136085981E-2</v>
      </c>
      <c r="X30" s="318">
        <v>3915.4086400000001</v>
      </c>
      <c r="Y30" s="316">
        <v>3.6068432042713393E-2</v>
      </c>
      <c r="Z30" s="318">
        <v>7420.9081900000001</v>
      </c>
      <c r="AA30" s="316">
        <v>6.8360814248555737E-2</v>
      </c>
      <c r="AB30" s="318">
        <v>11172.462888000002</v>
      </c>
      <c r="AC30" s="316">
        <v>0.10291983684889798</v>
      </c>
      <c r="AD30" s="318">
        <v>9022.0840939999998</v>
      </c>
      <c r="AE30" s="316">
        <v>8.3110718943523718E-2</v>
      </c>
      <c r="AF30" s="318">
        <v>16641.236774999998</v>
      </c>
      <c r="AG30" s="316">
        <v>0.1532977456283568</v>
      </c>
      <c r="AH30" s="318">
        <v>25709.154431000003</v>
      </c>
      <c r="AI30" s="316">
        <v>0.23683067968868443</v>
      </c>
      <c r="AJ30" s="318">
        <v>12785.511273</v>
      </c>
      <c r="AK30" s="316">
        <v>0.11777910989171912</v>
      </c>
      <c r="AL30" s="318">
        <v>13024.604115000002</v>
      </c>
      <c r="AM30" s="316">
        <v>0.11998161407876007</v>
      </c>
      <c r="AN30" s="318">
        <v>5184.4704820000006</v>
      </c>
      <c r="AO30" s="316">
        <v>4.7758928492702767E-2</v>
      </c>
      <c r="AP30" s="318">
        <v>108554.999989</v>
      </c>
      <c r="AQ30" s="297"/>
      <c r="AR30" s="330"/>
      <c r="AS30" s="330"/>
      <c r="AT30" s="318">
        <v>29297.459247999999</v>
      </c>
      <c r="AU30" s="318">
        <v>24191.111087999998</v>
      </c>
      <c r="AV30" s="318">
        <v>121.10836555387903</v>
      </c>
      <c r="AX30" s="317" t="s">
        <v>39</v>
      </c>
      <c r="AY30" s="318">
        <v>33519.605572</v>
      </c>
      <c r="AZ30" s="316">
        <v>0.38341505001747339</v>
      </c>
      <c r="BA30" s="318">
        <v>13901.750989999999</v>
      </c>
      <c r="BB30" s="316">
        <v>0.15901561072108039</v>
      </c>
      <c r="BC30" s="318">
        <v>22032.437027</v>
      </c>
      <c r="BD30" s="316">
        <v>0.25201871563102646</v>
      </c>
      <c r="BE30" s="318">
        <v>8612.7899980000002</v>
      </c>
      <c r="BF30" s="316">
        <v>9.8517666050093947E-2</v>
      </c>
      <c r="BG30" s="318">
        <v>2058.3291300000001</v>
      </c>
      <c r="BH30" s="316">
        <v>2.3544261719792188E-2</v>
      </c>
      <c r="BI30" s="318">
        <v>7298.9001209999997</v>
      </c>
      <c r="BJ30" s="316">
        <v>8.348869586053366E-2</v>
      </c>
      <c r="BK30" s="318">
        <v>87423.812837999998</v>
      </c>
      <c r="BL30" s="335">
        <v>0.29315380237645589</v>
      </c>
      <c r="BM30" s="331"/>
      <c r="BN30" s="317" t="s">
        <v>39</v>
      </c>
      <c r="BO30" s="318">
        <v>1185.0455030000001</v>
      </c>
      <c r="BP30" s="316">
        <v>1.357587642287239E-2</v>
      </c>
      <c r="BQ30" s="318">
        <v>3256.1586559999996</v>
      </c>
      <c r="BR30" s="316">
        <v>3.7302540210662483E-2</v>
      </c>
      <c r="BS30" s="314">
        <v>2682.3801149999999</v>
      </c>
      <c r="BT30" s="316">
        <v>3.0729335597850228E-2</v>
      </c>
      <c r="BU30" s="314">
        <v>8232.2929660000009</v>
      </c>
      <c r="BV30" s="316">
        <v>9.4309114460474547E-2</v>
      </c>
      <c r="BW30" s="314">
        <v>16160.241488</v>
      </c>
      <c r="BX30" s="316">
        <v>0.18513166021850508</v>
      </c>
      <c r="BY30" s="314">
        <v>12714.604124000001</v>
      </c>
      <c r="BZ30" s="316">
        <v>0.14565845270598665</v>
      </c>
      <c r="CA30" s="314">
        <v>21963.82415</v>
      </c>
      <c r="CB30" s="316">
        <v>0.25161747939572598</v>
      </c>
      <c r="CC30" s="314">
        <v>21095.987036999999</v>
      </c>
      <c r="CD30" s="316">
        <v>0.2416755409879226</v>
      </c>
      <c r="CE30" s="318">
        <v>87290.534039000006</v>
      </c>
      <c r="CF30" s="329"/>
    </row>
    <row r="31" spans="2:84" x14ac:dyDescent="0.2">
      <c r="B31" s="303">
        <v>97210</v>
      </c>
      <c r="C31" s="295" t="s">
        <v>120</v>
      </c>
      <c r="D31" s="319">
        <v>18533</v>
      </c>
      <c r="E31" s="299">
        <v>19200.892996999999</v>
      </c>
      <c r="F31" s="299">
        <v>19218</v>
      </c>
      <c r="G31" s="370">
        <v>3.3049414102539476E-3</v>
      </c>
      <c r="H31" s="255">
        <v>5.0705062122582412E-3</v>
      </c>
      <c r="I31" s="327">
        <v>2.2266269628201663E-4</v>
      </c>
      <c r="K31" s="299">
        <v>1468</v>
      </c>
      <c r="L31" s="328">
        <v>7.0827065551135691E-3</v>
      </c>
      <c r="M31" s="326">
        <v>-783</v>
      </c>
      <c r="N31" s="328">
        <v>-3.7777651448596223E-3</v>
      </c>
      <c r="P31" s="299">
        <v>398</v>
      </c>
      <c r="Q31" s="328">
        <v>5.1803201951994456E-3</v>
      </c>
      <c r="R31" s="326">
        <v>-380.89299699999901</v>
      </c>
      <c r="S31" s="328">
        <v>-4.9576574989174289E-3</v>
      </c>
      <c r="T31" s="300"/>
      <c r="U31" s="301" t="s">
        <v>120</v>
      </c>
      <c r="V31" s="170">
        <v>627.09598600000004</v>
      </c>
      <c r="W31" s="298">
        <v>3.2630658028931211E-2</v>
      </c>
      <c r="X31" s="170">
        <v>828.41589199999999</v>
      </c>
      <c r="Y31" s="298">
        <v>4.3106248933291708E-2</v>
      </c>
      <c r="Z31" s="170">
        <v>1341.593621</v>
      </c>
      <c r="AA31" s="298">
        <v>6.9809221615152461E-2</v>
      </c>
      <c r="AB31" s="170">
        <v>2005.1855009999999</v>
      </c>
      <c r="AC31" s="298">
        <v>0.10433892709959412</v>
      </c>
      <c r="AD31" s="170">
        <v>1537.1378279999999</v>
      </c>
      <c r="AE31" s="298">
        <v>7.9984276615672797E-2</v>
      </c>
      <c r="AF31" s="170">
        <v>3111.052514</v>
      </c>
      <c r="AG31" s="298">
        <v>0.1618822205224269</v>
      </c>
      <c r="AH31" s="170">
        <v>4665.7095170000002</v>
      </c>
      <c r="AI31" s="298">
        <v>0.24277809954209598</v>
      </c>
      <c r="AJ31" s="170">
        <v>2104.7340059999997</v>
      </c>
      <c r="AK31" s="298">
        <v>0.10951888885419918</v>
      </c>
      <c r="AL31" s="170">
        <v>2189.375395</v>
      </c>
      <c r="AM31" s="298">
        <v>0.11392316552190655</v>
      </c>
      <c r="AN31" s="170">
        <v>807.69974000000002</v>
      </c>
      <c r="AO31" s="298">
        <v>4.2028293266729112E-2</v>
      </c>
      <c r="AP31" s="302">
        <v>19218</v>
      </c>
      <c r="AQ31" s="297"/>
      <c r="AR31" s="330"/>
      <c r="AS31" s="330"/>
      <c r="AT31" s="170">
        <v>5298.0340660000002</v>
      </c>
      <c r="AU31" s="170">
        <v>3963.0086220000003</v>
      </c>
      <c r="AV31" s="170">
        <v>133.68716980802975</v>
      </c>
      <c r="AX31" s="301" t="s">
        <v>120</v>
      </c>
      <c r="AY31" s="170">
        <v>6312.4490790000009</v>
      </c>
      <c r="AZ31" s="298">
        <v>0.41358998248433576</v>
      </c>
      <c r="BA31" s="170">
        <v>2293.5977080000002</v>
      </c>
      <c r="BB31" s="298">
        <v>0.15027591098257359</v>
      </c>
      <c r="BC31" s="170">
        <v>3383.5457620000002</v>
      </c>
      <c r="BD31" s="298">
        <v>0.22168901719872841</v>
      </c>
      <c r="BE31" s="170">
        <v>1431.0154570000002</v>
      </c>
      <c r="BF31" s="298">
        <v>9.3759751625466334E-2</v>
      </c>
      <c r="BG31" s="170">
        <v>548.94668300000001</v>
      </c>
      <c r="BH31" s="298">
        <v>3.5966840471174308E-2</v>
      </c>
      <c r="BI31" s="170">
        <v>1293.0226130000001</v>
      </c>
      <c r="BJ31" s="298">
        <v>8.4718497237721638E-2</v>
      </c>
      <c r="BK31" s="302">
        <v>15262.577302000002</v>
      </c>
      <c r="BL31" s="328">
        <v>0.26651002077569813</v>
      </c>
      <c r="BM31" s="331"/>
      <c r="BN31" s="301" t="s">
        <v>120</v>
      </c>
      <c r="BO31" s="170">
        <v>112.31256399999999</v>
      </c>
      <c r="BP31" s="298">
        <v>7.3531236572639165E-3</v>
      </c>
      <c r="BQ31" s="170">
        <v>702.87287200000003</v>
      </c>
      <c r="BR31" s="298">
        <v>4.6017212670456289E-2</v>
      </c>
      <c r="BS31" s="296">
        <v>594.20058099999994</v>
      </c>
      <c r="BT31" s="298">
        <v>3.8902418337729908E-2</v>
      </c>
      <c r="BU31" s="296">
        <v>1426.6459140000002</v>
      </c>
      <c r="BV31" s="298">
        <v>9.3402763209753673E-2</v>
      </c>
      <c r="BW31" s="296">
        <v>3049.4519220000002</v>
      </c>
      <c r="BX31" s="298">
        <v>0.19964816286579587</v>
      </c>
      <c r="BY31" s="296">
        <v>2232.3114290000003</v>
      </c>
      <c r="BZ31" s="298">
        <v>0.14614982860653528</v>
      </c>
      <c r="CA31" s="296">
        <v>3381.2219609999997</v>
      </c>
      <c r="CB31" s="298">
        <v>0.22136920667120902</v>
      </c>
      <c r="CC31" s="296">
        <v>3775.1123970000008</v>
      </c>
      <c r="CD31" s="298">
        <v>0.24715728398125608</v>
      </c>
      <c r="CE31" s="302">
        <v>15274.129640000001</v>
      </c>
      <c r="CF31" s="329"/>
    </row>
    <row r="32" spans="2:84" x14ac:dyDescent="0.2">
      <c r="B32" s="303">
        <v>97217</v>
      </c>
      <c r="C32" s="304" t="s">
        <v>14</v>
      </c>
      <c r="D32" s="297">
        <v>7269</v>
      </c>
      <c r="E32" s="296">
        <v>8588</v>
      </c>
      <c r="F32" s="296">
        <v>8690</v>
      </c>
      <c r="G32" s="371">
        <v>1.6364658692953782E-2</v>
      </c>
      <c r="H32" s="248">
        <v>2.4107008206436076E-2</v>
      </c>
      <c r="I32" s="328">
        <v>2.956125562531442E-3</v>
      </c>
      <c r="K32" s="296">
        <v>702</v>
      </c>
      <c r="L32" s="328">
        <v>8.0844408180531704E-3</v>
      </c>
      <c r="M32" s="326">
        <v>719</v>
      </c>
      <c r="N32" s="375">
        <v>8.2802178749006115E-3</v>
      </c>
      <c r="P32" s="296">
        <v>244</v>
      </c>
      <c r="Q32" s="328">
        <v>7.0715160515458023E-3</v>
      </c>
      <c r="R32" s="326">
        <v>-142</v>
      </c>
      <c r="S32" s="375">
        <v>-4.1153904890143603E-3</v>
      </c>
      <c r="T32" s="300"/>
      <c r="U32" s="305" t="s">
        <v>14</v>
      </c>
      <c r="V32" s="302">
        <v>301.54173400000002</v>
      </c>
      <c r="W32" s="298">
        <v>3.4699854299332637E-2</v>
      </c>
      <c r="X32" s="302">
        <v>354.38449300000002</v>
      </c>
      <c r="Y32" s="298">
        <v>4.0780724146936377E-2</v>
      </c>
      <c r="Z32" s="302">
        <v>652.84821399999998</v>
      </c>
      <c r="AA32" s="298">
        <v>7.512637672031007E-2</v>
      </c>
      <c r="AB32" s="302">
        <v>950.45228099999997</v>
      </c>
      <c r="AC32" s="298">
        <v>0.10937310478279719</v>
      </c>
      <c r="AD32" s="302">
        <v>607.49394099999995</v>
      </c>
      <c r="AE32" s="298">
        <v>6.990724289072163E-2</v>
      </c>
      <c r="AF32" s="302">
        <v>1315.4108819999999</v>
      </c>
      <c r="AG32" s="298">
        <v>0.1513706422778501</v>
      </c>
      <c r="AH32" s="302">
        <v>2125.0262280000002</v>
      </c>
      <c r="AI32" s="298">
        <v>0.24453696513485068</v>
      </c>
      <c r="AJ32" s="302">
        <v>1024.2378229999999</v>
      </c>
      <c r="AK32" s="298">
        <v>0.11786396116554018</v>
      </c>
      <c r="AL32" s="302">
        <v>968.17564800000002</v>
      </c>
      <c r="AM32" s="298">
        <v>0.11141261767023586</v>
      </c>
      <c r="AN32" s="302">
        <v>390.42876000000001</v>
      </c>
      <c r="AO32" s="298">
        <v>4.4928510911425315E-2</v>
      </c>
      <c r="AP32" s="302">
        <v>8690.0000039999995</v>
      </c>
      <c r="AQ32" s="297"/>
      <c r="AR32" s="330"/>
      <c r="AS32" s="330"/>
      <c r="AT32" s="302">
        <v>2459.1021259999998</v>
      </c>
      <c r="AU32" s="302">
        <v>1833.6536599999999</v>
      </c>
      <c r="AV32" s="302">
        <v>134.10941115237648</v>
      </c>
      <c r="AX32" s="305" t="s">
        <v>14</v>
      </c>
      <c r="AY32" s="302">
        <v>2634.6738439999995</v>
      </c>
      <c r="AZ32" s="298">
        <v>0.38638923835954264</v>
      </c>
      <c r="BA32" s="302">
        <v>1026.3732870000001</v>
      </c>
      <c r="BB32" s="298">
        <v>0.1505232207544967</v>
      </c>
      <c r="BC32" s="302">
        <v>1584.0723750000002</v>
      </c>
      <c r="BD32" s="298">
        <v>0.2323128230374773</v>
      </c>
      <c r="BE32" s="302">
        <v>592.03655100000003</v>
      </c>
      <c r="BF32" s="298">
        <v>8.682537785193141E-2</v>
      </c>
      <c r="BG32" s="302">
        <v>198.183313</v>
      </c>
      <c r="BH32" s="298">
        <v>2.9064659954031437E-2</v>
      </c>
      <c r="BI32" s="302">
        <v>783.36462700000004</v>
      </c>
      <c r="BJ32" s="298">
        <v>0.11488468004252041</v>
      </c>
      <c r="BK32" s="302">
        <v>6818.7039970000005</v>
      </c>
      <c r="BL32" s="328">
        <v>0.28034965141780371</v>
      </c>
      <c r="BM32" s="331"/>
      <c r="BN32" s="305" t="s">
        <v>14</v>
      </c>
      <c r="BO32" s="302">
        <v>48.749139999999997</v>
      </c>
      <c r="BP32" s="298">
        <v>7.1883106938264276E-3</v>
      </c>
      <c r="BQ32" s="302">
        <v>259.93303199999997</v>
      </c>
      <c r="BR32" s="298">
        <v>3.832845858622997E-2</v>
      </c>
      <c r="BS32" s="296">
        <v>215.12155899999999</v>
      </c>
      <c r="BT32" s="298">
        <v>3.1720777085140636E-2</v>
      </c>
      <c r="BU32" s="296">
        <v>767.54943299999991</v>
      </c>
      <c r="BV32" s="298">
        <v>0.11317910012923942</v>
      </c>
      <c r="BW32" s="296">
        <v>1237.1494150000001</v>
      </c>
      <c r="BX32" s="298">
        <v>0.18242402573062028</v>
      </c>
      <c r="BY32" s="296">
        <v>848.92276499999991</v>
      </c>
      <c r="BZ32" s="298">
        <v>0.12517801524051908</v>
      </c>
      <c r="CA32" s="296">
        <v>1647.9393919999998</v>
      </c>
      <c r="CB32" s="298">
        <v>0.24299711449866437</v>
      </c>
      <c r="CC32" s="296">
        <v>1756.3593820000001</v>
      </c>
      <c r="CD32" s="298">
        <v>0.25898419803575973</v>
      </c>
      <c r="CE32" s="302">
        <v>6781.7241180000001</v>
      </c>
      <c r="CF32" s="329"/>
    </row>
    <row r="33" spans="2:84" x14ac:dyDescent="0.2">
      <c r="B33" s="303">
        <v>97220</v>
      </c>
      <c r="C33" s="304" t="s">
        <v>28</v>
      </c>
      <c r="D33" s="297">
        <v>13019</v>
      </c>
      <c r="E33" s="296">
        <v>13628.901848</v>
      </c>
      <c r="F33" s="296">
        <v>13221</v>
      </c>
      <c r="G33" s="371">
        <v>1.4006750860189321E-3</v>
      </c>
      <c r="H33" s="248">
        <v>6.561841564296067E-3</v>
      </c>
      <c r="I33" s="328">
        <v>-7.5677689374201718E-3</v>
      </c>
      <c r="K33" s="296">
        <v>924</v>
      </c>
      <c r="L33" s="328">
        <v>6.4070484132747194E-3</v>
      </c>
      <c r="M33" s="326">
        <v>-722</v>
      </c>
      <c r="N33" s="328">
        <v>-5.0063733272557873E-3</v>
      </c>
      <c r="P33" s="296">
        <v>293</v>
      </c>
      <c r="Q33" s="328">
        <v>5.4360045426028892E-3</v>
      </c>
      <c r="R33" s="326">
        <v>-700.90184799999952</v>
      </c>
      <c r="S33" s="328">
        <v>-1.3003773480023061E-2</v>
      </c>
      <c r="T33" s="300"/>
      <c r="U33" s="305" t="s">
        <v>28</v>
      </c>
      <c r="V33" s="302">
        <v>429.44546000000003</v>
      </c>
      <c r="W33" s="298">
        <v>3.2482070950191518E-2</v>
      </c>
      <c r="X33" s="302">
        <v>511.900712</v>
      </c>
      <c r="Y33" s="298">
        <v>3.8718758947032653E-2</v>
      </c>
      <c r="Z33" s="302">
        <v>884.800973</v>
      </c>
      <c r="AA33" s="298">
        <v>6.6923906895614838E-2</v>
      </c>
      <c r="AB33" s="302">
        <v>1361.3054120000002</v>
      </c>
      <c r="AC33" s="298">
        <v>0.10296538931268175</v>
      </c>
      <c r="AD33" s="302">
        <v>1212.026136</v>
      </c>
      <c r="AE33" s="298">
        <v>9.1674316321887467E-2</v>
      </c>
      <c r="AF33" s="302">
        <v>1888.8332339999999</v>
      </c>
      <c r="AG33" s="298">
        <v>0.14286613978843249</v>
      </c>
      <c r="AH33" s="302">
        <v>3273.0782989999998</v>
      </c>
      <c r="AI33" s="298">
        <v>0.24756662122740836</v>
      </c>
      <c r="AJ33" s="302">
        <v>1630.889322</v>
      </c>
      <c r="AK33" s="298">
        <v>0.12335597323374599</v>
      </c>
      <c r="AL33" s="302">
        <v>1464.2508320000002</v>
      </c>
      <c r="AM33" s="298">
        <v>0.11075189714172542</v>
      </c>
      <c r="AN33" s="302">
        <v>564.46961899999997</v>
      </c>
      <c r="AO33" s="298">
        <v>4.2694926181279388E-2</v>
      </c>
      <c r="AP33" s="302">
        <v>13220.999999000001</v>
      </c>
      <c r="AQ33" s="297"/>
      <c r="AR33" s="330"/>
      <c r="AS33" s="330"/>
      <c r="AT33" s="302">
        <v>3584.1778420000001</v>
      </c>
      <c r="AU33" s="302">
        <v>2745.6710159999998</v>
      </c>
      <c r="AV33" s="302">
        <v>130.5392314342732</v>
      </c>
      <c r="AX33" s="305" t="s">
        <v>28</v>
      </c>
      <c r="AY33" s="302">
        <v>3819.0834030000001</v>
      </c>
      <c r="AZ33" s="298">
        <v>0.36038532727443412</v>
      </c>
      <c r="BA33" s="302">
        <v>2263.4400620000001</v>
      </c>
      <c r="BB33" s="298">
        <v>0.21358805279538312</v>
      </c>
      <c r="BC33" s="302">
        <v>2241.3128219999999</v>
      </c>
      <c r="BD33" s="298">
        <v>0.21150003015025945</v>
      </c>
      <c r="BE33" s="302">
        <v>1015.5468929999998</v>
      </c>
      <c r="BF33" s="298">
        <v>9.583142361039966E-2</v>
      </c>
      <c r="BG33" s="302">
        <v>396.98995000000002</v>
      </c>
      <c r="BH33" s="298">
        <v>3.7461699040933785E-2</v>
      </c>
      <c r="BI33" s="302">
        <v>860.84910400000012</v>
      </c>
      <c r="BJ33" s="298">
        <v>8.1233467128589809E-2</v>
      </c>
      <c r="BK33" s="302">
        <v>10597.222234000001</v>
      </c>
      <c r="BL33" s="328">
        <v>0.37212187918785122</v>
      </c>
      <c r="BM33" s="332"/>
      <c r="BN33" s="305" t="s">
        <v>28</v>
      </c>
      <c r="BO33" s="302">
        <v>84.865035999999989</v>
      </c>
      <c r="BP33" s="298">
        <v>8.013146428265781E-3</v>
      </c>
      <c r="BQ33" s="302">
        <v>445.37055800000002</v>
      </c>
      <c r="BR33" s="298">
        <v>4.2052883782343981E-2</v>
      </c>
      <c r="BS33" s="296">
        <v>134.83188199999998</v>
      </c>
      <c r="BT33" s="298">
        <v>1.2731127736334821E-2</v>
      </c>
      <c r="BU33" s="296">
        <v>790.83833000000016</v>
      </c>
      <c r="BV33" s="298">
        <v>7.4672723162165125E-2</v>
      </c>
      <c r="BW33" s="296">
        <v>2280.0478010000002</v>
      </c>
      <c r="BX33" s="298">
        <v>0.21528721077615995</v>
      </c>
      <c r="BY33" s="296">
        <v>1543.1346349999999</v>
      </c>
      <c r="BZ33" s="298">
        <v>0.14570622215706677</v>
      </c>
      <c r="CA33" s="296">
        <v>2238.8163559999998</v>
      </c>
      <c r="CB33" s="298">
        <v>0.21139404555987476</v>
      </c>
      <c r="CC33" s="296">
        <v>3072.8211250000004</v>
      </c>
      <c r="CD33" s="298">
        <v>0.2901426403977887</v>
      </c>
      <c r="CE33" s="302">
        <v>10590.725723000001</v>
      </c>
      <c r="CF33" s="329"/>
    </row>
    <row r="34" spans="2:84" x14ac:dyDescent="0.2">
      <c r="B34" s="303">
        <v>97226</v>
      </c>
      <c r="C34" s="304" t="s">
        <v>21</v>
      </c>
      <c r="D34" s="297">
        <v>4152</v>
      </c>
      <c r="E34" s="296">
        <v>5205.5526520000003</v>
      </c>
      <c r="F34" s="296">
        <v>4684</v>
      </c>
      <c r="G34" s="371">
        <v>1.1020492208055899E-2</v>
      </c>
      <c r="H34" s="248">
        <v>3.2832578545045399E-2</v>
      </c>
      <c r="I34" s="328">
        <v>-2.6048096508874408E-2</v>
      </c>
      <c r="K34" s="296">
        <v>297</v>
      </c>
      <c r="L34" s="328">
        <v>6.1524176424672967E-3</v>
      </c>
      <c r="M34" s="326">
        <v>235</v>
      </c>
      <c r="N34" s="328">
        <v>4.868074565588602E-3</v>
      </c>
      <c r="P34" s="296">
        <v>103</v>
      </c>
      <c r="Q34" s="328">
        <v>5.1441669985297332E-3</v>
      </c>
      <c r="R34" s="326">
        <v>-624.55265200000031</v>
      </c>
      <c r="S34" s="328">
        <v>-3.1192263507404137E-2</v>
      </c>
      <c r="T34" s="300"/>
      <c r="U34" s="305" t="s">
        <v>21</v>
      </c>
      <c r="V34" s="302">
        <v>156.365724</v>
      </c>
      <c r="W34" s="298">
        <v>3.3382947053800169E-2</v>
      </c>
      <c r="X34" s="302">
        <v>190.228365</v>
      </c>
      <c r="Y34" s="298">
        <v>4.0612375106746368E-2</v>
      </c>
      <c r="Z34" s="302">
        <v>368.50521000000003</v>
      </c>
      <c r="AA34" s="298">
        <v>7.8673187446626824E-2</v>
      </c>
      <c r="AB34" s="302">
        <v>477.06485199999997</v>
      </c>
      <c r="AC34" s="298">
        <v>0.10184988300597779</v>
      </c>
      <c r="AD34" s="302">
        <v>304.76376800000003</v>
      </c>
      <c r="AE34" s="298">
        <v>6.5064852263023068E-2</v>
      </c>
      <c r="AF34" s="302">
        <v>787.80438000000004</v>
      </c>
      <c r="AG34" s="298">
        <v>0.16819051665243381</v>
      </c>
      <c r="AH34" s="302">
        <v>1119.459069</v>
      </c>
      <c r="AI34" s="298">
        <v>0.23899638535439796</v>
      </c>
      <c r="AJ34" s="302">
        <v>623.47097600000006</v>
      </c>
      <c r="AK34" s="298">
        <v>0.13310652775405638</v>
      </c>
      <c r="AL34" s="302">
        <v>491.00829199999998</v>
      </c>
      <c r="AM34" s="298">
        <v>0.10482670623398804</v>
      </c>
      <c r="AN34" s="302">
        <v>165.329364</v>
      </c>
      <c r="AO34" s="298">
        <v>3.5296619128949616E-2</v>
      </c>
      <c r="AP34" s="302">
        <v>4684</v>
      </c>
      <c r="AQ34" s="297"/>
      <c r="AR34" s="330"/>
      <c r="AS34" s="330"/>
      <c r="AT34" s="302">
        <v>1294.7480329999999</v>
      </c>
      <c r="AU34" s="302">
        <v>960.10546399999998</v>
      </c>
      <c r="AV34" s="302">
        <v>134.8547718503558</v>
      </c>
      <c r="AX34" s="305" t="s">
        <v>21</v>
      </c>
      <c r="AY34" s="302">
        <v>1528.7986390000001</v>
      </c>
      <c r="AZ34" s="298">
        <v>0.41408146785107502</v>
      </c>
      <c r="BA34" s="302">
        <v>577.65681599999994</v>
      </c>
      <c r="BB34" s="298">
        <v>0.15646075040982443</v>
      </c>
      <c r="BC34" s="302">
        <v>862.50138200000004</v>
      </c>
      <c r="BD34" s="298">
        <v>0.23361208544491696</v>
      </c>
      <c r="BE34" s="302">
        <v>288.82840700000003</v>
      </c>
      <c r="BF34" s="298">
        <v>7.8230374934058086E-2</v>
      </c>
      <c r="BG34" s="302">
        <v>106.56772100000001</v>
      </c>
      <c r="BH34" s="298">
        <v>2.886431032283502E-2</v>
      </c>
      <c r="BI34" s="302">
        <v>327.67084599999998</v>
      </c>
      <c r="BJ34" s="298">
        <v>8.8751011037290398E-2</v>
      </c>
      <c r="BK34" s="302">
        <v>3692.0238110000005</v>
      </c>
      <c r="BL34" s="328">
        <v>0.27423167892244837</v>
      </c>
      <c r="BM34" s="331"/>
      <c r="BN34" s="305" t="s">
        <v>21</v>
      </c>
      <c r="BO34" s="302">
        <v>51.789920000000002</v>
      </c>
      <c r="BP34" s="298">
        <v>1.4038876562569967E-2</v>
      </c>
      <c r="BQ34" s="302">
        <v>227.07888299999993</v>
      </c>
      <c r="BR34" s="298">
        <v>6.1555074972181205E-2</v>
      </c>
      <c r="BS34" s="296">
        <v>87.644480000000001</v>
      </c>
      <c r="BT34" s="298">
        <v>2.3758098798195328E-2</v>
      </c>
      <c r="BU34" s="296">
        <v>362.529448</v>
      </c>
      <c r="BV34" s="298">
        <v>9.8272138106578033E-2</v>
      </c>
      <c r="BW34" s="296">
        <v>844.57410200000004</v>
      </c>
      <c r="BX34" s="298">
        <v>0.2289416852916818</v>
      </c>
      <c r="BY34" s="296">
        <v>462.12545099999994</v>
      </c>
      <c r="BZ34" s="298">
        <v>0.1252699784632024</v>
      </c>
      <c r="CA34" s="296">
        <v>860.50946099999999</v>
      </c>
      <c r="CB34" s="298">
        <v>0.23326133934755286</v>
      </c>
      <c r="CC34" s="296">
        <v>792.78418099999999</v>
      </c>
      <c r="CD34" s="298">
        <v>0.21490280845803827</v>
      </c>
      <c r="CE34" s="302">
        <v>3689.0359260000005</v>
      </c>
      <c r="CF34" s="329"/>
    </row>
    <row r="35" spans="2:84" s="467" customFormat="1" x14ac:dyDescent="0.2">
      <c r="B35" s="466">
        <v>97232</v>
      </c>
      <c r="C35" s="304" t="s">
        <v>26</v>
      </c>
      <c r="D35" s="297">
        <v>7795</v>
      </c>
      <c r="E35" s="296">
        <v>8688.7777779999997</v>
      </c>
      <c r="F35" s="296">
        <v>9229</v>
      </c>
      <c r="G35" s="371">
        <v>1.5470096305784775E-2</v>
      </c>
      <c r="H35" s="248">
        <v>1.5627970587564155E-2</v>
      </c>
      <c r="I35" s="328">
        <v>1.5193875361595222E-2</v>
      </c>
      <c r="J35" s="297"/>
      <c r="K35" s="296">
        <v>516</v>
      </c>
      <c r="L35" s="328">
        <v>5.5666455326254839E-3</v>
      </c>
      <c r="M35" s="297">
        <v>918</v>
      </c>
      <c r="N35" s="328">
        <v>9.9034507731592912E-3</v>
      </c>
      <c r="O35" s="297"/>
      <c r="P35" s="296">
        <v>158</v>
      </c>
      <c r="Q35" s="328">
        <v>4.443786666613732E-3</v>
      </c>
      <c r="R35" s="297">
        <v>382.22222200000033</v>
      </c>
      <c r="S35" s="328">
        <v>1.0750088694981489E-2</v>
      </c>
      <c r="U35" s="305" t="s">
        <v>26</v>
      </c>
      <c r="V35" s="302">
        <v>311.52617499999997</v>
      </c>
      <c r="W35" s="298">
        <v>3.3755138682277024E-2</v>
      </c>
      <c r="X35" s="302">
        <v>357.94563800000003</v>
      </c>
      <c r="Y35" s="298">
        <v>3.8784877872320454E-2</v>
      </c>
      <c r="Z35" s="302">
        <v>630.24161099999992</v>
      </c>
      <c r="AA35" s="298">
        <v>6.8289263278267662E-2</v>
      </c>
      <c r="AB35" s="302">
        <v>982.96644500000002</v>
      </c>
      <c r="AC35" s="298">
        <v>0.10650844562579639</v>
      </c>
      <c r="AD35" s="302">
        <v>758.15302100000008</v>
      </c>
      <c r="AE35" s="298">
        <v>8.2148989137886375E-2</v>
      </c>
      <c r="AF35" s="302">
        <v>1524.5583900000001</v>
      </c>
      <c r="AG35" s="298">
        <v>0.16519215402583423</v>
      </c>
      <c r="AH35" s="302">
        <v>2087.844294</v>
      </c>
      <c r="AI35" s="298">
        <v>0.22622649185408181</v>
      </c>
      <c r="AJ35" s="302">
        <v>1087.2469799999999</v>
      </c>
      <c r="AK35" s="298">
        <v>0.11780766926498831</v>
      </c>
      <c r="AL35" s="302">
        <v>1083.120805</v>
      </c>
      <c r="AM35" s="298">
        <v>0.11736058128160348</v>
      </c>
      <c r="AN35" s="302">
        <v>405.39664400000004</v>
      </c>
      <c r="AO35" s="298">
        <v>4.3926388976944522E-2</v>
      </c>
      <c r="AP35" s="302">
        <v>9229.0000029999974</v>
      </c>
      <c r="AQ35" s="297"/>
      <c r="AR35" s="468"/>
      <c r="AS35" s="468"/>
      <c r="AT35" s="302">
        <v>2542.6288599999998</v>
      </c>
      <c r="AU35" s="302">
        <v>1997.0684570000001</v>
      </c>
      <c r="AV35" s="302">
        <v>127.31806218698891</v>
      </c>
      <c r="AX35" s="305" t="s">
        <v>26</v>
      </c>
      <c r="AY35" s="302">
        <v>2821.2402670000006</v>
      </c>
      <c r="AZ35" s="298">
        <v>0.38065474465637722</v>
      </c>
      <c r="BA35" s="302">
        <v>980.96644399999991</v>
      </c>
      <c r="BB35" s="298">
        <v>0.13235651554568367</v>
      </c>
      <c r="BC35" s="302">
        <v>1804.1697970000002</v>
      </c>
      <c r="BD35" s="298">
        <v>0.24342690745870557</v>
      </c>
      <c r="BE35" s="302">
        <v>736.52214900000013</v>
      </c>
      <c r="BF35" s="298">
        <v>9.9374964210150768E-2</v>
      </c>
      <c r="BG35" s="302">
        <v>283.64295300000003</v>
      </c>
      <c r="BH35" s="298">
        <v>3.8270415005315035E-2</v>
      </c>
      <c r="BI35" s="302">
        <v>785.00469700000008</v>
      </c>
      <c r="BJ35" s="298">
        <v>0.10591645312376782</v>
      </c>
      <c r="BK35" s="302">
        <v>7411.5463070000005</v>
      </c>
      <c r="BL35" s="328">
        <v>0.2579992405888949</v>
      </c>
      <c r="BM35" s="331"/>
      <c r="BN35" s="305" t="s">
        <v>26</v>
      </c>
      <c r="BO35" s="302">
        <v>140.289928</v>
      </c>
      <c r="BP35" s="298">
        <v>1.891022090866433E-2</v>
      </c>
      <c r="BQ35" s="302">
        <v>202.18254499999995</v>
      </c>
      <c r="BR35" s="298">
        <v>2.725296565713517E-2</v>
      </c>
      <c r="BS35" s="296">
        <v>185.67784700000001</v>
      </c>
      <c r="BT35" s="298">
        <v>2.5028233706237104E-2</v>
      </c>
      <c r="BU35" s="296">
        <v>697.32348699999989</v>
      </c>
      <c r="BV35" s="298">
        <v>9.3994924453665099E-2</v>
      </c>
      <c r="BW35" s="296">
        <v>1307.8711410000001</v>
      </c>
      <c r="BX35" s="298">
        <v>0.17629299942599497</v>
      </c>
      <c r="BY35" s="296">
        <v>1052.174493</v>
      </c>
      <c r="BZ35" s="298">
        <v>0.14182666126317983</v>
      </c>
      <c r="CA35" s="296">
        <v>1737.119461</v>
      </c>
      <c r="CB35" s="298">
        <v>0.23415303736024376</v>
      </c>
      <c r="CC35" s="296">
        <v>2096.096642</v>
      </c>
      <c r="CD35" s="298">
        <v>0.28254095722487993</v>
      </c>
      <c r="CE35" s="302">
        <v>7418.7355439999983</v>
      </c>
      <c r="CF35" s="469"/>
    </row>
    <row r="36" spans="2:84" x14ac:dyDescent="0.2">
      <c r="B36" s="303">
        <v>97202</v>
      </c>
      <c r="C36" s="304" t="s">
        <v>0</v>
      </c>
      <c r="D36" s="297">
        <v>3463</v>
      </c>
      <c r="E36" s="296">
        <v>3749</v>
      </c>
      <c r="F36" s="296">
        <v>3852</v>
      </c>
      <c r="G36" s="371">
        <v>9.7249124707632362E-3</v>
      </c>
      <c r="H36" s="248">
        <v>1.1400766451819866E-2</v>
      </c>
      <c r="I36" s="328">
        <v>6.7988469795747797E-3</v>
      </c>
      <c r="K36" s="296">
        <v>166</v>
      </c>
      <c r="L36" s="328">
        <v>4.1499626481920236E-3</v>
      </c>
      <c r="M36" s="326">
        <v>223</v>
      </c>
      <c r="N36" s="328">
        <v>5.5749498225712126E-3</v>
      </c>
      <c r="P36" s="296">
        <v>40</v>
      </c>
      <c r="Q36" s="328">
        <v>2.6403289241067104E-3</v>
      </c>
      <c r="R36" s="326">
        <v>63</v>
      </c>
      <c r="S36" s="328">
        <v>4.1585180554680693E-3</v>
      </c>
      <c r="T36" s="300"/>
      <c r="U36" s="305" t="s">
        <v>0</v>
      </c>
      <c r="V36" s="302">
        <v>123.328712</v>
      </c>
      <c r="W36" s="298">
        <v>3.2016799568007889E-2</v>
      </c>
      <c r="X36" s="302">
        <v>128.30164300000001</v>
      </c>
      <c r="Y36" s="298">
        <v>3.3307799307732193E-2</v>
      </c>
      <c r="Z36" s="302">
        <v>250.63576900000001</v>
      </c>
      <c r="AA36" s="298">
        <v>6.5066398979716306E-2</v>
      </c>
      <c r="AB36" s="302">
        <v>378.937411</v>
      </c>
      <c r="AC36" s="298">
        <v>9.8374198027843085E-2</v>
      </c>
      <c r="AD36" s="302">
        <v>270.52749600000004</v>
      </c>
      <c r="AE36" s="298">
        <v>7.0230398717429712E-2</v>
      </c>
      <c r="AF36" s="302">
        <v>570.92475400000001</v>
      </c>
      <c r="AG36" s="298">
        <v>0.14821514893654456</v>
      </c>
      <c r="AH36" s="302">
        <v>960.81333900000004</v>
      </c>
      <c r="AI36" s="298">
        <v>0.24943233086737676</v>
      </c>
      <c r="AJ36" s="302">
        <v>506.271277</v>
      </c>
      <c r="AK36" s="298">
        <v>0.13143075720071093</v>
      </c>
      <c r="AL36" s="302">
        <v>481.62389300000001</v>
      </c>
      <c r="AM36" s="298">
        <v>0.12503216322687841</v>
      </c>
      <c r="AN36" s="302">
        <v>180.63570799999999</v>
      </c>
      <c r="AO36" s="298">
        <v>4.6894005167760121E-2</v>
      </c>
      <c r="AP36" s="302">
        <v>3852.0000020000002</v>
      </c>
      <c r="AQ36" s="297"/>
      <c r="AR36" s="330"/>
      <c r="AS36" s="330"/>
      <c r="AT36" s="302">
        <v>954.80292800000007</v>
      </c>
      <c r="AU36" s="302">
        <v>902.970956</v>
      </c>
      <c r="AV36" s="302">
        <v>105.74015937673194</v>
      </c>
      <c r="AX36" s="305" t="s">
        <v>0</v>
      </c>
      <c r="AY36" s="302">
        <v>1186.5469150000001</v>
      </c>
      <c r="AZ36" s="298">
        <v>0.37789608871473751</v>
      </c>
      <c r="BA36" s="302">
        <v>458.50432099999995</v>
      </c>
      <c r="BB36" s="298">
        <v>0.14602624420013469</v>
      </c>
      <c r="BC36" s="302">
        <v>733.74241500000016</v>
      </c>
      <c r="BD36" s="298">
        <v>0.23368514573450791</v>
      </c>
      <c r="BE36" s="302">
        <v>245.66283499999997</v>
      </c>
      <c r="BF36" s="298">
        <v>7.8239657712205923E-2</v>
      </c>
      <c r="BG36" s="302">
        <v>150.206951</v>
      </c>
      <c r="BH36" s="298">
        <v>4.7838495522670693E-2</v>
      </c>
      <c r="BI36" s="302">
        <v>365.21271000000002</v>
      </c>
      <c r="BJ36" s="298">
        <v>0.11631436811574339</v>
      </c>
      <c r="BK36" s="302">
        <v>3139.8761469999999</v>
      </c>
      <c r="BL36" s="328">
        <v>0.27871734993182906</v>
      </c>
      <c r="BM36" s="331"/>
      <c r="BN36" s="305" t="s">
        <v>0</v>
      </c>
      <c r="BO36" s="302">
        <v>95.480294000000001</v>
      </c>
      <c r="BP36" s="298">
        <v>3.0524726983436945E-2</v>
      </c>
      <c r="BQ36" s="302">
        <v>167.09051499999998</v>
      </c>
      <c r="BR36" s="298">
        <v>5.3418272380862955E-2</v>
      </c>
      <c r="BS36" s="296">
        <v>107.41533300000002</v>
      </c>
      <c r="BT36" s="298">
        <v>3.434031857568396E-2</v>
      </c>
      <c r="BU36" s="296">
        <v>234.722388</v>
      </c>
      <c r="BV36" s="298">
        <v>7.5039953381378949E-2</v>
      </c>
      <c r="BW36" s="296">
        <v>549.01168399999995</v>
      </c>
      <c r="BX36" s="298">
        <v>0.17551717807673442</v>
      </c>
      <c r="BY36" s="296">
        <v>377.94282599999991</v>
      </c>
      <c r="BZ36" s="298">
        <v>0.12082704289744449</v>
      </c>
      <c r="CA36" s="296">
        <v>732.69901399999992</v>
      </c>
      <c r="CB36" s="298">
        <v>0.23424139606632802</v>
      </c>
      <c r="CC36" s="296">
        <v>863.60348199999987</v>
      </c>
      <c r="CD36" s="298">
        <v>0.27609111163813027</v>
      </c>
      <c r="CE36" s="302">
        <v>3127.9655359999997</v>
      </c>
      <c r="CF36" s="329"/>
    </row>
    <row r="37" spans="2:84" x14ac:dyDescent="0.2">
      <c r="B37" s="303">
        <v>97206</v>
      </c>
      <c r="C37" s="304" t="s">
        <v>5</v>
      </c>
      <c r="D37" s="297">
        <v>3959</v>
      </c>
      <c r="E37" s="296">
        <v>5396.875</v>
      </c>
      <c r="F37" s="296">
        <v>6066</v>
      </c>
      <c r="G37" s="371">
        <v>3.9553850298329918E-2</v>
      </c>
      <c r="H37" s="248">
        <v>4.5255371918966114E-2</v>
      </c>
      <c r="I37" s="328">
        <v>2.9650919538765086E-2</v>
      </c>
      <c r="K37" s="296">
        <v>394</v>
      </c>
      <c r="L37" s="328">
        <v>7.396401052464161E-3</v>
      </c>
      <c r="M37" s="326">
        <v>1713</v>
      </c>
      <c r="N37" s="328">
        <v>3.2157449245865756E-2</v>
      </c>
      <c r="P37" s="296">
        <v>158</v>
      </c>
      <c r="Q37" s="328">
        <v>7.0014500835044024E-3</v>
      </c>
      <c r="R37" s="326">
        <v>511.125</v>
      </c>
      <c r="S37" s="328">
        <v>2.2649469455260682E-2</v>
      </c>
      <c r="T37" s="300"/>
      <c r="U37" s="305" t="s">
        <v>5</v>
      </c>
      <c r="V37" s="302">
        <v>242.29058500000002</v>
      </c>
      <c r="W37" s="298">
        <v>3.994239779755069E-2</v>
      </c>
      <c r="X37" s="302">
        <v>229.11159900000001</v>
      </c>
      <c r="Y37" s="298">
        <v>3.7769798720370895E-2</v>
      </c>
      <c r="Z37" s="302">
        <v>415.64493599999997</v>
      </c>
      <c r="AA37" s="298">
        <v>6.8520431267477824E-2</v>
      </c>
      <c r="AB37" s="302">
        <v>632.591318</v>
      </c>
      <c r="AC37" s="298">
        <v>0.10428475405609708</v>
      </c>
      <c r="AD37" s="302">
        <v>407.18766600000004</v>
      </c>
      <c r="AE37" s="298">
        <v>6.7126222562994775E-2</v>
      </c>
      <c r="AF37" s="302">
        <v>1035.0296599999999</v>
      </c>
      <c r="AG37" s="298">
        <v>0.17062803497702408</v>
      </c>
      <c r="AH37" s="302">
        <v>1589.5884409999999</v>
      </c>
      <c r="AI37" s="298">
        <v>0.26204886931454813</v>
      </c>
      <c r="AJ37" s="302">
        <v>771.46374900000001</v>
      </c>
      <c r="AK37" s="298">
        <v>0.12717832989238023</v>
      </c>
      <c r="AL37" s="302">
        <v>563.6550850000001</v>
      </c>
      <c r="AM37" s="298">
        <v>9.2920389893326835E-2</v>
      </c>
      <c r="AN37" s="302">
        <v>179.43696</v>
      </c>
      <c r="AO37" s="298">
        <v>2.9580771518229607E-2</v>
      </c>
      <c r="AP37" s="302">
        <v>6065.9999989999988</v>
      </c>
      <c r="AQ37" s="297"/>
      <c r="AR37" s="330"/>
      <c r="AS37" s="330"/>
      <c r="AT37" s="302">
        <v>1646.3594559999999</v>
      </c>
      <c r="AU37" s="302">
        <v>1116.1449150000001</v>
      </c>
      <c r="AV37" s="302">
        <v>147.50409502156802</v>
      </c>
      <c r="AX37" s="305" t="s">
        <v>5</v>
      </c>
      <c r="AY37" s="302">
        <v>2298.8652079999997</v>
      </c>
      <c r="AZ37" s="298">
        <v>0.48037027786420267</v>
      </c>
      <c r="BA37" s="302">
        <v>641.71523200000001</v>
      </c>
      <c r="BB37" s="298">
        <v>0.1340926485088339</v>
      </c>
      <c r="BC37" s="302">
        <v>952.942048</v>
      </c>
      <c r="BD37" s="298">
        <v>0.19912652329211397</v>
      </c>
      <c r="BE37" s="302">
        <v>394.35580600000003</v>
      </c>
      <c r="BF37" s="298">
        <v>8.2404486981814226E-2</v>
      </c>
      <c r="BG37" s="302">
        <v>162.18909500000001</v>
      </c>
      <c r="BH37" s="298">
        <v>3.3890991242359773E-2</v>
      </c>
      <c r="BI37" s="302">
        <v>335.54344900000001</v>
      </c>
      <c r="BJ37" s="298">
        <v>7.0115072110675469E-2</v>
      </c>
      <c r="BK37" s="302">
        <v>4785.6108379999996</v>
      </c>
      <c r="BL37" s="328">
        <v>0.21822740275045838</v>
      </c>
      <c r="BM37" s="331"/>
      <c r="BN37" s="305" t="s">
        <v>5</v>
      </c>
      <c r="BO37" s="302">
        <v>28.385508999999999</v>
      </c>
      <c r="BP37" s="298">
        <v>5.9491234693509372E-3</v>
      </c>
      <c r="BQ37" s="302">
        <v>251.41450100000003</v>
      </c>
      <c r="BR37" s="298">
        <v>5.2692234915859885E-2</v>
      </c>
      <c r="BS37" s="296">
        <v>397.34189099999992</v>
      </c>
      <c r="BT37" s="298">
        <v>8.3276152247415455E-2</v>
      </c>
      <c r="BU37" s="296">
        <v>802.90436599999998</v>
      </c>
      <c r="BV37" s="298">
        <v>0.16827520011759997</v>
      </c>
      <c r="BW37" s="296">
        <v>838.01151499999992</v>
      </c>
      <c r="BX37" s="298">
        <v>0.17563306585317298</v>
      </c>
      <c r="BY37" s="296">
        <v>506.88407100000001</v>
      </c>
      <c r="BZ37" s="298">
        <v>0.10623434383460402</v>
      </c>
      <c r="CA37" s="296">
        <v>956.99712399999999</v>
      </c>
      <c r="CB37" s="298">
        <v>0.20057044073050617</v>
      </c>
      <c r="CC37" s="296">
        <v>989.4377049999996</v>
      </c>
      <c r="CD37" s="298">
        <v>0.20736943883149064</v>
      </c>
      <c r="CE37" s="302">
        <v>4771.3766819999992</v>
      </c>
      <c r="CF37" s="329"/>
    </row>
    <row r="38" spans="2:84" x14ac:dyDescent="0.2">
      <c r="B38" s="303">
        <v>97207</v>
      </c>
      <c r="C38" s="304" t="s">
        <v>6</v>
      </c>
      <c r="D38" s="297">
        <v>15233</v>
      </c>
      <c r="E38" s="296">
        <v>15977.187688</v>
      </c>
      <c r="F38" s="296">
        <v>16896</v>
      </c>
      <c r="G38" s="371">
        <v>9.463845303168128E-3</v>
      </c>
      <c r="H38" s="248">
        <v>6.8372405315439977E-3</v>
      </c>
      <c r="I38" s="328">
        <v>1.4076902517366374E-2</v>
      </c>
      <c r="K38" s="296">
        <v>1354</v>
      </c>
      <c r="L38" s="328">
        <v>7.7053797597652707E-3</v>
      </c>
      <c r="M38" s="326">
        <v>309</v>
      </c>
      <c r="N38" s="328">
        <v>1.7584655434028573E-3</v>
      </c>
      <c r="P38" s="296">
        <v>456</v>
      </c>
      <c r="Q38" s="328">
        <v>6.9862663615668516E-3</v>
      </c>
      <c r="R38" s="326">
        <v>462.81231200000002</v>
      </c>
      <c r="S38" s="328">
        <v>7.0906361557995234E-3</v>
      </c>
      <c r="T38" s="300"/>
      <c r="U38" s="305" t="s">
        <v>6</v>
      </c>
      <c r="V38" s="302">
        <v>552.78707600000007</v>
      </c>
      <c r="W38" s="298">
        <v>3.2717038115530304E-2</v>
      </c>
      <c r="X38" s="302">
        <v>581.83408699999995</v>
      </c>
      <c r="Y38" s="298">
        <v>3.4436203065814394E-2</v>
      </c>
      <c r="Z38" s="302">
        <v>1039.0759720000001</v>
      </c>
      <c r="AA38" s="298">
        <v>6.1498341145833336E-2</v>
      </c>
      <c r="AB38" s="302">
        <v>1646.3304900000001</v>
      </c>
      <c r="AC38" s="298">
        <v>9.7439067826704542E-2</v>
      </c>
      <c r="AD38" s="302">
        <v>1617.8372629999999</v>
      </c>
      <c r="AE38" s="298">
        <v>9.5752678918087114E-2</v>
      </c>
      <c r="AF38" s="302">
        <v>3240.0672249999998</v>
      </c>
      <c r="AG38" s="298">
        <v>0.19176534238873105</v>
      </c>
      <c r="AH38" s="302">
        <v>4022.9687819999999</v>
      </c>
      <c r="AI38" s="298">
        <v>0.23810184552556818</v>
      </c>
      <c r="AJ38" s="302">
        <v>2095.4756469999998</v>
      </c>
      <c r="AK38" s="298">
        <v>0.12402199615293559</v>
      </c>
      <c r="AL38" s="302">
        <v>1603.205316</v>
      </c>
      <c r="AM38" s="298">
        <v>9.4886678267045457E-2</v>
      </c>
      <c r="AN38" s="302">
        <v>496.41814199999999</v>
      </c>
      <c r="AO38" s="298">
        <v>2.9380808593749998E-2</v>
      </c>
      <c r="AP38" s="302">
        <v>16896</v>
      </c>
      <c r="AQ38" s="297"/>
      <c r="AR38" s="330"/>
      <c r="AS38" s="330"/>
      <c r="AT38" s="302">
        <v>4333.6225759999998</v>
      </c>
      <c r="AU38" s="302">
        <v>2994.7767370000001</v>
      </c>
      <c r="AV38" s="302">
        <v>144.70603175384556</v>
      </c>
      <c r="AX38" s="305" t="s">
        <v>6</v>
      </c>
      <c r="AY38" s="302">
        <v>6255.1963990000004</v>
      </c>
      <c r="AZ38" s="298">
        <v>0.4512001808699202</v>
      </c>
      <c r="BA38" s="302">
        <v>1759.6129689999998</v>
      </c>
      <c r="BB38" s="298">
        <v>0.12692450232270591</v>
      </c>
      <c r="BC38" s="302">
        <v>2685.068867</v>
      </c>
      <c r="BD38" s="298">
        <v>0.19367953956366118</v>
      </c>
      <c r="BE38" s="302">
        <v>1406.0445270000002</v>
      </c>
      <c r="BF38" s="298">
        <v>0.10142088344260179</v>
      </c>
      <c r="BG38" s="302">
        <v>301.80080699999996</v>
      </c>
      <c r="BH38" s="298">
        <v>2.1769512900803138E-2</v>
      </c>
      <c r="BI38" s="302">
        <v>1455.7380700000001</v>
      </c>
      <c r="BJ38" s="298">
        <v>0.10500538090030777</v>
      </c>
      <c r="BK38" s="302">
        <v>13863.461639000001</v>
      </c>
      <c r="BL38" s="328">
        <v>0.21954520540756045</v>
      </c>
      <c r="BM38" s="331"/>
      <c r="BN38" s="305" t="s">
        <v>6</v>
      </c>
      <c r="BO38" s="302">
        <v>96.275053999999997</v>
      </c>
      <c r="BP38" s="298">
        <v>6.9387845423895438E-3</v>
      </c>
      <c r="BQ38" s="302">
        <v>600.92622399999993</v>
      </c>
      <c r="BR38" s="298">
        <v>4.3310259729459268E-2</v>
      </c>
      <c r="BS38" s="296">
        <v>656.71199999999999</v>
      </c>
      <c r="BT38" s="298">
        <v>4.7330880483346417E-2</v>
      </c>
      <c r="BU38" s="296">
        <v>1889.3481870000001</v>
      </c>
      <c r="BV38" s="298">
        <v>0.13617006119931452</v>
      </c>
      <c r="BW38" s="296">
        <v>2828.3647099999998</v>
      </c>
      <c r="BX38" s="298">
        <v>0.20384733650721282</v>
      </c>
      <c r="BY38" s="296">
        <v>1567.591324</v>
      </c>
      <c r="BZ38" s="298">
        <v>0.11298023730794438</v>
      </c>
      <c r="CA38" s="296">
        <v>2684.0688660000001</v>
      </c>
      <c r="CB38" s="298">
        <v>0.19344757322192552</v>
      </c>
      <c r="CC38" s="296">
        <v>3551.6298270000002</v>
      </c>
      <c r="CD38" s="298">
        <v>0.25597486700840749</v>
      </c>
      <c r="CE38" s="302">
        <v>13874.916192000001</v>
      </c>
      <c r="CF38" s="329"/>
    </row>
    <row r="39" spans="2:84" x14ac:dyDescent="0.2">
      <c r="B39" s="303">
        <v>97221</v>
      </c>
      <c r="C39" s="304" t="s">
        <v>27</v>
      </c>
      <c r="D39" s="297">
        <v>12274</v>
      </c>
      <c r="E39" s="296">
        <v>13143.841757</v>
      </c>
      <c r="F39" s="296">
        <v>12767</v>
      </c>
      <c r="G39" s="371">
        <v>3.5864626458486093E-3</v>
      </c>
      <c r="H39" s="248">
        <v>9.8294429392482563E-3</v>
      </c>
      <c r="I39" s="328">
        <v>-7.2460262023700261E-3</v>
      </c>
      <c r="K39" s="296">
        <v>1315</v>
      </c>
      <c r="L39" s="328">
        <v>9.5663253129633277E-3</v>
      </c>
      <c r="M39" s="326">
        <v>-822</v>
      </c>
      <c r="N39" s="328">
        <v>-5.9798626671147201E-3</v>
      </c>
      <c r="P39" s="296">
        <v>445</v>
      </c>
      <c r="Q39" s="328">
        <v>8.5565933184380636E-3</v>
      </c>
      <c r="R39" s="326">
        <v>-821.84175700000014</v>
      </c>
      <c r="S39" s="328">
        <v>-1.5802619520808091E-2</v>
      </c>
      <c r="T39" s="300"/>
      <c r="U39" s="305" t="s">
        <v>27</v>
      </c>
      <c r="V39" s="302">
        <v>486.19069400000001</v>
      </c>
      <c r="W39" s="298">
        <v>3.8081827674773736E-2</v>
      </c>
      <c r="X39" s="302">
        <v>525.32902899999999</v>
      </c>
      <c r="Y39" s="298">
        <v>4.1147413559779515E-2</v>
      </c>
      <c r="Z39" s="302">
        <v>929.10015599999997</v>
      </c>
      <c r="AA39" s="298">
        <v>7.2773569033794366E-2</v>
      </c>
      <c r="AB39" s="302">
        <v>1456.398154</v>
      </c>
      <c r="AC39" s="298">
        <v>0.11407520590364606</v>
      </c>
      <c r="AD39" s="302">
        <v>1106.1427819999999</v>
      </c>
      <c r="AE39" s="298">
        <v>8.6640775579753901E-2</v>
      </c>
      <c r="AF39" s="302">
        <v>2116.640598</v>
      </c>
      <c r="AG39" s="298">
        <v>0.16578997396948536</v>
      </c>
      <c r="AH39" s="302">
        <v>3104.7178260000001</v>
      </c>
      <c r="AI39" s="298">
        <v>0.24318303638392993</v>
      </c>
      <c r="AJ39" s="302">
        <v>1592.710517</v>
      </c>
      <c r="AK39" s="298">
        <v>0.12475213572103826</v>
      </c>
      <c r="AL39" s="302">
        <v>1103.0326259999999</v>
      </c>
      <c r="AM39" s="298">
        <v>8.6397166587859744E-2</v>
      </c>
      <c r="AN39" s="302">
        <v>346.73761999999999</v>
      </c>
      <c r="AO39" s="298">
        <v>2.7158895585938914E-2</v>
      </c>
      <c r="AP39" s="302">
        <v>12767.000002000002</v>
      </c>
      <c r="AQ39" s="297"/>
      <c r="AR39" s="330"/>
      <c r="AS39" s="330"/>
      <c r="AT39" s="302">
        <v>3819.3534049999998</v>
      </c>
      <c r="AU39" s="302">
        <v>2167.6117350000004</v>
      </c>
      <c r="AV39" s="302">
        <v>176.20099316356576</v>
      </c>
      <c r="AX39" s="305" t="s">
        <v>27</v>
      </c>
      <c r="AY39" s="302">
        <v>4376.4180649999998</v>
      </c>
      <c r="AZ39" s="298">
        <v>0.43804157857606379</v>
      </c>
      <c r="BA39" s="302">
        <v>1650.7200159999998</v>
      </c>
      <c r="BB39" s="298">
        <v>0.16522278970067847</v>
      </c>
      <c r="BC39" s="302">
        <v>1980.8398459999999</v>
      </c>
      <c r="BD39" s="298">
        <v>0.1982649281126681</v>
      </c>
      <c r="BE39" s="302">
        <v>1053.012432</v>
      </c>
      <c r="BF39" s="298">
        <v>0.10539743258588803</v>
      </c>
      <c r="BG39" s="302">
        <v>191.84142299999999</v>
      </c>
      <c r="BH39" s="298">
        <v>1.9201666412826671E-2</v>
      </c>
      <c r="BI39" s="302">
        <v>738.04186800000002</v>
      </c>
      <c r="BJ39" s="298">
        <v>7.3871604611874961E-2</v>
      </c>
      <c r="BK39" s="302">
        <v>9990.8736499999995</v>
      </c>
      <c r="BL39" s="328">
        <v>0.2738812341472221</v>
      </c>
      <c r="BM39" s="331"/>
      <c r="BN39" s="305" t="s">
        <v>27</v>
      </c>
      <c r="BO39" s="302">
        <v>74.375214</v>
      </c>
      <c r="BP39" s="298">
        <v>7.4457796541951239E-3</v>
      </c>
      <c r="BQ39" s="302">
        <v>463.53109600000005</v>
      </c>
      <c r="BR39" s="298">
        <v>4.6404577789632542E-2</v>
      </c>
      <c r="BS39" s="296">
        <v>456.98048699999993</v>
      </c>
      <c r="BT39" s="298">
        <v>4.5748789542558878E-2</v>
      </c>
      <c r="BU39" s="296">
        <v>1252.856599</v>
      </c>
      <c r="BV39" s="298">
        <v>0.12542477087135909</v>
      </c>
      <c r="BW39" s="296">
        <v>2212.0077369999999</v>
      </c>
      <c r="BX39" s="298">
        <v>0.22144638404773934</v>
      </c>
      <c r="BY39" s="296">
        <v>1170.2990239999999</v>
      </c>
      <c r="BZ39" s="298">
        <v>0.11715984658845635</v>
      </c>
      <c r="CA39" s="296">
        <v>1983.892364</v>
      </c>
      <c r="CB39" s="298">
        <v>0.1986095179502175</v>
      </c>
      <c r="CC39" s="296">
        <v>2374.9662909999997</v>
      </c>
      <c r="CD39" s="298">
        <v>0.237760333555841</v>
      </c>
      <c r="CE39" s="302">
        <v>9988.9088120000015</v>
      </c>
      <c r="CF39" s="329"/>
    </row>
    <row r="40" spans="2:84" x14ac:dyDescent="0.2">
      <c r="B40" s="303">
        <v>97227</v>
      </c>
      <c r="C40" s="304" t="s">
        <v>22</v>
      </c>
      <c r="D40" s="297">
        <v>7724</v>
      </c>
      <c r="E40" s="296">
        <v>8909.5548699999999</v>
      </c>
      <c r="F40" s="296">
        <v>9926</v>
      </c>
      <c r="G40" s="371">
        <v>2.3064251619560716E-2</v>
      </c>
      <c r="H40" s="248">
        <v>2.0608323706475584E-2</v>
      </c>
      <c r="I40" s="328">
        <v>2.7376354455624696E-2</v>
      </c>
      <c r="K40" s="296">
        <v>781</v>
      </c>
      <c r="L40" s="328">
        <v>8.1803726225599081E-3</v>
      </c>
      <c r="M40" s="326">
        <v>1421</v>
      </c>
      <c r="N40" s="328">
        <v>1.4883878997000808E-2</v>
      </c>
      <c r="P40" s="296">
        <v>300</v>
      </c>
      <c r="Q40" s="328">
        <v>8.0800292059910878E-3</v>
      </c>
      <c r="R40" s="326">
        <v>716.44513000000006</v>
      </c>
      <c r="S40" s="328">
        <v>1.9296325249633609E-2</v>
      </c>
      <c r="T40" s="300"/>
      <c r="U40" s="305" t="s">
        <v>22</v>
      </c>
      <c r="V40" s="302">
        <v>384.41398300000003</v>
      </c>
      <c r="W40" s="298">
        <v>3.8727985387998383E-2</v>
      </c>
      <c r="X40" s="302">
        <v>364.93700699999999</v>
      </c>
      <c r="Y40" s="298">
        <v>3.6765767374897659E-2</v>
      </c>
      <c r="Z40" s="302">
        <v>743.04945500000008</v>
      </c>
      <c r="AA40" s="298">
        <v>7.4858901362597319E-2</v>
      </c>
      <c r="AB40" s="302">
        <v>1049.5555370000002</v>
      </c>
      <c r="AC40" s="298">
        <v>0.10573801500042937</v>
      </c>
      <c r="AD40" s="302">
        <v>725.34601799999996</v>
      </c>
      <c r="AE40" s="298">
        <v>7.3075359452642E-2</v>
      </c>
      <c r="AF40" s="302">
        <v>1794.8061109999999</v>
      </c>
      <c r="AG40" s="298">
        <v>0.18081866923425155</v>
      </c>
      <c r="AH40" s="302">
        <v>2588.23657</v>
      </c>
      <c r="AI40" s="298">
        <v>0.26075323088245478</v>
      </c>
      <c r="AJ40" s="302">
        <v>1151.166588</v>
      </c>
      <c r="AK40" s="298">
        <v>0.11597487284747379</v>
      </c>
      <c r="AL40" s="302">
        <v>879.48888800000009</v>
      </c>
      <c r="AM40" s="298">
        <v>8.8604562554039423E-2</v>
      </c>
      <c r="AN40" s="302">
        <v>244.999844</v>
      </c>
      <c r="AO40" s="298">
        <v>2.4682635903215525E-2</v>
      </c>
      <c r="AP40" s="302">
        <v>9926.0000010000022</v>
      </c>
      <c r="AQ40" s="297"/>
      <c r="AR40" s="330"/>
      <c r="AS40" s="330"/>
      <c r="AT40" s="302">
        <v>2796.8295889999999</v>
      </c>
      <c r="AU40" s="302">
        <v>1618.5888380000001</v>
      </c>
      <c r="AV40" s="302">
        <v>172.79432078970012</v>
      </c>
      <c r="AX40" s="305" t="s">
        <v>22</v>
      </c>
      <c r="AY40" s="302">
        <v>3812.2106870000002</v>
      </c>
      <c r="AZ40" s="298">
        <v>0.48453371134055834</v>
      </c>
      <c r="BA40" s="302">
        <v>959.49730199999999</v>
      </c>
      <c r="BB40" s="298">
        <v>0.12195254326962976</v>
      </c>
      <c r="BC40" s="302">
        <v>1465.8986520000003</v>
      </c>
      <c r="BD40" s="298">
        <v>0.18631638506360487</v>
      </c>
      <c r="BE40" s="302">
        <v>771.57630300000005</v>
      </c>
      <c r="BF40" s="298">
        <v>9.8067698868243888E-2</v>
      </c>
      <c r="BG40" s="302">
        <v>251.15046900000002</v>
      </c>
      <c r="BH40" s="298">
        <v>3.1921338782368261E-2</v>
      </c>
      <c r="BI40" s="302">
        <v>607.45906000000002</v>
      </c>
      <c r="BJ40" s="298">
        <v>7.7208322675594784E-2</v>
      </c>
      <c r="BK40" s="302">
        <v>7867.7924730000013</v>
      </c>
      <c r="BL40" s="328">
        <v>0.20108047353523834</v>
      </c>
      <c r="BM40" s="332"/>
      <c r="BN40" s="305" t="s">
        <v>22</v>
      </c>
      <c r="BO40" s="302">
        <v>45.104575000000004</v>
      </c>
      <c r="BP40" s="298">
        <v>5.6404311531326251E-3</v>
      </c>
      <c r="BQ40" s="302">
        <v>541.25488699999983</v>
      </c>
      <c r="BR40" s="298">
        <v>6.768517221191149E-2</v>
      </c>
      <c r="BS40" s="296">
        <v>464.37209100000001</v>
      </c>
      <c r="BT40" s="298">
        <v>5.8070801215214601E-2</v>
      </c>
      <c r="BU40" s="296">
        <v>1320.3338899999999</v>
      </c>
      <c r="BV40" s="298">
        <v>0.16511079875362494</v>
      </c>
      <c r="BW40" s="296">
        <v>1563.182924</v>
      </c>
      <c r="BX40" s="298">
        <v>0.19547963067104718</v>
      </c>
      <c r="BY40" s="296">
        <v>852.78588499999989</v>
      </c>
      <c r="BZ40" s="298">
        <v>0.10664284216636062</v>
      </c>
      <c r="CA40" s="296">
        <v>1426.9447029999999</v>
      </c>
      <c r="CB40" s="298">
        <v>0.17844272685417786</v>
      </c>
      <c r="CC40" s="296">
        <v>1782.6748069999996</v>
      </c>
      <c r="CD40" s="298">
        <v>0.22292759697453057</v>
      </c>
      <c r="CE40" s="302">
        <v>7996.6537619999999</v>
      </c>
      <c r="CF40" s="329"/>
    </row>
    <row r="41" spans="2:84" x14ac:dyDescent="0.2">
      <c r="B41" s="303">
        <v>97223</v>
      </c>
      <c r="C41" s="304" t="s">
        <v>18</v>
      </c>
      <c r="D41" s="297">
        <v>8200</v>
      </c>
      <c r="E41" s="296">
        <v>8805.5214300000007</v>
      </c>
      <c r="F41" s="296">
        <v>9335</v>
      </c>
      <c r="G41" s="371">
        <v>1.185486598295471E-2</v>
      </c>
      <c r="H41" s="248">
        <v>1.0229799654408289E-2</v>
      </c>
      <c r="I41" s="328">
        <v>1.4705024762660557E-2</v>
      </c>
      <c r="K41" s="296">
        <v>482</v>
      </c>
      <c r="L41" s="328">
        <v>5.034401236814247E-3</v>
      </c>
      <c r="M41" s="326">
        <v>653</v>
      </c>
      <c r="N41" s="328">
        <v>6.8204647461404628E-3</v>
      </c>
      <c r="P41" s="296">
        <v>171</v>
      </c>
      <c r="Q41" s="328">
        <v>4.7491237169711301E-3</v>
      </c>
      <c r="R41" s="326">
        <v>358.47856999999931</v>
      </c>
      <c r="S41" s="328">
        <v>9.9559010456894276E-3</v>
      </c>
      <c r="T41" s="300"/>
      <c r="U41" s="305" t="s">
        <v>18</v>
      </c>
      <c r="V41" s="302">
        <v>317</v>
      </c>
      <c r="W41" s="298">
        <v>3.3958221746116762E-2</v>
      </c>
      <c r="X41" s="302">
        <v>333</v>
      </c>
      <c r="Y41" s="298">
        <v>3.567220139260846E-2</v>
      </c>
      <c r="Z41" s="302">
        <v>690</v>
      </c>
      <c r="AA41" s="298">
        <v>7.3915372254954467E-2</v>
      </c>
      <c r="AB41" s="302">
        <v>927</v>
      </c>
      <c r="AC41" s="298">
        <v>9.9303695768612754E-2</v>
      </c>
      <c r="AD41" s="302">
        <v>746</v>
      </c>
      <c r="AE41" s="298">
        <v>7.991430101767541E-2</v>
      </c>
      <c r="AF41" s="302">
        <v>1487</v>
      </c>
      <c r="AG41" s="298">
        <v>0.15929298339582218</v>
      </c>
      <c r="AH41" s="302">
        <v>2311</v>
      </c>
      <c r="AI41" s="298">
        <v>0.24756293519014461</v>
      </c>
      <c r="AJ41" s="302">
        <v>1081</v>
      </c>
      <c r="AK41" s="298">
        <v>0.11580074986609534</v>
      </c>
      <c r="AL41" s="302">
        <v>1036</v>
      </c>
      <c r="AM41" s="298">
        <v>0.11098018211033744</v>
      </c>
      <c r="AN41" s="302">
        <v>407</v>
      </c>
      <c r="AO41" s="298">
        <v>4.3599357257632566E-2</v>
      </c>
      <c r="AP41" s="302">
        <v>9335</v>
      </c>
      <c r="AQ41" s="297"/>
      <c r="AR41" s="330"/>
      <c r="AS41" s="330"/>
      <c r="AT41" s="302">
        <v>2494</v>
      </c>
      <c r="AU41" s="302">
        <v>1963</v>
      </c>
      <c r="AV41" s="302">
        <v>127.05043301069792</v>
      </c>
      <c r="AX41" s="305" t="s">
        <v>18</v>
      </c>
      <c r="AY41" s="302">
        <v>2984</v>
      </c>
      <c r="AZ41" s="298">
        <v>0.39887715546049995</v>
      </c>
      <c r="BA41" s="302">
        <v>982</v>
      </c>
      <c r="BB41" s="298">
        <v>0.13126587354631733</v>
      </c>
      <c r="BC41" s="302">
        <v>1773</v>
      </c>
      <c r="BD41" s="298">
        <v>0.23700040101590697</v>
      </c>
      <c r="BE41" s="302">
        <v>781</v>
      </c>
      <c r="BF41" s="298">
        <v>0.1043978077797086</v>
      </c>
      <c r="BG41" s="302">
        <v>213</v>
      </c>
      <c r="BH41" s="298">
        <v>2.847212939446598E-2</v>
      </c>
      <c r="BI41" s="302">
        <v>748</v>
      </c>
      <c r="BJ41" s="298">
        <v>9.9986632803101189E-2</v>
      </c>
      <c r="BK41" s="302">
        <v>7481</v>
      </c>
      <c r="BL41" s="328">
        <v>0.2476046394351992</v>
      </c>
      <c r="BM41" s="332"/>
      <c r="BN41" s="305" t="s">
        <v>18</v>
      </c>
      <c r="BO41" s="302">
        <v>96</v>
      </c>
      <c r="BP41" s="298">
        <v>1.2972972972972972E-2</v>
      </c>
      <c r="BQ41" s="302">
        <v>288</v>
      </c>
      <c r="BR41" s="298">
        <v>3.8918918918918917E-2</v>
      </c>
      <c r="BS41" s="296">
        <v>240</v>
      </c>
      <c r="BT41" s="298">
        <v>3.2432432432432434E-2</v>
      </c>
      <c r="BU41" s="296">
        <v>740</v>
      </c>
      <c r="BV41" s="298">
        <v>0.1</v>
      </c>
      <c r="BW41" s="296">
        <v>1348</v>
      </c>
      <c r="BX41" s="298">
        <v>0.18216216216216216</v>
      </c>
      <c r="BY41" s="296">
        <v>1028</v>
      </c>
      <c r="BZ41" s="298">
        <v>0.13891891891891892</v>
      </c>
      <c r="CA41" s="296">
        <v>1736</v>
      </c>
      <c r="CB41" s="298">
        <v>0.23459459459459459</v>
      </c>
      <c r="CC41" s="296">
        <v>1924</v>
      </c>
      <c r="CD41" s="298">
        <v>0.26</v>
      </c>
      <c r="CE41" s="302">
        <v>7400</v>
      </c>
      <c r="CF41" s="329"/>
    </row>
    <row r="42" spans="2:84" x14ac:dyDescent="0.2">
      <c r="B42" s="303">
        <v>97231</v>
      </c>
      <c r="C42" s="306" t="s">
        <v>29</v>
      </c>
      <c r="D42" s="308">
        <v>5150</v>
      </c>
      <c r="E42" s="307">
        <v>6843.125</v>
      </c>
      <c r="F42" s="307">
        <v>7627</v>
      </c>
      <c r="G42" s="372">
        <v>3.6344695567075647E-2</v>
      </c>
      <c r="H42" s="249">
        <v>4.144255719602663E-2</v>
      </c>
      <c r="I42" s="333">
        <v>2.7483409857831154E-2</v>
      </c>
      <c r="K42" s="307">
        <v>607</v>
      </c>
      <c r="L42" s="333">
        <v>8.9064312511969793E-3</v>
      </c>
      <c r="M42" s="326">
        <v>1870</v>
      </c>
      <c r="N42" s="333">
        <v>2.7438264315878667E-2</v>
      </c>
      <c r="P42" s="307">
        <v>249</v>
      </c>
      <c r="Q42" s="333">
        <v>8.730178988486631E-3</v>
      </c>
      <c r="R42" s="326">
        <v>534.875</v>
      </c>
      <c r="S42" s="333">
        <v>1.8753230869344526E-2</v>
      </c>
      <c r="T42" s="300"/>
      <c r="U42" s="310" t="s">
        <v>29</v>
      </c>
      <c r="V42" s="302">
        <v>247.028032</v>
      </c>
      <c r="W42" s="309">
        <v>3.2388623574144487E-2</v>
      </c>
      <c r="X42" s="302">
        <v>274.14086500000002</v>
      </c>
      <c r="Y42" s="309">
        <v>3.5943472531794939E-2</v>
      </c>
      <c r="Z42" s="302">
        <v>486.014343</v>
      </c>
      <c r="AA42" s="309">
        <v>6.372287177133866E-2</v>
      </c>
      <c r="AB42" s="302">
        <v>786.64123900000004</v>
      </c>
      <c r="AC42" s="309">
        <v>0.10313901127573095</v>
      </c>
      <c r="AD42" s="302">
        <v>502.76991299999997</v>
      </c>
      <c r="AE42" s="309">
        <v>6.5919747344958701E-2</v>
      </c>
      <c r="AF42" s="302">
        <v>1391.249198</v>
      </c>
      <c r="AG42" s="309">
        <v>0.18241106568768847</v>
      </c>
      <c r="AH42" s="302">
        <v>1983.8800510000001</v>
      </c>
      <c r="AI42" s="309">
        <v>0.26011276399632882</v>
      </c>
      <c r="AJ42" s="302">
        <v>963.37259599999993</v>
      </c>
      <c r="AK42" s="309">
        <v>0.12631081631047594</v>
      </c>
      <c r="AL42" s="302">
        <v>768.229195</v>
      </c>
      <c r="AM42" s="309">
        <v>0.10072495017700275</v>
      </c>
      <c r="AN42" s="302">
        <v>223.67456800000002</v>
      </c>
      <c r="AO42" s="309">
        <v>2.9326677330536257E-2</v>
      </c>
      <c r="AP42" s="311">
        <v>7627</v>
      </c>
      <c r="AQ42" s="297"/>
      <c r="AR42" s="330"/>
      <c r="AS42" s="330"/>
      <c r="AT42" s="302">
        <v>1959.5057240000001</v>
      </c>
      <c r="AU42" s="302">
        <v>1433.7259449999999</v>
      </c>
      <c r="AV42" s="302">
        <v>136.67226507503847</v>
      </c>
      <c r="AX42" s="310" t="s">
        <v>29</v>
      </c>
      <c r="AY42" s="302">
        <v>2976.7017449999994</v>
      </c>
      <c r="AZ42" s="309">
        <v>0.4857715220380398</v>
      </c>
      <c r="BA42" s="302">
        <v>863.33207500000003</v>
      </c>
      <c r="BB42" s="309">
        <v>0.14088819506403361</v>
      </c>
      <c r="BC42" s="302">
        <v>1255.7262579999999</v>
      </c>
      <c r="BD42" s="309">
        <v>0.20492347163648819</v>
      </c>
      <c r="BE42" s="302">
        <v>455.58179000000001</v>
      </c>
      <c r="BF42" s="309">
        <v>7.4346937818963343E-2</v>
      </c>
      <c r="BG42" s="302">
        <v>151.70950899999997</v>
      </c>
      <c r="BH42" s="309">
        <v>2.4757656429086988E-2</v>
      </c>
      <c r="BI42" s="302">
        <v>424.730121</v>
      </c>
      <c r="BJ42" s="309">
        <v>6.9312217013388036E-2</v>
      </c>
      <c r="BK42" s="311">
        <v>6127.7814979999994</v>
      </c>
      <c r="BL42" s="333">
        <v>0.22482408110666069</v>
      </c>
      <c r="BM42" s="376"/>
      <c r="BN42" s="310" t="s">
        <v>29</v>
      </c>
      <c r="BO42" s="302">
        <v>20.083579999999998</v>
      </c>
      <c r="BP42" s="309">
        <v>3.2900036675461999E-3</v>
      </c>
      <c r="BQ42" s="302">
        <v>385.57158200000003</v>
      </c>
      <c r="BR42" s="309">
        <v>6.316263927455118E-2</v>
      </c>
      <c r="BS42" s="307">
        <v>614.54096900000002</v>
      </c>
      <c r="BT42" s="309">
        <v>0.1006713963281146</v>
      </c>
      <c r="BU42" s="296">
        <v>879.59448899999995</v>
      </c>
      <c r="BV42" s="309">
        <v>0.14409129720714264</v>
      </c>
      <c r="BW42" s="296">
        <v>1107.3517149999998</v>
      </c>
      <c r="BX42" s="309">
        <v>0.1814014833816269</v>
      </c>
      <c r="BY42" s="296">
        <v>546.25679699999989</v>
      </c>
      <c r="BZ42" s="309">
        <v>8.9485383858457501E-2</v>
      </c>
      <c r="CA42" s="296">
        <v>1344.0279619999997</v>
      </c>
      <c r="CB42" s="309">
        <v>0.2201727443147409</v>
      </c>
      <c r="CC42" s="296">
        <v>1206.9977120000001</v>
      </c>
      <c r="CD42" s="309">
        <v>0.19772505196782011</v>
      </c>
      <c r="CE42" s="311">
        <v>6104.4248059999991</v>
      </c>
      <c r="CF42" s="329"/>
    </row>
    <row r="43" spans="2:84" s="312" customFormat="1" ht="13.5" thickBot="1" x14ac:dyDescent="0.25">
      <c r="C43" s="313" t="s">
        <v>41</v>
      </c>
      <c r="D43" s="315">
        <v>106771</v>
      </c>
      <c r="E43" s="314">
        <v>118137.23102000001</v>
      </c>
      <c r="F43" s="314">
        <v>121511</v>
      </c>
      <c r="G43" s="373">
        <v>1.1825597755984463E-2</v>
      </c>
      <c r="H43" s="254">
        <v>1.4556437831010571E-2</v>
      </c>
      <c r="I43" s="335">
        <v>7.064302838664327E-3</v>
      </c>
      <c r="J43" s="374"/>
      <c r="K43" s="314">
        <v>9006</v>
      </c>
      <c r="L43" s="335">
        <v>7.2253279097962055E-3</v>
      </c>
      <c r="M43" s="314">
        <v>5734</v>
      </c>
      <c r="N43" s="335">
        <v>4.6002698461882563E-3</v>
      </c>
      <c r="O43" s="374"/>
      <c r="P43" s="314">
        <v>3015</v>
      </c>
      <c r="Q43" s="335">
        <v>6.3130798773817923E-3</v>
      </c>
      <c r="R43" s="314">
        <v>358.76898000000801</v>
      </c>
      <c r="S43" s="335">
        <v>7.5122296128253443E-4</v>
      </c>
      <c r="T43" s="300"/>
      <c r="U43" s="317" t="s">
        <v>41</v>
      </c>
      <c r="V43" s="315">
        <v>4179.0141610000001</v>
      </c>
      <c r="W43" s="316">
        <v>3.4392064592144576E-2</v>
      </c>
      <c r="X43" s="315">
        <v>4679.5293299999994</v>
      </c>
      <c r="Y43" s="316">
        <v>3.85111580812839E-2</v>
      </c>
      <c r="Z43" s="315">
        <v>8431.5102600000009</v>
      </c>
      <c r="AA43" s="316">
        <v>6.9388864047749688E-2</v>
      </c>
      <c r="AB43" s="315">
        <v>12654.42864</v>
      </c>
      <c r="AC43" s="316">
        <v>0.10414224752457456</v>
      </c>
      <c r="AD43" s="315">
        <v>9795.3858319999999</v>
      </c>
      <c r="AE43" s="316">
        <v>8.0613161205107919E-2</v>
      </c>
      <c r="AF43" s="315">
        <v>20263.376945999997</v>
      </c>
      <c r="AG43" s="316">
        <v>0.16676166720981953</v>
      </c>
      <c r="AH43" s="315">
        <v>29832.322416000003</v>
      </c>
      <c r="AI43" s="316">
        <v>0.24551129044732486</v>
      </c>
      <c r="AJ43" s="315">
        <v>14632.039481</v>
      </c>
      <c r="AK43" s="316">
        <v>0.12041740648826713</v>
      </c>
      <c r="AL43" s="315">
        <v>12631.165975</v>
      </c>
      <c r="AM43" s="316">
        <v>0.1039508025936787</v>
      </c>
      <c r="AN43" s="315">
        <v>4412.2269689999994</v>
      </c>
      <c r="AO43" s="316">
        <v>3.6311337810049187E-2</v>
      </c>
      <c r="AP43" s="318">
        <v>121511.00000999999</v>
      </c>
      <c r="AQ43" s="297"/>
      <c r="AR43" s="330"/>
      <c r="AS43" s="330"/>
      <c r="AT43" s="315">
        <v>33183.164604999998</v>
      </c>
      <c r="AU43" s="315">
        <v>23696.326345000001</v>
      </c>
      <c r="AV43" s="315">
        <v>140.03505911371678</v>
      </c>
      <c r="AX43" s="317" t="s">
        <v>41</v>
      </c>
      <c r="AY43" s="318">
        <v>41006.184250999999</v>
      </c>
      <c r="AZ43" s="377">
        <v>0.42257657499080475</v>
      </c>
      <c r="BA43" s="318">
        <v>14457.416232</v>
      </c>
      <c r="BB43" s="377">
        <v>0.14898644060952926</v>
      </c>
      <c r="BC43" s="318">
        <v>20722.820224000003</v>
      </c>
      <c r="BD43" s="377">
        <v>0.21355262759408175</v>
      </c>
      <c r="BE43" s="318">
        <v>9171.1831500000008</v>
      </c>
      <c r="BF43" s="377">
        <v>9.451079721093214E-2</v>
      </c>
      <c r="BG43" s="318">
        <v>2956.2288740000004</v>
      </c>
      <c r="BH43" s="377">
        <v>3.0464504203006379E-2</v>
      </c>
      <c r="BI43" s="318">
        <v>8724.6371650000001</v>
      </c>
      <c r="BJ43" s="377">
        <v>8.9909055391645606E-2</v>
      </c>
      <c r="BK43" s="318">
        <v>97038.46989600001</v>
      </c>
      <c r="BL43" s="373">
        <v>0.26066494252264244</v>
      </c>
      <c r="BM43" s="336"/>
      <c r="BN43" s="317" t="s">
        <v>41</v>
      </c>
      <c r="BO43" s="315">
        <v>893.71081400000003</v>
      </c>
      <c r="BP43" s="316">
        <v>9.2117474795666513E-3</v>
      </c>
      <c r="BQ43" s="315">
        <v>4535.2266949999994</v>
      </c>
      <c r="BR43" s="316">
        <v>4.6745952295179048E-2</v>
      </c>
      <c r="BS43" s="314">
        <v>4154.8391199999996</v>
      </c>
      <c r="BT43" s="316">
        <v>4.2825182589392857E-2</v>
      </c>
      <c r="BU43" s="314">
        <v>11164.646530999999</v>
      </c>
      <c r="BV43" s="316">
        <v>0.11507738625415333</v>
      </c>
      <c r="BW43" s="314">
        <v>19165.024665999998</v>
      </c>
      <c r="BX43" s="316">
        <v>0.19753970176627869</v>
      </c>
      <c r="BY43" s="314">
        <v>12188.4287</v>
      </c>
      <c r="BZ43" s="316">
        <v>0.12562981850312804</v>
      </c>
      <c r="CA43" s="314">
        <v>20730.236664</v>
      </c>
      <c r="CB43" s="316">
        <v>0.21367281490724155</v>
      </c>
      <c r="CC43" s="314">
        <v>24186.483551000001</v>
      </c>
      <c r="CD43" s="316">
        <v>0.24929739620505981</v>
      </c>
      <c r="CE43" s="318">
        <v>97018.596741000001</v>
      </c>
      <c r="CF43" s="329"/>
    </row>
    <row r="44" spans="2:84" s="312" customFormat="1" ht="13.5" thickBot="1" x14ac:dyDescent="0.25">
      <c r="C44" s="378" t="s">
        <v>42</v>
      </c>
      <c r="D44" s="379">
        <v>381325</v>
      </c>
      <c r="E44" s="380">
        <v>397727.67098900001</v>
      </c>
      <c r="F44" s="380">
        <v>394173</v>
      </c>
      <c r="G44" s="368">
        <v>3.0170758153600374E-3</v>
      </c>
      <c r="H44" s="465">
        <v>6.0346351222093642E-3</v>
      </c>
      <c r="I44" s="368">
        <v>-2.2418902304142119E-3</v>
      </c>
      <c r="J44" s="374"/>
      <c r="K44" s="380">
        <v>30151</v>
      </c>
      <c r="L44" s="368">
        <v>7.0803123372447452E-3</v>
      </c>
      <c r="M44" s="380">
        <v>-17303</v>
      </c>
      <c r="N44" s="368">
        <v>-4.0632365218847078E-3</v>
      </c>
      <c r="O44" s="374"/>
      <c r="P44" s="380">
        <v>10137</v>
      </c>
      <c r="Q44" s="368">
        <v>6.393289656352167E-3</v>
      </c>
      <c r="R44" s="380">
        <v>-13691.670989000006</v>
      </c>
      <c r="S44" s="368">
        <v>-8.6351798867663788E-3</v>
      </c>
      <c r="T44" s="300"/>
      <c r="U44" s="324" t="s">
        <v>42</v>
      </c>
      <c r="V44" s="322">
        <v>13788.774846</v>
      </c>
      <c r="W44" s="323">
        <v>3.4981530561720216E-2</v>
      </c>
      <c r="X44" s="322">
        <v>14733.311349</v>
      </c>
      <c r="Y44" s="323">
        <v>3.7377779170851715E-2</v>
      </c>
      <c r="Z44" s="322">
        <v>26584.372843000005</v>
      </c>
      <c r="AA44" s="323">
        <v>6.7443414042063596E-2</v>
      </c>
      <c r="AB44" s="322">
        <v>39394.678917999998</v>
      </c>
      <c r="AC44" s="323">
        <v>9.9942611285653307E-2</v>
      </c>
      <c r="AD44" s="322">
        <v>33827.673087999996</v>
      </c>
      <c r="AE44" s="323">
        <v>8.5819356191970148E-2</v>
      </c>
      <c r="AF44" s="322">
        <v>66358.483871999997</v>
      </c>
      <c r="AG44" s="323">
        <v>0.16834862832437797</v>
      </c>
      <c r="AH44" s="322">
        <v>92777.990634999995</v>
      </c>
      <c r="AI44" s="323">
        <v>0.23537378419045979</v>
      </c>
      <c r="AJ44" s="322">
        <v>46375.953941999993</v>
      </c>
      <c r="AK44" s="323">
        <v>0.11765380668476265</v>
      </c>
      <c r="AL44" s="322">
        <v>43706.925224000006</v>
      </c>
      <c r="AM44" s="323">
        <v>0.11088259526738932</v>
      </c>
      <c r="AN44" s="322">
        <v>16624.835279999999</v>
      </c>
      <c r="AO44" s="323">
        <v>4.217649428075116E-2</v>
      </c>
      <c r="AP44" s="325">
        <v>394172.99999700004</v>
      </c>
      <c r="AQ44" s="297"/>
      <c r="AR44" s="330"/>
      <c r="AS44" s="330"/>
      <c r="AT44" s="322">
        <v>105844.103374</v>
      </c>
      <c r="AU44" s="322">
        <v>81690.406034999993</v>
      </c>
      <c r="AV44" s="322">
        <v>129.56736110315259</v>
      </c>
      <c r="AX44" s="324" t="s">
        <v>42</v>
      </c>
      <c r="AY44" s="325">
        <v>133534.42179200001</v>
      </c>
      <c r="AZ44" s="381">
        <v>0.42123458110480483</v>
      </c>
      <c r="BA44" s="325">
        <v>46635.499700999993</v>
      </c>
      <c r="BB44" s="381">
        <v>0.14711177026522218</v>
      </c>
      <c r="BC44" s="325">
        <v>71781.968922</v>
      </c>
      <c r="BD44" s="381">
        <v>0.22643635404237228</v>
      </c>
      <c r="BE44" s="325">
        <v>32032.112901</v>
      </c>
      <c r="BF44" s="381">
        <v>0.1010453595311326</v>
      </c>
      <c r="BG44" s="325">
        <v>8346.4745900000016</v>
      </c>
      <c r="BH44" s="381">
        <v>2.6328969567839023E-2</v>
      </c>
      <c r="BI44" s="325">
        <v>24676.785462</v>
      </c>
      <c r="BJ44" s="381">
        <v>7.7842965488629165E-2</v>
      </c>
      <c r="BK44" s="325">
        <v>317007.26336799999</v>
      </c>
      <c r="BL44" s="382">
        <v>0.25884176068096854</v>
      </c>
      <c r="BM44" s="336"/>
      <c r="BN44" s="324" t="s">
        <v>42</v>
      </c>
      <c r="BO44" s="322">
        <v>2413.2100070000006</v>
      </c>
      <c r="BP44" s="323">
        <v>7.6168228588773751E-3</v>
      </c>
      <c r="BQ44" s="322">
        <v>13021.058704999999</v>
      </c>
      <c r="BR44" s="323">
        <v>4.1098411370473077E-2</v>
      </c>
      <c r="BS44" s="321">
        <v>15277.208756</v>
      </c>
      <c r="BT44" s="323">
        <v>4.8219505362154899E-2</v>
      </c>
      <c r="BU44" s="321">
        <v>36910.314037999997</v>
      </c>
      <c r="BV44" s="323">
        <v>0.11650014829935221</v>
      </c>
      <c r="BW44" s="321">
        <v>62274.966858999993</v>
      </c>
      <c r="BX44" s="323">
        <v>0.19655868728024134</v>
      </c>
      <c r="BY44" s="321">
        <v>39719.652614000006</v>
      </c>
      <c r="BZ44" s="323">
        <v>0.12536727309244233</v>
      </c>
      <c r="CA44" s="321">
        <v>71715.646720999997</v>
      </c>
      <c r="CB44" s="323">
        <v>0.22635633687047235</v>
      </c>
      <c r="CC44" s="321">
        <v>75494.268933999992</v>
      </c>
      <c r="CD44" s="323">
        <v>0.23828281486598654</v>
      </c>
      <c r="CE44" s="325">
        <v>316826.32663399994</v>
      </c>
      <c r="CF44" s="329"/>
    </row>
    <row r="45" spans="2:84" x14ac:dyDescent="0.2">
      <c r="C45" s="383" t="s">
        <v>74</v>
      </c>
      <c r="E45" s="300"/>
      <c r="J45" s="300"/>
      <c r="L45" s="303"/>
      <c r="M45" s="300"/>
      <c r="N45" s="303"/>
      <c r="O45" s="300"/>
      <c r="Q45" s="303"/>
      <c r="R45" s="300"/>
      <c r="S45" s="303"/>
      <c r="T45" s="300"/>
      <c r="U45" s="383" t="s">
        <v>74</v>
      </c>
      <c r="V45" s="326"/>
      <c r="W45" s="303"/>
      <c r="X45" s="326"/>
      <c r="Y45" s="303"/>
      <c r="Z45" s="326"/>
      <c r="AA45" s="303"/>
      <c r="AB45" s="326"/>
      <c r="AC45" s="303"/>
      <c r="AD45" s="326"/>
      <c r="AE45" s="303"/>
      <c r="AF45" s="326"/>
      <c r="AG45" s="303"/>
      <c r="AH45" s="326"/>
      <c r="AI45" s="303"/>
      <c r="AJ45" s="326"/>
      <c r="AK45" s="303"/>
      <c r="AL45" s="326"/>
      <c r="AM45" s="303"/>
      <c r="AN45" s="326"/>
      <c r="AO45" s="303"/>
      <c r="AP45" s="326"/>
      <c r="AQ45" s="297"/>
      <c r="AT45" s="326"/>
      <c r="AU45" s="326"/>
      <c r="AV45" s="326"/>
      <c r="AX45" s="384" t="s">
        <v>172</v>
      </c>
      <c r="AY45" s="326"/>
      <c r="AZ45" s="303"/>
      <c r="BA45" s="326"/>
      <c r="BB45" s="303"/>
      <c r="BC45" s="326"/>
      <c r="BD45" s="303"/>
      <c r="BE45" s="326"/>
      <c r="BF45" s="303"/>
      <c r="BG45" s="326"/>
      <c r="BH45" s="303"/>
      <c r="BI45" s="326"/>
      <c r="BJ45" s="303"/>
      <c r="BK45" s="326"/>
      <c r="BN45" s="383" t="s">
        <v>74</v>
      </c>
      <c r="BO45" s="326"/>
      <c r="BP45" s="303"/>
      <c r="BQ45" s="326"/>
      <c r="BR45" s="303"/>
      <c r="BS45" s="326"/>
      <c r="CE45" s="326"/>
      <c r="CF45" s="329"/>
    </row>
    <row r="46" spans="2:84" x14ac:dyDescent="0.2">
      <c r="E46" s="300"/>
      <c r="F46" s="385"/>
      <c r="J46" s="300"/>
      <c r="L46" s="303"/>
      <c r="M46" s="300"/>
      <c r="N46" s="303"/>
      <c r="O46" s="300"/>
      <c r="Q46" s="303"/>
      <c r="R46" s="300"/>
      <c r="S46" s="303"/>
      <c r="T46" s="300"/>
      <c r="V46" s="326"/>
      <c r="W46" s="303"/>
      <c r="X46" s="326"/>
      <c r="Y46" s="303"/>
      <c r="Z46" s="326"/>
      <c r="AA46" s="303"/>
      <c r="AB46" s="326"/>
      <c r="AC46" s="303"/>
      <c r="AD46" s="326"/>
      <c r="AE46" s="303"/>
      <c r="AF46" s="326"/>
      <c r="AG46" s="303"/>
      <c r="AH46" s="326"/>
      <c r="AI46" s="303"/>
      <c r="AJ46" s="326"/>
      <c r="AK46" s="303"/>
      <c r="AL46" s="326"/>
      <c r="AM46" s="303"/>
      <c r="AN46" s="326"/>
      <c r="AO46" s="303"/>
      <c r="AP46" s="326"/>
      <c r="AQ46" s="326"/>
      <c r="AT46" s="326"/>
      <c r="AU46" s="326"/>
      <c r="AV46" s="326"/>
      <c r="AY46" s="326"/>
      <c r="AZ46" s="303"/>
      <c r="BA46" s="326"/>
      <c r="BB46" s="303"/>
      <c r="BC46" s="326"/>
      <c r="BD46" s="303"/>
      <c r="BE46" s="326"/>
      <c r="BF46" s="303"/>
      <c r="BG46" s="326"/>
      <c r="BH46" s="303"/>
      <c r="BI46" s="326"/>
      <c r="BJ46" s="303"/>
      <c r="BK46" s="326"/>
      <c r="BO46" s="326"/>
      <c r="BP46" s="303"/>
      <c r="BQ46" s="326"/>
      <c r="BR46" s="303"/>
      <c r="BS46" s="326"/>
      <c r="CE46" s="326"/>
    </row>
  </sheetData>
  <phoneticPr fontId="3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&amp;C&amp;"-,Normal"&amp;K003366Observatoire de l'habitat de la Martinique&amp;"Arial,Normal"&amp;K000000
&amp;"-,Gras"&amp;11Profil de la population</oddHeader>
  </headerFooter>
  <colBreaks count="1" manualBreakCount="1">
    <brk id="20" min="45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9</vt:i4>
      </vt:variant>
    </vt:vector>
  </HeadingPairs>
  <TitlesOfParts>
    <vt:vector size="21" baseType="lpstr">
      <vt:lpstr>Feuil2</vt:lpstr>
      <vt:lpstr>Logt</vt:lpstr>
      <vt:lpstr>RP</vt:lpstr>
      <vt:lpstr>RP époque achevement</vt:lpstr>
      <vt:lpstr>Parc privé</vt:lpstr>
      <vt:lpstr>vacants</vt:lpstr>
      <vt:lpstr>tx vacants</vt:lpstr>
      <vt:lpstr>ménages</vt:lpstr>
      <vt:lpstr>pop</vt:lpstr>
      <vt:lpstr>selon statut d'occ (2)</vt:lpstr>
      <vt:lpstr>65 ans et +</vt:lpstr>
      <vt:lpstr>moins de 25 ans</vt:lpstr>
      <vt:lpstr>'65 ans et +'!Zone_d_impression</vt:lpstr>
      <vt:lpstr>Logt!Zone_d_impression</vt:lpstr>
      <vt:lpstr>ménages!Zone_d_impression</vt:lpstr>
      <vt:lpstr>'moins de 25 ans'!Zone_d_impression</vt:lpstr>
      <vt:lpstr>'Parc privé'!Zone_d_impression</vt:lpstr>
      <vt:lpstr>pop!Zone_d_impression</vt:lpstr>
      <vt:lpstr>RP!Zone_d_impression</vt:lpstr>
      <vt:lpstr>'tx vacants'!Zone_d_impression</vt:lpstr>
      <vt:lpstr>vacants!Zone_d_impression</vt:lpstr>
    </vt:vector>
  </TitlesOfParts>
  <Company>EOHS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Cecile Peirolo</cp:lastModifiedBy>
  <cp:lastPrinted>2014-03-25T15:01:51Z</cp:lastPrinted>
  <dcterms:created xsi:type="dcterms:W3CDTF">2011-11-15T14:39:08Z</dcterms:created>
  <dcterms:modified xsi:type="dcterms:W3CDTF">2014-07-16T08:13:09Z</dcterms:modified>
</cp:coreProperties>
</file>